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9195"/>
  </bookViews>
  <sheets>
    <sheet name="II. rebala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E127" i="1"/>
  <c r="D128" i="1"/>
  <c r="E128" i="1"/>
  <c r="F128" i="1"/>
  <c r="D129" i="1"/>
  <c r="E129" i="1"/>
  <c r="D130" i="1"/>
  <c r="E130" i="1"/>
  <c r="D131" i="1"/>
  <c r="E131" i="1"/>
  <c r="D132" i="1"/>
  <c r="E132" i="1"/>
  <c r="D133" i="1"/>
  <c r="E133" i="1"/>
  <c r="F133" i="1"/>
  <c r="D134" i="1"/>
  <c r="E134" i="1"/>
  <c r="E126" i="1"/>
  <c r="D126" i="1"/>
  <c r="F114" i="1"/>
  <c r="F115" i="1"/>
  <c r="F116" i="1"/>
  <c r="F117" i="1"/>
  <c r="F118" i="1"/>
  <c r="F119" i="1"/>
  <c r="F120" i="1"/>
  <c r="F121" i="1"/>
  <c r="F113" i="1"/>
  <c r="E114" i="1"/>
  <c r="E115" i="1"/>
  <c r="E116" i="1"/>
  <c r="E117" i="1"/>
  <c r="E118" i="1"/>
  <c r="E119" i="1"/>
  <c r="E120" i="1"/>
  <c r="E121" i="1"/>
  <c r="E113" i="1"/>
  <c r="D114" i="1"/>
  <c r="D115" i="1"/>
  <c r="D116" i="1"/>
  <c r="D117" i="1"/>
  <c r="D122" i="1" s="1"/>
  <c r="D118" i="1"/>
  <c r="D119" i="1"/>
  <c r="D120" i="1"/>
  <c r="D121" i="1"/>
  <c r="D113" i="1"/>
  <c r="D106" i="1"/>
  <c r="E122" i="1" l="1"/>
  <c r="F122" i="1"/>
  <c r="E135" i="1"/>
  <c r="D135" i="1"/>
  <c r="D136" i="1" s="1"/>
  <c r="F82" i="1"/>
  <c r="F76" i="1"/>
  <c r="F68" i="1"/>
  <c r="F63" i="1"/>
  <c r="F62" i="1"/>
  <c r="F60" i="1"/>
  <c r="F67" i="1"/>
  <c r="E136" i="1" l="1"/>
  <c r="E88" i="1"/>
  <c r="E84" i="1"/>
  <c r="E65" i="1"/>
  <c r="E58" i="1"/>
  <c r="E57" i="1" l="1"/>
  <c r="E50" i="1"/>
  <c r="E49" i="1" s="1"/>
  <c r="E44" i="1"/>
  <c r="E42" i="1"/>
  <c r="E40" i="1"/>
  <c r="F46" i="1"/>
  <c r="F45" i="1"/>
  <c r="F103" i="1"/>
  <c r="E94" i="1"/>
  <c r="E93" i="1" s="1"/>
  <c r="F75" i="1"/>
  <c r="F97" i="1"/>
  <c r="F95" i="1"/>
  <c r="F71" i="1"/>
  <c r="F101" i="1"/>
  <c r="F104" i="1"/>
  <c r="F102" i="1"/>
  <c r="F99" i="1"/>
  <c r="F100" i="1"/>
  <c r="F96" i="1"/>
  <c r="F98" i="1"/>
  <c r="F134" i="1" s="1"/>
  <c r="F89" i="1"/>
  <c r="F87" i="1"/>
  <c r="F86" i="1"/>
  <c r="F83" i="1"/>
  <c r="F81" i="1"/>
  <c r="F80" i="1"/>
  <c r="F78" i="1"/>
  <c r="F77" i="1"/>
  <c r="F74" i="1"/>
  <c r="F72" i="1"/>
  <c r="F69" i="1"/>
  <c r="F61" i="1"/>
  <c r="F64" i="1"/>
  <c r="F59" i="1"/>
  <c r="F79" i="1"/>
  <c r="F85" i="1"/>
  <c r="F90" i="1"/>
  <c r="F88" i="1" s="1"/>
  <c r="F70" i="1"/>
  <c r="F66" i="1"/>
  <c r="F126" i="1" s="1"/>
  <c r="F51" i="1"/>
  <c r="F43" i="1"/>
  <c r="F42" i="1" s="1"/>
  <c r="F41" i="1"/>
  <c r="F40" i="1" s="1"/>
  <c r="F38" i="1"/>
  <c r="F26" i="1"/>
  <c r="F25" i="1"/>
  <c r="F24" i="1"/>
  <c r="E22" i="1"/>
  <c r="D22" i="1"/>
  <c r="F21" i="1"/>
  <c r="F20" i="1"/>
  <c r="E19" i="1"/>
  <c r="D19" i="1"/>
  <c r="F18" i="1"/>
  <c r="F17" i="1"/>
  <c r="F130" i="1" l="1"/>
  <c r="F129" i="1"/>
  <c r="F132" i="1"/>
  <c r="F127" i="1"/>
  <c r="F84" i="1"/>
  <c r="F73" i="1"/>
  <c r="F65" i="1" s="1"/>
  <c r="F47" i="1"/>
  <c r="F44" i="1" s="1"/>
  <c r="F58" i="1"/>
  <c r="F39" i="1"/>
  <c r="F37" i="1" s="1"/>
  <c r="E37" i="1"/>
  <c r="E36" i="1" s="1"/>
  <c r="E52" i="1" s="1"/>
  <c r="F50" i="1"/>
  <c r="F49" i="1" s="1"/>
  <c r="F94" i="1"/>
  <c r="F93" i="1" s="1"/>
  <c r="E105" i="1"/>
  <c r="F19" i="1"/>
  <c r="F22" i="1"/>
  <c r="F131" i="1" l="1"/>
  <c r="F135" i="1" s="1"/>
  <c r="F136" i="1" s="1"/>
  <c r="E106" i="1"/>
  <c r="F36" i="1"/>
  <c r="F52" i="1" s="1"/>
  <c r="F57" i="1"/>
  <c r="F105" i="1" s="1"/>
  <c r="F106" i="1" l="1"/>
</calcChain>
</file>

<file path=xl/sharedStrings.xml><?xml version="1.0" encoding="utf-8"?>
<sst xmlns="http://schemas.openxmlformats.org/spreadsheetml/2006/main" count="94" uniqueCount="77">
  <si>
    <t>A. RAČUNA PRIHODA I RASHODA</t>
  </si>
  <si>
    <t>Proračun za 2022. godinu</t>
  </si>
  <si>
    <t>Prihodi poslovanja</t>
  </si>
  <si>
    <t>Prihodi od prodaie nefinancijske imovine</t>
  </si>
  <si>
    <t>Rashodi poslovanja</t>
  </si>
  <si>
    <t>Rashodi za nabavu nefinancijske imovine</t>
  </si>
  <si>
    <t>Razlika - Višak / manjak</t>
  </si>
  <si>
    <t>B. RASPOLOŽIVIH SREDSTAVA IZ PRETHODNIH GODINA</t>
  </si>
  <si>
    <t>Članak 2.</t>
  </si>
  <si>
    <t>Članak 1.</t>
  </si>
  <si>
    <t>Izvor</t>
  </si>
  <si>
    <t>Račun</t>
  </si>
  <si>
    <t>6. PRIHODI</t>
  </si>
  <si>
    <t>Pomoći iz inozemstva  i od subjekata unutar općeg proračuna</t>
  </si>
  <si>
    <t>Pomoći proračunskim korisnicima iz proračuna koji im nije nadležan</t>
  </si>
  <si>
    <t>Prihodi od upravnih i administrativnih pristojbi,  pristojbi  po posebnim propisima i naknada</t>
  </si>
  <si>
    <t>Povećanje/smanjenje</t>
  </si>
  <si>
    <t>Prijedlog novog plana</t>
  </si>
  <si>
    <t>Prihodi po posebnim propisima</t>
  </si>
  <si>
    <t>Prihodi od prodaje proizvoda i robe te pruženih usluga i prihodi od donacija</t>
  </si>
  <si>
    <t>Prihodi od prodaje proizvoda i robe te pruženih usluga</t>
  </si>
  <si>
    <t>Prihodi iz nadležnog proračuna i od HZZO-a temeljem ugovornih obveza</t>
  </si>
  <si>
    <t> 7. PRIHODI OD PRODAJE NEFINANCIJSKE IMOVINE </t>
  </si>
  <si>
    <t>Prihodi od prodaje nefinancijske imovine</t>
  </si>
  <si>
    <t>Prihodi od prodaje proizvedene dugotrajne imovine</t>
  </si>
  <si>
    <t>Prihodi od prodaje građevinskih objekata</t>
  </si>
  <si>
    <t> 3. RASHODI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</si>
  <si>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</si>
  <si>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</si>
  <si>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</si>
  <si>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</si>
  <si>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</si>
  <si>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</si>
  <si>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</si>
  <si>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</si>
  <si>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</si>
  <si>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</si>
  <si>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</si>
  <si>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</si>
  <si>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Naknade građanima i kućanstvima na temelju osiguranja i druge naknade</t>
  </si>
  <si>
    <t>Ostale naknade građanima i kućanstvima iz proračuna</t>
  </si>
  <si>
    <t> 4. RASHODI ZA NABAVU NEFINANCIJSKE IMOVINE </t>
  </si>
  <si>
    <t>Rashodi za nabavu proizvedene dugotrajne imovine</t>
  </si>
  <si>
    <t>Građevinski objekti</t>
  </si>
  <si>
    <t>Postrojenja i oprema</t>
  </si>
  <si>
    <t>Prijevozna sredstva</t>
  </si>
  <si>
    <t>Knjige, umjetnička djela i ostale izložbene vrijednosti</t>
  </si>
  <si>
    <t>Prihodi / primici</t>
  </si>
  <si>
    <t>Rashodi/izdaci</t>
  </si>
  <si>
    <t>PRIHODI UKUPNO</t>
  </si>
  <si>
    <t>RASHODI UKUPNO</t>
  </si>
  <si>
    <t>Ukupan donos viška/manjka iz prethodnih godina</t>
  </si>
  <si>
    <t>VIŠAK/MANJAK KOJI ĆE SE RASPOREDITI</t>
  </si>
  <si>
    <t>Prihodi iz nadležnog proračuna za financiranje redovne djelatnosti proračunskih korisnika</t>
  </si>
  <si>
    <t>UKUPNO PRIHODI (6+7)</t>
  </si>
  <si>
    <t>UKUPNO RASHODI (3+4)</t>
  </si>
  <si>
    <t>Članak 3.</t>
  </si>
  <si>
    <t>OSNOVNA ŠKOLA DRENJE</t>
  </si>
  <si>
    <t>OSJEČKO-BARANJSKA ŽUPANIJA</t>
  </si>
  <si>
    <t>Ljudevita Gaja 28, Drenje</t>
  </si>
  <si>
    <t>Prihodi i rashodi, te primici i izdaci po ekonomskoj klasifikaciji utvrđeni u računu prihoda i rashoda, pregledu raspoloživih sredstava iz prethodnih godina i računu financiranja za 2022. godinu, povećavaju se i smanjuju kako slijedi:</t>
  </si>
  <si>
    <t>PLAN RASHODA I IZDATAKA PO IZVORIMA FINANCIRANJA</t>
  </si>
  <si>
    <t>SVEUKUPNO</t>
  </si>
  <si>
    <t xml:space="preserve">Proračun za 2022. godinu </t>
  </si>
  <si>
    <t>Povećanje / smanjenje</t>
  </si>
  <si>
    <t>PLAN PRIHODA I  PRIMITAKA PO IZVORIMA FINANCIRANJA</t>
  </si>
  <si>
    <t>KONTROLA</t>
  </si>
  <si>
    <t>skupštini.</t>
  </si>
  <si>
    <t>Izmjene i dopune Proračuna Osnovne škole Drenje za 2022. godinu stupaju na snagu osmog dana od dana usvajanja na Županijskoj</t>
  </si>
  <si>
    <t>Predsjednica Školskog odbora</t>
  </si>
  <si>
    <t>Spomenka Kristić</t>
  </si>
  <si>
    <t>______________________________________</t>
  </si>
  <si>
    <t xml:space="preserve">     Temeljem odredbi članka 46. Zakona o proračunu („Narodne novine“ broj 144/21) Školski odbor Osnovne škole Drenje na svojoj 18. sjednici, održanoj 22. prosinca 2022. godine donosi</t>
  </si>
  <si>
    <t>REBALANS II FINANCIJSKOG PLANA OSNOVNE ŠKOLE DRENJE, DRENJE ZA 2022.</t>
  </si>
  <si>
    <t>U Proračunu Osnovne škole Drenje za 2022. godinu mijenja se i glasi:</t>
  </si>
  <si>
    <t>KLASA: 400-01/22-02/07</t>
  </si>
  <si>
    <t>URBROJ: 2121-18-03-22-1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</si>
</sst>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4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3" fontId="6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/>
    </xf>
    <xf numFmtId="3" fontId="0" fillId="0" borderId="0" xfId="0" applyNumberFormat="1"/>
    <xf numFmtId="1" fontId="4" fillId="0" borderId="2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vertical="center" wrapText="1"/>
    </xf>
    <xf numFmtId="1" fontId="0" fillId="0" borderId="2" xfId="0" applyNumberFormat="1" applyBorder="1"/>
    <xf numFmtId="1" fontId="0" fillId="0" borderId="0" xfId="0" applyNumberFormat="1"/>
    <xf numFmtId="1" fontId="1" fillId="0" borderId="2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vertical="center"/>
    </xf>
    <xf numFmtId="3" fontId="0" fillId="0" borderId="2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zoomScale="101" zoomScaleNormal="100" workbookViewId="0">
      <selection activeCell="C7" sqref="C7:F7"/>
    </sheetView>
  </sheetViews>
  <sheetFormatPr defaultRowHeight="15" x14ac:dyDescent="0.25"/>
  <cols>
    <col min="1" max="1" width="4.7109375" bestFit="1" customWidth="1"/>
    <col min="2" max="2" width="5.7109375" bestFit="1" customWidth="1"/>
    <col min="3" max="3" width="71.5703125" customWidth="1"/>
    <col min="4" max="8" width="14.85546875" bestFit="1" customWidth="1"/>
  </cols>
  <sheetData>
    <row r="1" spans="1:6" x14ac:dyDescent="0.25">
      <c r="A1" t="s">
        <v>58</v>
      </c>
    </row>
    <row r="2" spans="1:6" x14ac:dyDescent="0.25">
      <c r="A2" t="s">
        <v>57</v>
      </c>
    </row>
    <row r="3" spans="1:6" x14ac:dyDescent="0.25">
      <c r="A3" t="s">
        <v>59</v>
      </c>
    </row>
    <row r="4" spans="1:6" x14ac:dyDescent="0.25">
      <c r="A4" t="s">
        <v>75</v>
      </c>
    </row>
    <row r="5" spans="1:6" x14ac:dyDescent="0.25">
      <c r="A5" t="s">
        <v>76</v>
      </c>
    </row>
    <row r="7" spans="1:6" ht="57.6" customHeight="1" x14ac:dyDescent="0.25">
      <c r="C7" s="34" t="s">
        <v>72</v>
      </c>
      <c r="D7" s="34"/>
      <c r="E7" s="34"/>
      <c r="F7" s="34"/>
    </row>
    <row r="9" spans="1:6" ht="20.25" customHeight="1" x14ac:dyDescent="0.25">
      <c r="C9" s="39" t="s">
        <v>73</v>
      </c>
      <c r="D9" s="39"/>
      <c r="E9" s="39"/>
      <c r="F9" s="39"/>
    </row>
    <row r="10" spans="1:6" ht="15" customHeight="1" x14ac:dyDescent="0.25">
      <c r="C10" s="39"/>
      <c r="D10" s="39"/>
      <c r="E10" s="39"/>
      <c r="F10" s="39"/>
    </row>
    <row r="11" spans="1:6" ht="15.75" x14ac:dyDescent="0.25">
      <c r="C11" s="2"/>
    </row>
    <row r="12" spans="1:6" x14ac:dyDescent="0.25">
      <c r="C12" t="s">
        <v>9</v>
      </c>
    </row>
    <row r="13" spans="1:6" x14ac:dyDescent="0.25">
      <c r="C13" t="s">
        <v>74</v>
      </c>
    </row>
    <row r="15" spans="1:6" x14ac:dyDescent="0.25">
      <c r="C15" s="35" t="s">
        <v>0</v>
      </c>
      <c r="D15" s="35"/>
      <c r="E15" s="35"/>
      <c r="F15" s="35"/>
    </row>
    <row r="16" spans="1:6" ht="25.5" x14ac:dyDescent="0.25">
      <c r="C16" s="4"/>
      <c r="D16" s="4" t="s">
        <v>1</v>
      </c>
      <c r="E16" s="4" t="s">
        <v>16</v>
      </c>
      <c r="F16" s="4" t="s">
        <v>17</v>
      </c>
    </row>
    <row r="17" spans="3:6" x14ac:dyDescent="0.25">
      <c r="C17" s="5" t="s">
        <v>2</v>
      </c>
      <c r="D17" s="6">
        <v>7601027</v>
      </c>
      <c r="E17" s="6">
        <v>912298</v>
      </c>
      <c r="F17" s="6">
        <f>D17+E17</f>
        <v>8513325</v>
      </c>
    </row>
    <row r="18" spans="3:6" x14ac:dyDescent="0.25">
      <c r="C18" s="5" t="s">
        <v>3</v>
      </c>
      <c r="D18" s="6">
        <v>1000</v>
      </c>
      <c r="E18" s="6">
        <v>12700</v>
      </c>
      <c r="F18" s="6">
        <f>D18+E18</f>
        <v>13700</v>
      </c>
    </row>
    <row r="19" spans="3:6" x14ac:dyDescent="0.25">
      <c r="C19" s="8" t="s">
        <v>49</v>
      </c>
      <c r="D19" s="9">
        <f>SUM(D17:D18)</f>
        <v>7602027</v>
      </c>
      <c r="E19" s="9">
        <f t="shared" ref="E19:F19" si="0">SUM(E17:E18)</f>
        <v>924998</v>
      </c>
      <c r="F19" s="9">
        <f t="shared" si="0"/>
        <v>8527025</v>
      </c>
    </row>
    <row r="20" spans="3:6" x14ac:dyDescent="0.25">
      <c r="C20" s="5" t="s">
        <v>4</v>
      </c>
      <c r="D20" s="6">
        <v>7554520</v>
      </c>
      <c r="E20" s="6">
        <v>932798</v>
      </c>
      <c r="F20" s="6">
        <f>D20+E20</f>
        <v>8487318</v>
      </c>
    </row>
    <row r="21" spans="3:6" x14ac:dyDescent="0.25">
      <c r="C21" s="5" t="s">
        <v>5</v>
      </c>
      <c r="D21" s="6">
        <v>47507</v>
      </c>
      <c r="E21" s="6">
        <v>-7800</v>
      </c>
      <c r="F21" s="6">
        <f>D21+E21</f>
        <v>39707</v>
      </c>
    </row>
    <row r="22" spans="3:6" x14ac:dyDescent="0.25">
      <c r="C22" s="8" t="s">
        <v>50</v>
      </c>
      <c r="D22" s="9">
        <f>SUM(D20:D21)</f>
        <v>7602027</v>
      </c>
      <c r="E22" s="9">
        <f t="shared" ref="E22:F22" si="1">SUM(E20:E21)</f>
        <v>924998</v>
      </c>
      <c r="F22" s="9">
        <f t="shared" si="1"/>
        <v>8527025</v>
      </c>
    </row>
    <row r="23" spans="3:6" x14ac:dyDescent="0.25">
      <c r="C23" s="38" t="s">
        <v>7</v>
      </c>
      <c r="D23" s="38"/>
      <c r="E23" s="38"/>
      <c r="F23" s="38"/>
    </row>
    <row r="24" spans="3:6" x14ac:dyDescent="0.25">
      <c r="C24" s="5" t="s">
        <v>51</v>
      </c>
      <c r="D24" s="6">
        <v>0</v>
      </c>
      <c r="E24" s="6">
        <v>0</v>
      </c>
      <c r="F24" s="6">
        <f t="shared" ref="F24" si="2">D24+E24</f>
        <v>0</v>
      </c>
    </row>
    <row r="25" spans="3:6" x14ac:dyDescent="0.25">
      <c r="C25" s="10" t="s">
        <v>52</v>
      </c>
      <c r="D25" s="9">
        <v>0</v>
      </c>
      <c r="E25" s="9">
        <v>0</v>
      </c>
      <c r="F25" s="9">
        <f t="shared" ref="F25" si="3">D25+E25</f>
        <v>0</v>
      </c>
    </row>
    <row r="26" spans="3:6" x14ac:dyDescent="0.25">
      <c r="C26" s="5" t="s">
        <v>6</v>
      </c>
      <c r="D26" s="6">
        <v>0</v>
      </c>
      <c r="E26" s="6">
        <v>0</v>
      </c>
      <c r="F26" s="6">
        <f t="shared" ref="F26" si="4">D26+E26</f>
        <v>0</v>
      </c>
    </row>
    <row r="27" spans="3:6" x14ac:dyDescent="0.25">
      <c r="C27" s="7"/>
      <c r="D27" s="13"/>
      <c r="E27" s="13"/>
      <c r="F27" s="13"/>
    </row>
    <row r="29" spans="3:6" x14ac:dyDescent="0.25">
      <c r="C29" s="1"/>
    </row>
    <row r="30" spans="3:6" x14ac:dyDescent="0.25">
      <c r="C30" t="s">
        <v>8</v>
      </c>
    </row>
    <row r="31" spans="3:6" ht="32.25" customHeight="1" x14ac:dyDescent="0.25">
      <c r="C31" s="37" t="s">
        <v>60</v>
      </c>
      <c r="D31" s="37"/>
      <c r="E31" s="37"/>
      <c r="F31" s="37"/>
    </row>
    <row r="32" spans="3:6" ht="15.75" thickBot="1" x14ac:dyDescent="0.3"/>
    <row r="33" spans="1:6" ht="26.25" thickBot="1" x14ac:dyDescent="0.3">
      <c r="A33" s="3" t="s">
        <v>10</v>
      </c>
      <c r="B33" s="3" t="s">
        <v>11</v>
      </c>
      <c r="C33" s="3" t="s">
        <v>47</v>
      </c>
      <c r="D33" s="3" t="s">
        <v>1</v>
      </c>
      <c r="E33" s="3" t="s">
        <v>16</v>
      </c>
      <c r="F33" s="3" t="s">
        <v>17</v>
      </c>
    </row>
    <row r="34" spans="1:6" x14ac:dyDescent="0.25">
      <c r="A34" s="11">
        <v>1</v>
      </c>
      <c r="B34" s="11">
        <v>2</v>
      </c>
      <c r="C34" s="11">
        <v>3</v>
      </c>
      <c r="D34" s="11">
        <v>4</v>
      </c>
      <c r="E34" s="11">
        <v>5</v>
      </c>
      <c r="F34" s="11">
        <v>6</v>
      </c>
    </row>
    <row r="35" spans="1:6" x14ac:dyDescent="0.25">
      <c r="A35" s="22"/>
      <c r="B35" s="8"/>
      <c r="C35" s="8" t="s">
        <v>12</v>
      </c>
      <c r="D35" s="9"/>
      <c r="E35" s="9"/>
      <c r="F35" s="9"/>
    </row>
    <row r="36" spans="1:6" x14ac:dyDescent="0.25">
      <c r="A36" s="23"/>
      <c r="B36" s="5">
        <v>6</v>
      </c>
      <c r="C36" s="5" t="s">
        <v>2</v>
      </c>
      <c r="D36" s="16">
        <v>7601027</v>
      </c>
      <c r="E36" s="16">
        <f>SUBTOTAL(9,E37:E47)</f>
        <v>912298</v>
      </c>
      <c r="F36" s="16">
        <f>SUBTOTAL(9,F37:F47)</f>
        <v>8513325</v>
      </c>
    </row>
    <row r="37" spans="1:6" x14ac:dyDescent="0.25">
      <c r="A37" s="23"/>
      <c r="B37" s="5">
        <v>63</v>
      </c>
      <c r="C37" s="5" t="s">
        <v>13</v>
      </c>
      <c r="D37" s="17">
        <v>6858496</v>
      </c>
      <c r="E37" s="17">
        <f t="shared" ref="E37:F37" si="5">SUBTOTAL(9,E38:E39)</f>
        <v>929597</v>
      </c>
      <c r="F37" s="17">
        <f t="shared" si="5"/>
        <v>7788093</v>
      </c>
    </row>
    <row r="38" spans="1:6" x14ac:dyDescent="0.25">
      <c r="A38" s="24">
        <v>49</v>
      </c>
      <c r="B38" s="5">
        <v>636</v>
      </c>
      <c r="C38" s="5" t="s">
        <v>14</v>
      </c>
      <c r="D38" s="18">
        <v>71806</v>
      </c>
      <c r="E38" s="18">
        <v>-10900</v>
      </c>
      <c r="F38" s="18">
        <f>D38+E38</f>
        <v>60906</v>
      </c>
    </row>
    <row r="39" spans="1:6" x14ac:dyDescent="0.25">
      <c r="A39" s="24">
        <v>54</v>
      </c>
      <c r="B39" s="5"/>
      <c r="C39" s="5"/>
      <c r="D39" s="18">
        <v>6786690</v>
      </c>
      <c r="E39" s="18">
        <v>940497</v>
      </c>
      <c r="F39" s="18">
        <f>D39+E39</f>
        <v>7727187</v>
      </c>
    </row>
    <row r="40" spans="1:6" ht="25.5" x14ac:dyDescent="0.25">
      <c r="A40" s="23"/>
      <c r="B40" s="5">
        <v>65</v>
      </c>
      <c r="C40" s="5" t="s">
        <v>15</v>
      </c>
      <c r="D40" s="17">
        <v>36400</v>
      </c>
      <c r="E40" s="17">
        <f t="shared" ref="E40:F40" si="6">SUBTOTAL(9,E41)</f>
        <v>-17500</v>
      </c>
      <c r="F40" s="17">
        <f t="shared" si="6"/>
        <v>18900</v>
      </c>
    </row>
    <row r="41" spans="1:6" x14ac:dyDescent="0.25">
      <c r="A41" s="25">
        <v>32</v>
      </c>
      <c r="B41" s="5">
        <v>652</v>
      </c>
      <c r="C41" s="5" t="s">
        <v>18</v>
      </c>
      <c r="D41" s="18">
        <v>36400</v>
      </c>
      <c r="E41" s="18">
        <v>-17500</v>
      </c>
      <c r="F41" s="18">
        <f>D41+E41</f>
        <v>18900</v>
      </c>
    </row>
    <row r="42" spans="1:6" x14ac:dyDescent="0.25">
      <c r="A42" s="25"/>
      <c r="B42" s="5">
        <v>66</v>
      </c>
      <c r="C42" s="5" t="s">
        <v>19</v>
      </c>
      <c r="D42" s="17">
        <v>17600</v>
      </c>
      <c r="E42" s="17">
        <f t="shared" ref="E42:F42" si="7">SUBTOTAL(9,E43)</f>
        <v>0</v>
      </c>
      <c r="F42" s="17">
        <f t="shared" si="7"/>
        <v>17600</v>
      </c>
    </row>
    <row r="43" spans="1:6" x14ac:dyDescent="0.25">
      <c r="A43" s="25">
        <v>32</v>
      </c>
      <c r="B43" s="5">
        <v>661</v>
      </c>
      <c r="C43" s="5" t="s">
        <v>20</v>
      </c>
      <c r="D43" s="18">
        <v>17600</v>
      </c>
      <c r="E43" s="18"/>
      <c r="F43" s="18">
        <f>D43+E43</f>
        <v>17600</v>
      </c>
    </row>
    <row r="44" spans="1:6" x14ac:dyDescent="0.25">
      <c r="A44" s="25"/>
      <c r="B44" s="5">
        <v>67</v>
      </c>
      <c r="C44" s="5" t="s">
        <v>21</v>
      </c>
      <c r="D44" s="17">
        <v>688531</v>
      </c>
      <c r="E44" s="17">
        <f>SUBTOTAL(9,E45:E47)</f>
        <v>201</v>
      </c>
      <c r="F44" s="17">
        <f>SUBTOTAL(9,F45:F47)</f>
        <v>688732</v>
      </c>
    </row>
    <row r="45" spans="1:6" x14ac:dyDescent="0.25">
      <c r="A45" s="25">
        <v>11</v>
      </c>
      <c r="B45" s="5">
        <v>671</v>
      </c>
      <c r="C45" s="5" t="s">
        <v>53</v>
      </c>
      <c r="D45" s="18">
        <v>90507</v>
      </c>
      <c r="E45" s="18">
        <v>2969</v>
      </c>
      <c r="F45" s="18">
        <f>D45+E45</f>
        <v>93476</v>
      </c>
    </row>
    <row r="46" spans="1:6" x14ac:dyDescent="0.25">
      <c r="A46" s="25">
        <v>12</v>
      </c>
      <c r="B46" s="5"/>
      <c r="C46" s="5"/>
      <c r="D46" s="18">
        <v>538200</v>
      </c>
      <c r="E46" s="18">
        <v>-19000</v>
      </c>
      <c r="F46" s="18">
        <f>D46+E46</f>
        <v>519200</v>
      </c>
    </row>
    <row r="47" spans="1:6" x14ac:dyDescent="0.25">
      <c r="A47" s="25">
        <v>52</v>
      </c>
      <c r="B47" s="5"/>
      <c r="C47" s="5"/>
      <c r="D47" s="18">
        <v>59824</v>
      </c>
      <c r="E47" s="18">
        <v>16232</v>
      </c>
      <c r="F47" s="18">
        <f>D47+E47</f>
        <v>76056</v>
      </c>
    </row>
    <row r="48" spans="1:6" ht="14.45" customHeight="1" x14ac:dyDescent="0.25">
      <c r="A48" s="26"/>
      <c r="B48" s="8"/>
      <c r="C48" s="8" t="s">
        <v>22</v>
      </c>
      <c r="D48" s="19"/>
      <c r="E48" s="19"/>
      <c r="F48" s="19"/>
    </row>
    <row r="49" spans="1:6" x14ac:dyDescent="0.25">
      <c r="A49" s="25"/>
      <c r="B49" s="5">
        <v>7</v>
      </c>
      <c r="C49" s="5" t="s">
        <v>23</v>
      </c>
      <c r="D49" s="16">
        <v>1000</v>
      </c>
      <c r="E49" s="16">
        <f t="shared" ref="E49:F49" si="8">E50</f>
        <v>12700</v>
      </c>
      <c r="F49" s="16">
        <f t="shared" si="8"/>
        <v>13700</v>
      </c>
    </row>
    <row r="50" spans="1:6" x14ac:dyDescent="0.25">
      <c r="A50" s="25"/>
      <c r="B50" s="5">
        <v>72</v>
      </c>
      <c r="C50" s="5" t="s">
        <v>24</v>
      </c>
      <c r="D50" s="17">
        <v>1000</v>
      </c>
      <c r="E50" s="17">
        <f t="shared" ref="E50:F50" si="9">SUBTOTAL(9,E51)</f>
        <v>12700</v>
      </c>
      <c r="F50" s="17">
        <f t="shared" si="9"/>
        <v>13700</v>
      </c>
    </row>
    <row r="51" spans="1:6" x14ac:dyDescent="0.25">
      <c r="A51" s="25">
        <v>72</v>
      </c>
      <c r="B51" s="5">
        <v>721</v>
      </c>
      <c r="C51" s="5" t="s">
        <v>25</v>
      </c>
      <c r="D51" s="18">
        <v>1000</v>
      </c>
      <c r="E51" s="18">
        <v>12700</v>
      </c>
      <c r="F51" s="18">
        <f>D51+E51</f>
        <v>13700</v>
      </c>
    </row>
    <row r="52" spans="1:6" x14ac:dyDescent="0.25">
      <c r="A52" s="5"/>
      <c r="B52" s="5"/>
      <c r="C52" s="8" t="s">
        <v>54</v>
      </c>
      <c r="D52" s="17">
        <v>7602027</v>
      </c>
      <c r="E52" s="17">
        <f>E36+E49</f>
        <v>924998</v>
      </c>
      <c r="F52" s="17">
        <f>F36+F49</f>
        <v>8527025</v>
      </c>
    </row>
    <row r="53" spans="1:6" x14ac:dyDescent="0.25">
      <c r="A53" s="5"/>
      <c r="B53" s="5"/>
      <c r="C53" s="5"/>
      <c r="D53" s="6"/>
      <c r="E53" s="6"/>
      <c r="F53" s="6"/>
    </row>
    <row r="54" spans="1:6" ht="25.5" x14ac:dyDescent="0.25">
      <c r="A54" s="4" t="s">
        <v>10</v>
      </c>
      <c r="B54" s="4" t="s">
        <v>11</v>
      </c>
      <c r="C54" s="4" t="s">
        <v>48</v>
      </c>
      <c r="D54" s="4" t="s">
        <v>1</v>
      </c>
      <c r="E54" s="4" t="s">
        <v>16</v>
      </c>
      <c r="F54" s="4" t="s">
        <v>17</v>
      </c>
    </row>
    <row r="55" spans="1:6" x14ac:dyDescent="0.25">
      <c r="A55" s="4">
        <v>1</v>
      </c>
      <c r="B55" s="4">
        <v>2</v>
      </c>
      <c r="C55" s="4">
        <v>3</v>
      </c>
      <c r="D55" s="4">
        <v>4</v>
      </c>
      <c r="E55" s="4">
        <v>5</v>
      </c>
      <c r="F55" s="4">
        <v>6</v>
      </c>
    </row>
    <row r="56" spans="1:6" ht="14.45" customHeight="1" x14ac:dyDescent="0.25">
      <c r="A56" s="26"/>
      <c r="B56" s="8"/>
      <c r="C56" s="8" t="s">
        <v>26</v>
      </c>
      <c r="D56" s="8"/>
      <c r="E56" s="8"/>
      <c r="F56" s="8"/>
    </row>
    <row r="57" spans="1:6" x14ac:dyDescent="0.25">
      <c r="A57" s="28"/>
      <c r="B57" s="5">
        <v>3</v>
      </c>
      <c r="C57" s="5" t="s">
        <v>4</v>
      </c>
      <c r="D57" s="16">
        <v>7554520</v>
      </c>
      <c r="E57" s="16">
        <f t="shared" ref="E57:F57" si="10">SUBTOTAL(9,E58:E90)</f>
        <v>932798</v>
      </c>
      <c r="F57" s="16">
        <f t="shared" si="10"/>
        <v>8487318</v>
      </c>
    </row>
    <row r="58" spans="1:6" x14ac:dyDescent="0.25">
      <c r="A58" s="29"/>
      <c r="B58" s="5">
        <v>31</v>
      </c>
      <c r="C58" s="5" t="s">
        <v>27</v>
      </c>
      <c r="D58" s="17">
        <v>6343205</v>
      </c>
      <c r="E58" s="17">
        <f t="shared" ref="E58:F58" si="11">SUBTOTAL(9,E59:E64)</f>
        <v>944131</v>
      </c>
      <c r="F58" s="17">
        <f t="shared" si="11"/>
        <v>7287336</v>
      </c>
    </row>
    <row r="59" spans="1:6" x14ac:dyDescent="0.25">
      <c r="A59" s="28">
        <v>52</v>
      </c>
      <c r="B59" s="5">
        <v>311</v>
      </c>
      <c r="C59" s="5" t="s">
        <v>28</v>
      </c>
      <c r="D59" s="18">
        <v>0</v>
      </c>
      <c r="E59" s="18">
        <v>12378</v>
      </c>
      <c r="F59" s="18">
        <f>D59+E59</f>
        <v>12378</v>
      </c>
    </row>
    <row r="60" spans="1:6" x14ac:dyDescent="0.25">
      <c r="A60" s="28">
        <v>54</v>
      </c>
      <c r="B60" s="5"/>
      <c r="C60" s="5"/>
      <c r="D60" s="18">
        <v>5283250</v>
      </c>
      <c r="E60" s="18">
        <v>800000</v>
      </c>
      <c r="F60" s="18">
        <f>D60+E60</f>
        <v>6083250</v>
      </c>
    </row>
    <row r="61" spans="1:6" x14ac:dyDescent="0.25">
      <c r="A61" s="28">
        <v>52</v>
      </c>
      <c r="B61" s="5">
        <v>312</v>
      </c>
      <c r="C61" s="5" t="s">
        <v>29</v>
      </c>
      <c r="D61" s="18">
        <v>0</v>
      </c>
      <c r="E61" s="18">
        <v>5000</v>
      </c>
      <c r="F61" s="18">
        <f t="shared" ref="F61:F64" si="12">D61+E61</f>
        <v>5000</v>
      </c>
    </row>
    <row r="62" spans="1:6" x14ac:dyDescent="0.25">
      <c r="A62" s="28">
        <v>54</v>
      </c>
      <c r="B62" s="5"/>
      <c r="C62" s="5"/>
      <c r="D62" s="18">
        <v>209845</v>
      </c>
      <c r="E62" s="18"/>
      <c r="F62" s="18">
        <f t="shared" ref="F62:F63" si="13">D62+E62</f>
        <v>209845</v>
      </c>
    </row>
    <row r="63" spans="1:6" x14ac:dyDescent="0.25">
      <c r="A63" s="28">
        <v>52</v>
      </c>
      <c r="B63" s="5">
        <v>313</v>
      </c>
      <c r="C63" s="5" t="s">
        <v>30</v>
      </c>
      <c r="D63" s="18">
        <v>0</v>
      </c>
      <c r="E63" s="18">
        <v>1753</v>
      </c>
      <c r="F63" s="18">
        <f t="shared" si="13"/>
        <v>1753</v>
      </c>
    </row>
    <row r="64" spans="1:6" x14ac:dyDescent="0.25">
      <c r="A64" s="28">
        <v>54</v>
      </c>
      <c r="B64" s="5">
        <v>313</v>
      </c>
      <c r="C64" s="5"/>
      <c r="D64" s="18">
        <v>850110</v>
      </c>
      <c r="E64" s="18">
        <v>125000</v>
      </c>
      <c r="F64" s="18">
        <f t="shared" si="12"/>
        <v>975110</v>
      </c>
    </row>
    <row r="65" spans="1:6" x14ac:dyDescent="0.25">
      <c r="A65" s="28"/>
      <c r="B65" s="5">
        <v>32</v>
      </c>
      <c r="C65" s="5" t="s">
        <v>31</v>
      </c>
      <c r="D65" s="17">
        <v>1143061</v>
      </c>
      <c r="E65" s="17">
        <f t="shared" ref="E65:F65" si="14">SUBTOTAL(9,E66:E83)</f>
        <v>-8794</v>
      </c>
      <c r="F65" s="17">
        <f t="shared" si="14"/>
        <v>1134267</v>
      </c>
    </row>
    <row r="66" spans="1:6" x14ac:dyDescent="0.25">
      <c r="A66" s="28">
        <v>11</v>
      </c>
      <c r="B66" s="5">
        <v>321</v>
      </c>
      <c r="C66" s="5" t="s">
        <v>32</v>
      </c>
      <c r="D66" s="18">
        <v>0</v>
      </c>
      <c r="E66" s="18">
        <v>2969</v>
      </c>
      <c r="F66" s="18">
        <f t="shared" ref="F66:F74" si="15">D66+E66</f>
        <v>2969</v>
      </c>
    </row>
    <row r="67" spans="1:6" x14ac:dyDescent="0.25">
      <c r="A67" s="28">
        <v>12</v>
      </c>
      <c r="B67" s="5"/>
      <c r="C67" s="5"/>
      <c r="D67" s="18">
        <v>48600</v>
      </c>
      <c r="E67" s="18">
        <v>2903</v>
      </c>
      <c r="F67" s="18">
        <f t="shared" ref="F67:F68" si="16">D67+E67</f>
        <v>51503</v>
      </c>
    </row>
    <row r="68" spans="1:6" x14ac:dyDescent="0.25">
      <c r="A68" s="28">
        <v>52</v>
      </c>
      <c r="B68" s="5"/>
      <c r="C68" s="5"/>
      <c r="D68" s="18">
        <v>0</v>
      </c>
      <c r="E68" s="18">
        <v>300</v>
      </c>
      <c r="F68" s="18">
        <f t="shared" si="16"/>
        <v>300</v>
      </c>
    </row>
    <row r="69" spans="1:6" x14ac:dyDescent="0.25">
      <c r="A69" s="28">
        <v>54</v>
      </c>
      <c r="B69" s="5"/>
      <c r="C69" s="5"/>
      <c r="D69" s="18">
        <v>349900</v>
      </c>
      <c r="E69" s="18">
        <v>15720</v>
      </c>
      <c r="F69" s="18">
        <f t="shared" si="15"/>
        <v>365620</v>
      </c>
    </row>
    <row r="70" spans="1:6" x14ac:dyDescent="0.25">
      <c r="A70" s="28">
        <v>11</v>
      </c>
      <c r="B70" s="5">
        <v>322</v>
      </c>
      <c r="C70" s="5" t="s">
        <v>33</v>
      </c>
      <c r="D70" s="18">
        <v>90000</v>
      </c>
      <c r="E70" s="18"/>
      <c r="F70" s="18">
        <f t="shared" si="15"/>
        <v>90000</v>
      </c>
    </row>
    <row r="71" spans="1:6" x14ac:dyDescent="0.25">
      <c r="A71" s="28">
        <v>12</v>
      </c>
      <c r="B71" s="5"/>
      <c r="C71" s="5"/>
      <c r="D71" s="18">
        <v>303000</v>
      </c>
      <c r="E71" s="18">
        <v>-40563</v>
      </c>
      <c r="F71" s="18">
        <f t="shared" si="15"/>
        <v>262437</v>
      </c>
    </row>
    <row r="72" spans="1:6" x14ac:dyDescent="0.25">
      <c r="A72" s="28">
        <v>32</v>
      </c>
      <c r="B72" s="5"/>
      <c r="C72" s="5"/>
      <c r="D72" s="18">
        <v>25000</v>
      </c>
      <c r="E72" s="18">
        <v>-10000</v>
      </c>
      <c r="F72" s="18">
        <f t="shared" si="15"/>
        <v>15000</v>
      </c>
    </row>
    <row r="73" spans="1:6" x14ac:dyDescent="0.25">
      <c r="A73" s="28">
        <v>52</v>
      </c>
      <c r="B73" s="5"/>
      <c r="C73" s="5"/>
      <c r="D73" s="18">
        <v>59824</v>
      </c>
      <c r="E73" s="18">
        <v>-3799</v>
      </c>
      <c r="F73" s="18">
        <f t="shared" si="15"/>
        <v>56025</v>
      </c>
    </row>
    <row r="74" spans="1:6" x14ac:dyDescent="0.25">
      <c r="A74" s="28">
        <v>54</v>
      </c>
      <c r="B74" s="5"/>
      <c r="C74" s="5"/>
      <c r="D74" s="18">
        <v>22510</v>
      </c>
      <c r="E74" s="18"/>
      <c r="F74" s="18">
        <f t="shared" si="15"/>
        <v>22510</v>
      </c>
    </row>
    <row r="75" spans="1:6" x14ac:dyDescent="0.25">
      <c r="A75" s="28">
        <v>12</v>
      </c>
      <c r="B75" s="5">
        <v>323</v>
      </c>
      <c r="C75" s="5" t="s">
        <v>34</v>
      </c>
      <c r="D75" s="18">
        <v>158300</v>
      </c>
      <c r="E75" s="18">
        <v>18214</v>
      </c>
      <c r="F75" s="18">
        <f t="shared" ref="F75:F104" si="17">D75+E75</f>
        <v>176514</v>
      </c>
    </row>
    <row r="76" spans="1:6" x14ac:dyDescent="0.25">
      <c r="A76" s="28">
        <v>52</v>
      </c>
      <c r="B76" s="5"/>
      <c r="C76" s="5"/>
      <c r="D76" s="18">
        <v>0</v>
      </c>
      <c r="E76" s="18">
        <v>300</v>
      </c>
      <c r="F76" s="18">
        <f t="shared" si="17"/>
        <v>300</v>
      </c>
    </row>
    <row r="77" spans="1:6" x14ac:dyDescent="0.25">
      <c r="A77" s="28">
        <v>54</v>
      </c>
      <c r="B77" s="5"/>
      <c r="C77" s="5"/>
      <c r="D77" s="18">
        <v>3000</v>
      </c>
      <c r="E77" s="18"/>
      <c r="F77" s="18">
        <f t="shared" si="17"/>
        <v>3000</v>
      </c>
    </row>
    <row r="78" spans="1:6" x14ac:dyDescent="0.25">
      <c r="A78" s="28">
        <v>49</v>
      </c>
      <c r="B78" s="5">
        <v>324</v>
      </c>
      <c r="C78" s="5" t="s">
        <v>35</v>
      </c>
      <c r="D78" s="18">
        <v>0</v>
      </c>
      <c r="E78" s="18"/>
      <c r="F78" s="18">
        <f t="shared" si="17"/>
        <v>0</v>
      </c>
    </row>
    <row r="79" spans="1:6" x14ac:dyDescent="0.25">
      <c r="A79" s="28">
        <v>12</v>
      </c>
      <c r="B79" s="5">
        <v>329</v>
      </c>
      <c r="C79" s="5" t="s">
        <v>36</v>
      </c>
      <c r="D79" s="18">
        <v>14200</v>
      </c>
      <c r="E79" s="18">
        <v>-415</v>
      </c>
      <c r="F79" s="18">
        <f t="shared" si="17"/>
        <v>13785</v>
      </c>
    </row>
    <row r="80" spans="1:6" x14ac:dyDescent="0.25">
      <c r="A80" s="28">
        <v>32</v>
      </c>
      <c r="B80" s="5"/>
      <c r="C80" s="5"/>
      <c r="D80" s="18">
        <v>16000</v>
      </c>
      <c r="E80" s="18">
        <v>2000</v>
      </c>
      <c r="F80" s="18">
        <f t="shared" si="17"/>
        <v>18000</v>
      </c>
    </row>
    <row r="81" spans="1:6" x14ac:dyDescent="0.25">
      <c r="A81" s="28">
        <v>49</v>
      </c>
      <c r="B81" s="5"/>
      <c r="C81" s="5"/>
      <c r="D81" s="18">
        <v>6652</v>
      </c>
      <c r="E81" s="18"/>
      <c r="F81" s="18">
        <f t="shared" si="17"/>
        <v>6652</v>
      </c>
    </row>
    <row r="82" spans="1:6" x14ac:dyDescent="0.25">
      <c r="A82" s="28">
        <v>52</v>
      </c>
      <c r="B82" s="5"/>
      <c r="C82" s="5"/>
      <c r="D82" s="18">
        <v>0</v>
      </c>
      <c r="E82" s="18">
        <v>300</v>
      </c>
      <c r="F82" s="18">
        <f t="shared" si="17"/>
        <v>300</v>
      </c>
    </row>
    <row r="83" spans="1:6" x14ac:dyDescent="0.25">
      <c r="A83" s="28">
        <v>54</v>
      </c>
      <c r="B83" s="5"/>
      <c r="C83" s="5"/>
      <c r="D83" s="18">
        <v>46075</v>
      </c>
      <c r="E83" s="18">
        <v>3277</v>
      </c>
      <c r="F83" s="18">
        <f t="shared" si="17"/>
        <v>49352</v>
      </c>
    </row>
    <row r="84" spans="1:6" x14ac:dyDescent="0.25">
      <c r="A84" s="28"/>
      <c r="B84" s="5">
        <v>34</v>
      </c>
      <c r="C84" s="5" t="s">
        <v>37</v>
      </c>
      <c r="D84" s="17">
        <v>20100</v>
      </c>
      <c r="E84" s="17">
        <f t="shared" ref="E84:F84" si="18">SUBTOTAL(9,E85:E87)</f>
        <v>-4590</v>
      </c>
      <c r="F84" s="17">
        <f t="shared" si="18"/>
        <v>15510</v>
      </c>
    </row>
    <row r="85" spans="1:6" x14ac:dyDescent="0.25">
      <c r="A85" s="28">
        <v>12</v>
      </c>
      <c r="B85" s="5">
        <v>343</v>
      </c>
      <c r="C85" s="5" t="s">
        <v>38</v>
      </c>
      <c r="D85" s="18">
        <v>100</v>
      </c>
      <c r="E85" s="18">
        <v>-90</v>
      </c>
      <c r="F85" s="18">
        <f t="shared" si="17"/>
        <v>10</v>
      </c>
    </row>
    <row r="86" spans="1:6" x14ac:dyDescent="0.25">
      <c r="A86" s="28">
        <v>32</v>
      </c>
      <c r="B86" s="5"/>
      <c r="C86" s="5"/>
      <c r="D86" s="18">
        <v>0</v>
      </c>
      <c r="E86" s="18"/>
      <c r="F86" s="18">
        <f t="shared" si="17"/>
        <v>0</v>
      </c>
    </row>
    <row r="87" spans="1:6" x14ac:dyDescent="0.25">
      <c r="A87" s="28">
        <v>54</v>
      </c>
      <c r="B87" s="5"/>
      <c r="C87" s="5"/>
      <c r="D87" s="18">
        <v>20000</v>
      </c>
      <c r="E87" s="18">
        <v>-4500</v>
      </c>
      <c r="F87" s="18">
        <f t="shared" si="17"/>
        <v>15500</v>
      </c>
    </row>
    <row r="88" spans="1:6" x14ac:dyDescent="0.25">
      <c r="A88" s="28"/>
      <c r="B88" s="5">
        <v>37</v>
      </c>
      <c r="C88" s="5" t="s">
        <v>39</v>
      </c>
      <c r="D88" s="17">
        <v>48154</v>
      </c>
      <c r="E88" s="17">
        <f t="shared" ref="E88:F88" si="19">SUBTOTAL(9,E89:E90)</f>
        <v>2051</v>
      </c>
      <c r="F88" s="17">
        <f t="shared" si="19"/>
        <v>50205</v>
      </c>
    </row>
    <row r="89" spans="1:6" x14ac:dyDescent="0.25">
      <c r="A89" s="28">
        <v>12</v>
      </c>
      <c r="B89" s="5">
        <v>372</v>
      </c>
      <c r="C89" s="5" t="s">
        <v>40</v>
      </c>
      <c r="D89" s="18">
        <v>1000</v>
      </c>
      <c r="E89" s="18">
        <v>-49</v>
      </c>
      <c r="F89" s="18">
        <f t="shared" ref="F89" si="20">D89+E89</f>
        <v>951</v>
      </c>
    </row>
    <row r="90" spans="1:6" x14ac:dyDescent="0.25">
      <c r="A90" s="28">
        <v>49</v>
      </c>
      <c r="B90" s="5"/>
      <c r="C90" s="5"/>
      <c r="D90" s="18">
        <v>47154</v>
      </c>
      <c r="E90" s="18">
        <v>2100</v>
      </c>
      <c r="F90" s="18">
        <f t="shared" si="17"/>
        <v>49254</v>
      </c>
    </row>
    <row r="91" spans="1:6" x14ac:dyDescent="0.25">
      <c r="A91" s="28"/>
      <c r="B91" s="5"/>
      <c r="C91" s="5"/>
      <c r="D91" s="18"/>
      <c r="E91" s="18"/>
      <c r="F91" s="18"/>
    </row>
    <row r="92" spans="1:6" x14ac:dyDescent="0.25">
      <c r="A92" s="26"/>
      <c r="B92" s="12"/>
      <c r="C92" s="12" t="s">
        <v>41</v>
      </c>
      <c r="D92" s="20"/>
      <c r="E92" s="19"/>
      <c r="F92" s="19"/>
    </row>
    <row r="93" spans="1:6" x14ac:dyDescent="0.25">
      <c r="A93" s="25"/>
      <c r="B93" s="5">
        <v>4</v>
      </c>
      <c r="C93" s="5" t="s">
        <v>5</v>
      </c>
      <c r="D93" s="16">
        <v>47507</v>
      </c>
      <c r="E93" s="16">
        <f t="shared" ref="E93:F93" si="21">SUBTOTAL(9,E94:E104)</f>
        <v>-7800</v>
      </c>
      <c r="F93" s="16">
        <f t="shared" si="21"/>
        <v>39707</v>
      </c>
    </row>
    <row r="94" spans="1:6" x14ac:dyDescent="0.25">
      <c r="A94" s="25"/>
      <c r="B94" s="5">
        <v>42</v>
      </c>
      <c r="C94" s="5" t="s">
        <v>42</v>
      </c>
      <c r="D94" s="17">
        <v>47507</v>
      </c>
      <c r="E94" s="17">
        <f t="shared" ref="E94:F94" si="22">SUBTOTAL(9,E95:E104)</f>
        <v>-7800</v>
      </c>
      <c r="F94" s="17">
        <f t="shared" si="22"/>
        <v>39707</v>
      </c>
    </row>
    <row r="95" spans="1:6" x14ac:dyDescent="0.25">
      <c r="A95" s="25">
        <v>12</v>
      </c>
      <c r="B95" s="5">
        <v>421</v>
      </c>
      <c r="C95" s="5" t="s">
        <v>43</v>
      </c>
      <c r="D95" s="18">
        <v>3000</v>
      </c>
      <c r="E95" s="18">
        <v>-3000</v>
      </c>
      <c r="F95" s="18">
        <f t="shared" si="17"/>
        <v>0</v>
      </c>
    </row>
    <row r="96" spans="1:6" x14ac:dyDescent="0.25">
      <c r="A96" s="28">
        <v>12</v>
      </c>
      <c r="B96" s="5">
        <v>422</v>
      </c>
      <c r="C96" s="5" t="s">
        <v>44</v>
      </c>
      <c r="D96" s="18">
        <v>10000</v>
      </c>
      <c r="E96" s="18">
        <v>4000</v>
      </c>
      <c r="F96" s="18">
        <f t="shared" si="17"/>
        <v>14000</v>
      </c>
    </row>
    <row r="97" spans="1:6" x14ac:dyDescent="0.25">
      <c r="A97" s="28">
        <v>32</v>
      </c>
      <c r="B97" s="5"/>
      <c r="C97" s="5"/>
      <c r="D97" s="18">
        <v>11000</v>
      </c>
      <c r="E97" s="18">
        <v>-11000</v>
      </c>
      <c r="F97" s="18">
        <f t="shared" si="17"/>
        <v>0</v>
      </c>
    </row>
    <row r="98" spans="1:6" x14ac:dyDescent="0.25">
      <c r="A98" s="28">
        <v>72</v>
      </c>
      <c r="B98" s="5"/>
      <c r="C98" s="5"/>
      <c r="D98" s="18">
        <v>0</v>
      </c>
      <c r="E98" s="18">
        <v>10000</v>
      </c>
      <c r="F98" s="18">
        <f t="shared" si="17"/>
        <v>10000</v>
      </c>
    </row>
    <row r="99" spans="1:6" x14ac:dyDescent="0.25">
      <c r="A99" s="28">
        <v>72</v>
      </c>
      <c r="B99" s="5">
        <v>423</v>
      </c>
      <c r="C99" s="5" t="s">
        <v>45</v>
      </c>
      <c r="D99" s="18">
        <v>0</v>
      </c>
      <c r="E99" s="18"/>
      <c r="F99" s="18">
        <f t="shared" si="17"/>
        <v>0</v>
      </c>
    </row>
    <row r="100" spans="1:6" x14ac:dyDescent="0.25">
      <c r="A100" s="28">
        <v>11</v>
      </c>
      <c r="B100" s="5">
        <v>424</v>
      </c>
      <c r="C100" s="5" t="s">
        <v>46</v>
      </c>
      <c r="D100" s="18">
        <v>507</v>
      </c>
      <c r="E100" s="18"/>
      <c r="F100" s="18">
        <f t="shared" si="17"/>
        <v>507</v>
      </c>
    </row>
    <row r="101" spans="1:6" x14ac:dyDescent="0.25">
      <c r="A101" s="28">
        <v>32</v>
      </c>
      <c r="B101" s="5"/>
      <c r="C101" s="5"/>
      <c r="D101" s="18">
        <v>2000</v>
      </c>
      <c r="E101" s="18">
        <v>1500</v>
      </c>
      <c r="F101" s="18">
        <f t="shared" si="17"/>
        <v>3500</v>
      </c>
    </row>
    <row r="102" spans="1:6" x14ac:dyDescent="0.25">
      <c r="A102" s="28">
        <v>49</v>
      </c>
      <c r="B102" s="5"/>
      <c r="C102" s="5"/>
      <c r="D102" s="18">
        <v>18000</v>
      </c>
      <c r="E102" s="18">
        <v>-13000</v>
      </c>
      <c r="F102" s="18">
        <f t="shared" si="17"/>
        <v>5000</v>
      </c>
    </row>
    <row r="103" spans="1:6" x14ac:dyDescent="0.25">
      <c r="A103" s="28">
        <v>54</v>
      </c>
      <c r="B103" s="5"/>
      <c r="C103" s="5"/>
      <c r="D103" s="18">
        <v>2000</v>
      </c>
      <c r="E103" s="18">
        <v>1000</v>
      </c>
      <c r="F103" s="18">
        <f t="shared" si="17"/>
        <v>3000</v>
      </c>
    </row>
    <row r="104" spans="1:6" x14ac:dyDescent="0.25">
      <c r="A104" s="28">
        <v>72</v>
      </c>
      <c r="B104" s="5"/>
      <c r="C104" s="5"/>
      <c r="D104" s="18">
        <v>1000</v>
      </c>
      <c r="E104" s="18">
        <v>2700</v>
      </c>
      <c r="F104" s="18">
        <f t="shared" si="17"/>
        <v>3700</v>
      </c>
    </row>
    <row r="105" spans="1:6" x14ac:dyDescent="0.25">
      <c r="A105" s="5"/>
      <c r="B105" s="5"/>
      <c r="C105" s="8" t="s">
        <v>55</v>
      </c>
      <c r="D105" s="17">
        <v>7602027</v>
      </c>
      <c r="E105" s="17">
        <f t="shared" ref="E105:F105" si="23">E57+E93</f>
        <v>924998</v>
      </c>
      <c r="F105" s="17">
        <f t="shared" si="23"/>
        <v>8527025</v>
      </c>
    </row>
    <row r="106" spans="1:6" x14ac:dyDescent="0.25">
      <c r="C106" s="15" t="s">
        <v>66</v>
      </c>
      <c r="D106" s="21">
        <f>D52-D105</f>
        <v>0</v>
      </c>
      <c r="E106" s="21">
        <f>E52-E105</f>
        <v>0</v>
      </c>
      <c r="F106" s="21">
        <f>F52-F105</f>
        <v>0</v>
      </c>
    </row>
    <row r="112" spans="1:6" ht="30.6" customHeight="1" x14ac:dyDescent="0.25">
      <c r="C112" s="32" t="s">
        <v>65</v>
      </c>
      <c r="D112" s="31" t="s">
        <v>63</v>
      </c>
      <c r="E112" s="31" t="s">
        <v>64</v>
      </c>
      <c r="F112" s="31" t="s">
        <v>17</v>
      </c>
    </row>
    <row r="113" spans="1:6" x14ac:dyDescent="0.25">
      <c r="A113" s="27"/>
      <c r="C113" s="27">
        <v>11</v>
      </c>
      <c r="D113" s="30">
        <f>SUMIF($A$36:$A$51,$C113,D$36:D$51)</f>
        <v>90507</v>
      </c>
      <c r="E113" s="30">
        <f>SUMIF($A$36:$A$51,$C113,E$36:E$51)</f>
        <v>2969</v>
      </c>
      <c r="F113" s="30">
        <f>SUMIF($A$36:$A$51,$C113,F$36:F$51)</f>
        <v>93476</v>
      </c>
    </row>
    <row r="114" spans="1:6" x14ac:dyDescent="0.25">
      <c r="A114" s="27"/>
      <c r="C114" s="27">
        <v>12</v>
      </c>
      <c r="D114" s="30">
        <f t="shared" ref="D114:F121" si="24">SUMIF($A$36:$A$51,$C114,D$36:D$51)</f>
        <v>538200</v>
      </c>
      <c r="E114" s="30">
        <f t="shared" si="24"/>
        <v>-19000</v>
      </c>
      <c r="F114" s="30">
        <f t="shared" si="24"/>
        <v>519200</v>
      </c>
    </row>
    <row r="115" spans="1:6" x14ac:dyDescent="0.25">
      <c r="A115" s="27"/>
      <c r="C115" s="27">
        <v>13</v>
      </c>
      <c r="D115" s="30">
        <f t="shared" si="24"/>
        <v>0</v>
      </c>
      <c r="E115" s="30">
        <f t="shared" si="24"/>
        <v>0</v>
      </c>
      <c r="F115" s="30">
        <f t="shared" si="24"/>
        <v>0</v>
      </c>
    </row>
    <row r="116" spans="1:6" x14ac:dyDescent="0.25">
      <c r="A116" s="27"/>
      <c r="C116" s="27">
        <v>32</v>
      </c>
      <c r="D116" s="30">
        <f t="shared" si="24"/>
        <v>54000</v>
      </c>
      <c r="E116" s="30">
        <f t="shared" si="24"/>
        <v>-17500</v>
      </c>
      <c r="F116" s="30">
        <f t="shared" si="24"/>
        <v>36500</v>
      </c>
    </row>
    <row r="117" spans="1:6" x14ac:dyDescent="0.25">
      <c r="A117" s="27"/>
      <c r="C117" s="27">
        <v>49</v>
      </c>
      <c r="D117" s="30">
        <f t="shared" si="24"/>
        <v>71806</v>
      </c>
      <c r="E117" s="30">
        <f t="shared" si="24"/>
        <v>-10900</v>
      </c>
      <c r="F117" s="30">
        <f t="shared" si="24"/>
        <v>60906</v>
      </c>
    </row>
    <row r="118" spans="1:6" x14ac:dyDescent="0.25">
      <c r="A118" s="27"/>
      <c r="C118" s="27">
        <v>52</v>
      </c>
      <c r="D118" s="30">
        <f t="shared" si="24"/>
        <v>59824</v>
      </c>
      <c r="E118" s="30">
        <f t="shared" si="24"/>
        <v>16232</v>
      </c>
      <c r="F118" s="30">
        <f t="shared" si="24"/>
        <v>76056</v>
      </c>
    </row>
    <row r="119" spans="1:6" x14ac:dyDescent="0.25">
      <c r="A119" s="27"/>
      <c r="C119" s="27">
        <v>54</v>
      </c>
      <c r="D119" s="30">
        <f t="shared" si="24"/>
        <v>6786690</v>
      </c>
      <c r="E119" s="30">
        <f t="shared" si="24"/>
        <v>940497</v>
      </c>
      <c r="F119" s="30">
        <f t="shared" si="24"/>
        <v>7727187</v>
      </c>
    </row>
    <row r="120" spans="1:6" x14ac:dyDescent="0.25">
      <c r="A120" s="27"/>
      <c r="C120" s="27">
        <v>62</v>
      </c>
      <c r="D120" s="30">
        <f t="shared" si="24"/>
        <v>0</v>
      </c>
      <c r="E120" s="30">
        <f t="shared" si="24"/>
        <v>0</v>
      </c>
      <c r="F120" s="30">
        <f t="shared" si="24"/>
        <v>0</v>
      </c>
    </row>
    <row r="121" spans="1:6" x14ac:dyDescent="0.25">
      <c r="A121" s="27"/>
      <c r="C121" s="27">
        <v>72</v>
      </c>
      <c r="D121" s="30">
        <f t="shared" si="24"/>
        <v>1000</v>
      </c>
      <c r="E121" s="30">
        <f t="shared" si="24"/>
        <v>12700</v>
      </c>
      <c r="F121" s="30">
        <f t="shared" si="24"/>
        <v>13700</v>
      </c>
    </row>
    <row r="122" spans="1:6" x14ac:dyDescent="0.25">
      <c r="C122" s="15" t="s">
        <v>62</v>
      </c>
      <c r="D122" s="30">
        <f>SUM(D113:D121)</f>
        <v>7602027</v>
      </c>
      <c r="E122" s="30">
        <f t="shared" ref="E122:F122" si="25">SUM(E113:E121)</f>
        <v>924998</v>
      </c>
      <c r="F122" s="30">
        <f t="shared" si="25"/>
        <v>8527025</v>
      </c>
    </row>
    <row r="125" spans="1:6" ht="30" x14ac:dyDescent="0.25">
      <c r="C125" s="32" t="s">
        <v>61</v>
      </c>
      <c r="D125" s="31" t="s">
        <v>63</v>
      </c>
      <c r="E125" s="31" t="s">
        <v>64</v>
      </c>
      <c r="F125" s="31" t="s">
        <v>17</v>
      </c>
    </row>
    <row r="126" spans="1:6" x14ac:dyDescent="0.25">
      <c r="A126" s="27"/>
      <c r="C126" s="27">
        <v>11</v>
      </c>
      <c r="D126" s="30">
        <f t="shared" ref="D126:F134" si="26">SUMIF($A$56:$A$104,$C126,D$56:D$104)</f>
        <v>90507</v>
      </c>
      <c r="E126" s="30">
        <f t="shared" si="26"/>
        <v>2969</v>
      </c>
      <c r="F126" s="30">
        <f t="shared" si="26"/>
        <v>93476</v>
      </c>
    </row>
    <row r="127" spans="1:6" x14ac:dyDescent="0.25">
      <c r="A127" s="27"/>
      <c r="C127" s="27">
        <v>12</v>
      </c>
      <c r="D127" s="30">
        <f t="shared" si="26"/>
        <v>538200</v>
      </c>
      <c r="E127" s="30">
        <f t="shared" si="26"/>
        <v>-19000</v>
      </c>
      <c r="F127" s="30">
        <f t="shared" si="26"/>
        <v>519200</v>
      </c>
    </row>
    <row r="128" spans="1:6" x14ac:dyDescent="0.25">
      <c r="A128" s="27"/>
      <c r="C128" s="27">
        <v>13</v>
      </c>
      <c r="D128" s="30">
        <f t="shared" si="26"/>
        <v>0</v>
      </c>
      <c r="E128" s="30">
        <f t="shared" si="26"/>
        <v>0</v>
      </c>
      <c r="F128" s="30">
        <f t="shared" si="26"/>
        <v>0</v>
      </c>
    </row>
    <row r="129" spans="1:7" x14ac:dyDescent="0.25">
      <c r="A129" s="27"/>
      <c r="C129" s="27">
        <v>32</v>
      </c>
      <c r="D129" s="30">
        <f t="shared" si="26"/>
        <v>54000</v>
      </c>
      <c r="E129" s="30">
        <f t="shared" si="26"/>
        <v>-17500</v>
      </c>
      <c r="F129" s="30">
        <f t="shared" si="26"/>
        <v>36500</v>
      </c>
    </row>
    <row r="130" spans="1:7" x14ac:dyDescent="0.25">
      <c r="A130" s="27"/>
      <c r="C130" s="27">
        <v>49</v>
      </c>
      <c r="D130" s="30">
        <f t="shared" si="26"/>
        <v>71806</v>
      </c>
      <c r="E130" s="30">
        <f t="shared" si="26"/>
        <v>-10900</v>
      </c>
      <c r="F130" s="30">
        <f t="shared" si="26"/>
        <v>60906</v>
      </c>
    </row>
    <row r="131" spans="1:7" x14ac:dyDescent="0.25">
      <c r="A131" s="27"/>
      <c r="C131" s="27">
        <v>52</v>
      </c>
      <c r="D131" s="30">
        <f t="shared" si="26"/>
        <v>59824</v>
      </c>
      <c r="E131" s="30">
        <f t="shared" si="26"/>
        <v>16232</v>
      </c>
      <c r="F131" s="30">
        <f t="shared" si="26"/>
        <v>76056</v>
      </c>
    </row>
    <row r="132" spans="1:7" x14ac:dyDescent="0.25">
      <c r="A132" s="27"/>
      <c r="C132" s="27">
        <v>54</v>
      </c>
      <c r="D132" s="30">
        <f t="shared" si="26"/>
        <v>6786690</v>
      </c>
      <c r="E132" s="30">
        <f t="shared" si="26"/>
        <v>940497</v>
      </c>
      <c r="F132" s="30">
        <f t="shared" si="26"/>
        <v>7727187</v>
      </c>
    </row>
    <row r="133" spans="1:7" x14ac:dyDescent="0.25">
      <c r="A133" s="27"/>
      <c r="C133" s="27">
        <v>62</v>
      </c>
      <c r="D133" s="30">
        <f t="shared" si="26"/>
        <v>0</v>
      </c>
      <c r="E133" s="30">
        <f t="shared" si="26"/>
        <v>0</v>
      </c>
      <c r="F133" s="30">
        <f t="shared" si="26"/>
        <v>0</v>
      </c>
    </row>
    <row r="134" spans="1:7" x14ac:dyDescent="0.25">
      <c r="A134" s="27"/>
      <c r="C134" s="27">
        <v>72</v>
      </c>
      <c r="D134" s="30">
        <f t="shared" si="26"/>
        <v>1000</v>
      </c>
      <c r="E134" s="30">
        <f t="shared" si="26"/>
        <v>12700</v>
      </c>
      <c r="F134" s="30">
        <f t="shared" si="26"/>
        <v>13700</v>
      </c>
    </row>
    <row r="135" spans="1:7" x14ac:dyDescent="0.25">
      <c r="C135" s="15" t="s">
        <v>62</v>
      </c>
      <c r="D135" s="30">
        <f>SUM(D126:D134)</f>
        <v>7602027</v>
      </c>
      <c r="E135" s="30">
        <f t="shared" ref="E135" si="27">SUM(E126:E134)</f>
        <v>924998</v>
      </c>
      <c r="F135" s="30">
        <f t="shared" ref="F135" si="28">SUM(F126:F134)</f>
        <v>8527025</v>
      </c>
    </row>
    <row r="136" spans="1:7" x14ac:dyDescent="0.25">
      <c r="C136" s="15" t="s">
        <v>66</v>
      </c>
      <c r="D136" s="21">
        <f>D122-D135</f>
        <v>0</v>
      </c>
      <c r="E136" s="21">
        <f t="shared" ref="E136:F136" si="29">E122-E135</f>
        <v>0</v>
      </c>
      <c r="F136" s="21">
        <f t="shared" si="29"/>
        <v>0</v>
      </c>
    </row>
    <row r="138" spans="1:7" x14ac:dyDescent="0.25">
      <c r="C138" t="s">
        <v>56</v>
      </c>
    </row>
    <row r="139" spans="1:7" x14ac:dyDescent="0.25">
      <c r="C139" t="s">
        <v>68</v>
      </c>
      <c r="F139" s="33"/>
      <c r="G139" s="14"/>
    </row>
    <row r="140" spans="1:7" x14ac:dyDescent="0.25">
      <c r="C140" t="s">
        <v>67</v>
      </c>
    </row>
    <row r="142" spans="1:7" x14ac:dyDescent="0.25">
      <c r="D142" s="36" t="s">
        <v>69</v>
      </c>
      <c r="E142" s="36"/>
      <c r="F142" s="36"/>
    </row>
    <row r="143" spans="1:7" x14ac:dyDescent="0.25">
      <c r="D143" s="36" t="s">
        <v>70</v>
      </c>
      <c r="E143" s="36"/>
      <c r="F143" s="36"/>
    </row>
    <row r="145" spans="4:6" x14ac:dyDescent="0.25">
      <c r="D145" s="36" t="s">
        <v>71</v>
      </c>
      <c r="E145" s="36"/>
      <c r="F145" s="36"/>
    </row>
  </sheetData>
  <mergeCells count="8">
    <mergeCell ref="D145:F145"/>
    <mergeCell ref="C31:F31"/>
    <mergeCell ref="C23:F23"/>
    <mergeCell ref="C9:F10"/>
    <mergeCell ref="C7:F7"/>
    <mergeCell ref="C15:F15"/>
    <mergeCell ref="D142:F142"/>
    <mergeCell ref="D143:F143"/>
  </mergeCells>
  <pageMargins left="0.7" right="0.7" top="0.75" bottom="0.75" header="0.3" footer="0.3"/>
  <pageSetup paperSize="9" orientation="landscape" r:id="rId1"/>
  <ignoredErrors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II. rebalans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cp:lastPrinted>2022-12-21T12:36:16Z</cp:lastPrinted>
  <dcterms:created xsi:type="dcterms:W3CDTF">2022-05-05T07:31:02Z</dcterms:created>
  <dcterms:modified xsi:type="dcterms:W3CDTF">2022-12-21T12:44:42Z</dcterms:modified>
</cp:coreProperties>
</file>