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64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PRIHODA'!$A$1:$H$36</definedName>
  </definedNames>
  <calcPr fullCalcOnLoad="1"/>
</workbook>
</file>

<file path=xl/comments3.xml><?xml version="1.0" encoding="utf-8"?>
<comments xmlns="http://schemas.openxmlformats.org/spreadsheetml/2006/main">
  <authors>
    <author>mkralik</author>
  </authors>
  <commentList>
    <comment ref="D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5.razini planiranja</t>
        </r>
      </text>
    </comment>
    <comment ref="L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<sst xmlns="http://schemas.openxmlformats.org/spreadsheetml/2006/main" count="533" uniqueCount="244">
  <si>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</si>
  <si>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</si>
  <si>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</si>
  <si>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</si>
  <si>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</si>
  <si>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</si>
  <si>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</si>
  <si>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</si>
  <si>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</si>
  <si>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</si>
  <si>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</si>
  <si>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</si>
  <si>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</si>
  <si>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</si>
  <si>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</si>
  <si>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</si>
  <si>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</si>
  <si>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</si>
  <si>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</si>
  <si>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</si>
  <si>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</si>
  <si>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</si>
  <si>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</si>
  <si>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</si>
  <si>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</si>
  <si>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</si>
  <si>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</si>
  <si>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</si>
  <si>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</si>
  <si>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</si>
  <si>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</si>
  <si>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</si>
  <si>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</si>
  <si>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</si>
  <si>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</si>
  <si>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</si>
  <si>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</si>
  <si>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Knjige, umjetnička djela i ostale izložbene vrijednosti</t>
  </si>
  <si>
    <t>OPĆI DIO</t>
  </si>
  <si>
    <t>PRIHODI UKUPNO</t>
  </si>
  <si>
    <t>RASHODI UKUPNO</t>
  </si>
  <si>
    <t>FINANCIRANJE OSNOVNOG ŠKOLSTVA PREMA MINIMALNOM STANDARDU</t>
  </si>
  <si>
    <t>IZGRADNJA I REKONSTRUKCIJA OBJEKATA OSNOVNOG ŠKOLSTVA</t>
  </si>
  <si>
    <t>Program 7006</t>
  </si>
  <si>
    <t>K 7006 01</t>
  </si>
  <si>
    <t>pozicija</t>
  </si>
  <si>
    <t>Poslovni objekti</t>
  </si>
  <si>
    <t>K 7006 02</t>
  </si>
  <si>
    <t>OPREMANJE USTANOVA OSNOVNOG ŠKOLSTVA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</si>
  <si>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</si>
  <si>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</si>
  <si>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</si>
  <si>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</si>
  <si>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</si>
  <si>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</si>
  <si>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7006 03</t>
  </si>
  <si>
    <t>INVESTICIJSKO ODRŽAVANJE OBJEKATA I OPREME U OSNOVNOM ŠKOLSTVU</t>
  </si>
  <si>
    <t>Rashodi poslovanja</t>
  </si>
  <si>
    <t>Usluge tekućeg i investicijskog održavanja</t>
  </si>
  <si>
    <t>Intelektualne i osobne usluge</t>
  </si>
  <si>
    <t>A 7006 04</t>
  </si>
  <si>
    <t>FINANCIRANJE OPĆIH TROŠKOVA OSNOVNOG ŠKOLSTVA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</si>
  <si>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</si>
  <si>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</si>
  <si>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</si>
  <si>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</si>
  <si>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</si>
  <si>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</si>
  <si>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</si>
  <si>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</si>
  <si>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</si>
  <si>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</si>
  <si>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</si>
  <si>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</si>
  <si>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</si>
  <si>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</si>
  <si>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</si>
  <si>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</si>
  <si>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</si>
  <si>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</si>
  <si>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</si>
  <si>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</si>
  <si>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</si>
  <si>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</si>
  <si>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</si>
  <si>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</si>
  <si>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A 7006 05</t>
  </si>
  <si>
    <t>FINANCIRANJE STVARNIH TROŠKOVA OSNOVNOG ŠKOLSTVA</t>
  </si>
  <si>
    <t>Građevinski objekti</t>
  </si>
  <si>
    <t>Materijal i sirovine</t>
  </si>
  <si>
    <t>Ostali rashodi</t>
  </si>
  <si>
    <t>Tekuće donacije</t>
  </si>
  <si>
    <t>Naknade za prijevoz, za rad na terenu i odvojeni život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</si>
  <si>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</si>
  <si>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</si>
  <si>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</si>
  <si>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</si>
  <si>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</si>
  <si>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</si>
  <si>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</si>
  <si>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T 7008 02</t>
  </si>
  <si>
    <t>PROGRAMI I PROJEKTI U OSNOVNIM I SREDNJIM ŠKOLAMA</t>
  </si>
  <si>
    <t>T 7008 03</t>
  </si>
  <si>
    <t>OSTALI PROGRAMI I PROJEKTI U ODGOJU I OBRAZOVANJU</t>
  </si>
  <si>
    <t>K 7008 04</t>
  </si>
  <si>
    <t>SUFINANCIRANJE OPREMANJA ŠKOLSKIH KNJIŽNICA OBAVEZNOM ŠKOLSKOM LEKTIROM OSNOVNIH ŠKOLA</t>
  </si>
  <si>
    <t>Knjige</t>
  </si>
  <si>
    <t>2018.</t>
  </si>
  <si>
    <t>2019.</t>
  </si>
  <si>
    <t>Ukupno prihodi i primici za 2018.</t>
  </si>
  <si>
    <t>PROJEKCIJA PLANA ZA 2019.</t>
  </si>
  <si>
    <t>Pomoći dane u inozemstvo i unutar općeg 
proračuna</t>
  </si>
  <si>
    <t>Pomoći proračunskim korisnicima drugih 
proračuna</t>
  </si>
  <si>
    <t>Sitni inventar i auto-gume</t>
  </si>
  <si>
    <t>Naknade troškova osobama izvan radnog
odnosa</t>
  </si>
  <si>
    <t>POTICANJE IZVRSNOSTI</t>
  </si>
  <si>
    <t>T 7008 09</t>
  </si>
  <si>
    <t>EU PROJEKTI - UČIMO ZAJEDNO 2</t>
  </si>
  <si>
    <t>T 7008 11</t>
  </si>
  <si>
    <t>Subvencije</t>
  </si>
  <si>
    <t>Subvencije trgovačkim društvima u javnom
sektoru</t>
  </si>
  <si>
    <t>Program 7011</t>
  </si>
  <si>
    <t>FINANCIRANJE ŠKOLSTVA IZVAN ŽUPANIJSKOG PRORAČUNA</t>
  </si>
  <si>
    <t>A 7011 01</t>
  </si>
  <si>
    <t>VLASTITI PRIHODI - OSNOVNO ŠKOLSTVO</t>
  </si>
  <si>
    <t>Plaće  u naravi</t>
  </si>
  <si>
    <t>Plaće za prekovremeni rad rad</t>
  </si>
  <si>
    <t>Doprinosi za mirovinsko zdravstveno osiguranje</t>
  </si>
  <si>
    <t>Naknade za rad predstavničkih i izvršnih tijela, povjerenstava i slično</t>
  </si>
  <si>
    <t>Negativne tečajne razlike i razlike zbog primjene valutne klauzule</t>
  </si>
  <si>
    <t>Naknade građanima i kućanstvima na temelju osiguranja i druge naknade</t>
  </si>
  <si>
    <t>Ostale naknade građanima i kućanstvima iz proračuna</t>
  </si>
  <si>
    <t>Naknade građanima i kućanstvima u novcu</t>
  </si>
  <si>
    <t xml:space="preserve">Ostali rashodi </t>
  </si>
  <si>
    <t>Ostali građevinski objekti</t>
  </si>
  <si>
    <t>Medicinska i laboratorijska oprema</t>
  </si>
  <si>
    <t>Instrumenti, uređaji i strojevi</t>
  </si>
  <si>
    <t>Nematerijalna proizvedena imovina</t>
  </si>
  <si>
    <t>Ulaganja u računalne programe</t>
  </si>
  <si>
    <t xml:space="preserve">Rashodi za dodatna ulaganja na nefinancijskoj imovini </t>
  </si>
  <si>
    <t>Dodatna ulaganja na građevinskim objektima</t>
  </si>
  <si>
    <t>PROGRAM JAVNIH POTREBA U PRED-
ŠKOLSKOM ODGOJU I OBRAZOVANJU</t>
  </si>
  <si>
    <t>Usluge tekućeg i investicijskog održavanja gređevinskih objakata</t>
  </si>
  <si>
    <t>Usluge tekućeg i investicijskog održavanja postrojenja i opreme</t>
  </si>
  <si>
    <t>Dnevnice za službeni put u zemlji</t>
  </si>
  <si>
    <t>Naknade za smještaj na službenom putu u zemlji</t>
  </si>
  <si>
    <t>Naknade za prijevoz na službenom putu u zemlji</t>
  </si>
  <si>
    <t>Seminari, savjetovanja i simpoziji</t>
  </si>
  <si>
    <t>Tečajevi I stručni ispiti</t>
  </si>
  <si>
    <t>Naknada za korištenje privatnog automobila u službene svrhe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</si>
  <si>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</si>
  <si>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</si>
  <si>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</si>
  <si>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</si>
  <si>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</si>
  <si>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Motorni benzin I dizel gorivo</t>
  </si>
  <si>
    <t>Mat. i dijelovi za tek. i  inv.održavanje građevinskih objekata</t>
  </si>
  <si>
    <t>Mat. i dijelovi za tek. i inv. održavanje postrojenja i opreme</t>
  </si>
  <si>
    <t xml:space="preserve">Sitan inventar  </t>
  </si>
  <si>
    <t>Službena, radna I zaštitna odjeća i obuća</t>
  </si>
  <si>
    <t>Usluge telefona, telefaxa</t>
  </si>
  <si>
    <t>Usluge interneta</t>
  </si>
  <si>
    <t>Poštarine</t>
  </si>
  <si>
    <t>Ostale usluge za komunikaciju I prijevoz</t>
  </si>
  <si>
    <t>Opskrba vodom</t>
  </si>
  <si>
    <t>Iznošenje I odvoz smeća</t>
  </si>
  <si>
    <t>Deratizacija I dezinsekcija</t>
  </si>
  <si>
    <t xml:space="preserve">Dimnjačarske I ekološke usluge </t>
  </si>
  <si>
    <t>Ostale zakupnine i najamnine</t>
  </si>
  <si>
    <t>Obvezni I preventivni zdravstveni pregledi zaposlenika</t>
  </si>
  <si>
    <t>Laboratorijske usluge</t>
  </si>
  <si>
    <t>Ostale računalne usluge</t>
  </si>
  <si>
    <t>Film i izrada fotografija</t>
  </si>
  <si>
    <t>Ostale nespomenute usluge</t>
  </si>
  <si>
    <t>Tuzemne članarine</t>
  </si>
  <si>
    <t>Upravne i administrativne pristojbe</t>
  </si>
  <si>
    <t>Sudske pristojbe</t>
  </si>
  <si>
    <t>Javnobilježničke pristojbe</t>
  </si>
  <si>
    <t>Ostale pristojbe i naknade</t>
  </si>
  <si>
    <t>Rashodi protokola (vijenci, cvijeće, svijeće i slično)</t>
  </si>
  <si>
    <t xml:space="preserve">Ostali nespomenuti rashodi </t>
  </si>
  <si>
    <t>Ostale zatezne kamate</t>
  </si>
  <si>
    <t>Električna energija</t>
  </si>
  <si>
    <t>Ostali materijal za proizvodnju energije (ugljen, drva, teško ulje)</t>
  </si>
  <si>
    <t>Usluge tek. i inv. održ. građevinskih objekata</t>
  </si>
  <si>
    <t>Usluge tek. I inv. održ. postrojenja I opreme</t>
  </si>
  <si>
    <t>Ostale komunalne usluge</t>
  </si>
  <si>
    <t>Osnovni materijal i sirovine</t>
  </si>
  <si>
    <t>Sitni inventar</t>
  </si>
  <si>
    <t>Naknade troškova službenog puta</t>
  </si>
  <si>
    <t>Usluge banaka</t>
  </si>
  <si>
    <t>Zatezne kamate na doprinose</t>
  </si>
  <si>
    <t>Literatura (publikacije, časopisi, glasila, knjige i ostalo)</t>
  </si>
  <si>
    <t>1012 VOLONTERI</t>
  </si>
  <si>
    <t>OSNOVNO ŠKOLOSTVO - VLASTITI</t>
  </si>
  <si>
    <t>I MINISTARSTVO</t>
  </si>
  <si>
    <t>AKTIVNOST:</t>
  </si>
  <si>
    <t>PROGRAM:</t>
  </si>
  <si>
    <t>Naknade ostalih troškova</t>
  </si>
  <si>
    <t>1017 ŠKOLSKA KUHINJA</t>
  </si>
  <si>
    <t>Namirnice</t>
  </si>
  <si>
    <t>1022 OSTALI VLASTITI PRIHODI</t>
  </si>
  <si>
    <t>Uredski materijal i ostale materijalni rashodi</t>
  </si>
  <si>
    <t>Rashodi za nabavu ne financijske imovine</t>
  </si>
  <si>
    <t>1013 DONACIJE</t>
  </si>
  <si>
    <r>
      <rPr>
        <b/>
        <sz val="10"/>
        <rFont val="Arial"/>
        <family val="2"/>
      </rPr>
      <t>64132</t>
    </r>
    <r>
      <rPr>
        <sz val="10"/>
        <rFont val="Arial"/>
        <family val="2"/>
      </rPr>
      <t xml:space="preserve"> Kamate na depozite po viđenju-Hypo banka</t>
    </r>
  </si>
  <si>
    <r>
      <rPr>
        <b/>
        <sz val="10"/>
        <rFont val="Arial"/>
        <family val="2"/>
      </rPr>
      <t>64229</t>
    </r>
    <r>
      <rPr>
        <sz val="10"/>
        <rFont val="Arial"/>
        <family val="2"/>
      </rPr>
      <t xml:space="preserve"> Vlastiti prihodi(najam sportske dvorane)</t>
    </r>
  </si>
  <si>
    <r>
      <rPr>
        <b/>
        <sz val="10"/>
        <rFont val="Arial"/>
        <family val="2"/>
      </rPr>
      <t>64222</t>
    </r>
    <r>
      <rPr>
        <sz val="10"/>
        <rFont val="Arial"/>
        <family val="2"/>
      </rPr>
      <t xml:space="preserve"> Prihod od zakupa poljoprivrednog zemljišta</t>
    </r>
  </si>
  <si>
    <r>
      <rPr>
        <b/>
        <sz val="10"/>
        <rFont val="Arial"/>
        <family val="2"/>
      </rPr>
      <t>65264</t>
    </r>
    <r>
      <rPr>
        <sz val="10"/>
        <rFont val="Arial"/>
        <family val="2"/>
      </rPr>
      <t xml:space="preserve"> Sufinanciranje cijene usluge(šk. kuhinja)</t>
    </r>
  </si>
  <si>
    <r>
      <rPr>
        <b/>
        <sz val="9"/>
        <rFont val="Arial"/>
        <family val="2"/>
      </rPr>
      <t>72111</t>
    </r>
    <r>
      <rPr>
        <sz val="9"/>
        <rFont val="Arial"/>
        <family val="2"/>
      </rPr>
      <t xml:space="preserve"> Stambeni objekti za zaposlene- otplate stanova</t>
    </r>
  </si>
  <si>
    <r>
      <rPr>
        <b/>
        <sz val="10"/>
        <rFont val="Arial"/>
        <family val="2"/>
      </rPr>
      <t>67111</t>
    </r>
    <r>
      <rPr>
        <sz val="10"/>
        <rFont val="Arial"/>
        <family val="2"/>
      </rPr>
      <t xml:space="preserve"> Prihodi za finan. rash. posl. -OBŽ</t>
    </r>
  </si>
  <si>
    <r>
      <rPr>
        <b/>
        <sz val="10"/>
        <rFont val="Arial"/>
        <family val="2"/>
      </rPr>
      <t>63612</t>
    </r>
    <r>
      <rPr>
        <sz val="10"/>
        <rFont val="Arial"/>
        <family val="2"/>
      </rPr>
      <t xml:space="preserve"> Prihodi za finan. rash. posl. -MZOS</t>
    </r>
  </si>
  <si>
    <r>
      <rPr>
        <b/>
        <sz val="10"/>
        <rFont val="Arial"/>
        <family val="2"/>
      </rPr>
      <t>63414</t>
    </r>
    <r>
      <rPr>
        <sz val="10"/>
        <rFont val="Arial"/>
        <family val="2"/>
      </rPr>
      <t xml:space="preserve"> Tekuće pomoći od HZMO-a, HZZ-a i HZZO-a (Str. osp. bez zasn. Radn. odnosa)</t>
    </r>
  </si>
  <si>
    <t>PLAN RASHODA I IZDATAKA ZA: Osnovna škola Drenje</t>
  </si>
  <si>
    <t>PLAN PRIHODA I PRIMITAKA ZA:OSNOVNA ŠKOLA DRENJE</t>
  </si>
  <si>
    <t>PRIJEDLOG FINANCIJSKOG PLANA (OSNOVNA ŠKOLA DRENJE)  ZA 2018. I                                                                                                                                                PROJEKCIJA PLANA ZA  2019. I 2020. GODINU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</si>
  <si>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</si>
  <si>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</si>
  <si>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</si>
  <si>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</si>
  <si>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</si>
  <si>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</si>
  <si>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r>
      <rPr>
        <b/>
        <sz val="10"/>
        <rFont val="Arial"/>
        <family val="2"/>
      </rPr>
      <t xml:space="preserve">65268 </t>
    </r>
    <r>
      <rPr>
        <sz val="10"/>
        <rFont val="Arial"/>
        <family val="2"/>
      </rPr>
      <t>Ostali nespomenuti prihodi-razno</t>
    </r>
  </si>
  <si>
    <t>Ukupno prihodi i primici za 2020.</t>
  </si>
  <si>
    <t>Ukupno prihodi i primici za 2019.</t>
  </si>
  <si>
    <t>Ostale intelektualne usluge</t>
  </si>
  <si>
    <t>Računala i računalna oprema</t>
  </si>
  <si>
    <t>Oprema</t>
  </si>
  <si>
    <t>Grafičke i tiskarske usluge, usluge kopiranja i uvezivanja</t>
  </si>
  <si>
    <r>
      <rPr>
        <b/>
        <sz val="10"/>
        <rFont val="Arial"/>
        <family val="2"/>
      </rPr>
      <t>67121</t>
    </r>
    <r>
      <rPr>
        <sz val="10"/>
        <rFont val="Arial"/>
        <family val="2"/>
      </rPr>
      <t xml:space="preserve"> Prihodi za financiranje rashoda poslovanja za nabavu nefinancijske imovine -OBŽ</t>
    </r>
  </si>
  <si>
    <t>1019 MINISTARSTVO ZNANOSTI OBRAZOVANJA I ŠPORTA</t>
  </si>
  <si>
    <t>Plaće</t>
  </si>
  <si>
    <t>Plaće za zaposlene</t>
  </si>
  <si>
    <t>Darovi</t>
  </si>
  <si>
    <t>Otpremnine</t>
  </si>
  <si>
    <t>Naknade za bolest, invalidnost i smrtni slučaj</t>
  </si>
  <si>
    <t>Ostali nenavedeni rashodi za zaposlene</t>
  </si>
  <si>
    <t>Doprinosi za zdravstveno osiguranje</t>
  </si>
  <si>
    <t>Doprinos za obvezno zdr.osig.zaštite na radu</t>
  </si>
  <si>
    <t>Doprinosi za zapošljavanje</t>
  </si>
  <si>
    <t>Poseban doprinos za poticanje zapošljavanja osoba s invaliditetom</t>
  </si>
  <si>
    <t>Naknade za prijevoz na posao i s posla</t>
  </si>
  <si>
    <t xml:space="preserve">Novčana nak. posl. zbog nez. osoba s inval. </t>
  </si>
  <si>
    <t>Regres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</si>
</sst>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7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name val="MS Sans Serif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6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7" fillId="44" borderId="7" applyNumberFormat="0" applyAlignment="0" applyProtection="0"/>
    <xf numFmtId="0" fontId="58" fillId="44" borderId="8" applyNumberFormat="0" applyAlignment="0" applyProtection="0"/>
    <xf numFmtId="0" fontId="15" fillId="0" borderId="9" applyNumberFormat="0" applyFill="0" applyAlignment="0" applyProtection="0"/>
    <xf numFmtId="0" fontId="59" fillId="4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4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5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6" fillId="47" borderId="1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0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1" fontId="21" fillId="0" borderId="22" xfId="0" applyNumberFormat="1" applyFont="1" applyBorder="1" applyAlignment="1">
      <alignment horizontal="right" wrapText="1"/>
    </xf>
    <xf numFmtId="1" fontId="21" fillId="0" borderId="22" xfId="0" applyNumberFormat="1" applyFont="1" applyBorder="1" applyAlignment="1">
      <alignment wrapText="1"/>
    </xf>
    <xf numFmtId="1" fontId="22" fillId="0" borderId="23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5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6" xfId="0" applyNumberFormat="1" applyFont="1" applyFill="1" applyBorder="1" applyAlignment="1" applyProtection="1">
      <alignment horizontal="center" wrapText="1"/>
      <protection/>
    </xf>
    <xf numFmtId="0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6" xfId="0" applyNumberFormat="1" applyFont="1" applyBorder="1" applyAlignment="1">
      <alignment horizontal="right"/>
    </xf>
    <xf numFmtId="3" fontId="34" fillId="0" borderId="26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25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6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9" borderId="28" xfId="0" applyNumberFormat="1" applyFont="1" applyFill="1" applyBorder="1" applyAlignment="1">
      <alignment horizontal="right" vertical="top" wrapText="1"/>
    </xf>
    <xf numFmtId="1" fontId="22" fillId="49" borderId="29" xfId="0" applyNumberFormat="1" applyFont="1" applyFill="1" applyBorder="1" applyAlignment="1">
      <alignment horizontal="left" wrapText="1"/>
    </xf>
    <xf numFmtId="1" fontId="22" fillId="0" borderId="28" xfId="0" applyNumberFormat="1" applyFont="1" applyFill="1" applyBorder="1" applyAlignment="1">
      <alignment horizontal="right" vertical="top" wrapText="1"/>
    </xf>
    <xf numFmtId="1" fontId="22" fillId="0" borderId="29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39" fillId="50" borderId="0" xfId="0" applyFont="1" applyFill="1" applyBorder="1" applyAlignment="1">
      <alignment vertical="top"/>
    </xf>
    <xf numFmtId="0" fontId="39" fillId="50" borderId="0" xfId="0" applyFont="1" applyFill="1" applyBorder="1" applyAlignment="1">
      <alignment vertical="top" wrapText="1"/>
    </xf>
    <xf numFmtId="0" fontId="40" fillId="51" borderId="0" xfId="0" applyFont="1" applyFill="1" applyBorder="1" applyAlignment="1">
      <alignment vertical="top"/>
    </xf>
    <xf numFmtId="0" fontId="40" fillId="0" borderId="0" xfId="0" applyFont="1" applyFill="1" applyBorder="1" applyAlignment="1">
      <alignment horizontal="center" vertical="top"/>
    </xf>
    <xf numFmtId="0" fontId="40" fillId="51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vertical="top" wrapText="1"/>
    </xf>
    <xf numFmtId="3" fontId="40" fillId="0" borderId="0" xfId="0" applyNumberFormat="1" applyFont="1" applyFill="1" applyBorder="1" applyAlignment="1">
      <alignment horizontal="center" vertical="top"/>
    </xf>
    <xf numFmtId="0" fontId="40" fillId="51" borderId="0" xfId="0" applyFont="1" applyFill="1" applyBorder="1" applyAlignment="1">
      <alignment vertical="top"/>
    </xf>
    <xf numFmtId="0" fontId="41" fillId="0" borderId="0" xfId="0" applyNumberFormat="1" applyFont="1" applyFill="1" applyBorder="1" applyAlignment="1">
      <alignment vertical="top" wrapText="1"/>
    </xf>
    <xf numFmtId="0" fontId="40" fillId="51" borderId="0" xfId="0" applyFont="1" applyFill="1" applyBorder="1" applyAlignment="1">
      <alignment vertical="top" wrapText="1"/>
    </xf>
    <xf numFmtId="4" fontId="25" fillId="0" borderId="0" xfId="0" applyNumberFormat="1" applyFont="1" applyFill="1" applyBorder="1" applyAlignment="1" applyProtection="1">
      <alignment/>
      <protection/>
    </xf>
    <xf numFmtId="4" fontId="39" fillId="50" borderId="0" xfId="0" applyNumberFormat="1" applyFont="1" applyFill="1" applyBorder="1" applyAlignment="1">
      <alignment vertical="top" wrapText="1"/>
    </xf>
    <xf numFmtId="4" fontId="40" fillId="51" borderId="0" xfId="0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vertical="top" wrapText="1"/>
    </xf>
    <xf numFmtId="4" fontId="41" fillId="0" borderId="0" xfId="0" applyNumberFormat="1" applyFont="1" applyFill="1" applyBorder="1" applyAlignment="1">
      <alignment vertical="top" wrapText="1"/>
    </xf>
    <xf numFmtId="4" fontId="40" fillId="51" borderId="0" xfId="0" applyNumberFormat="1" applyFont="1" applyFill="1" applyBorder="1" applyAlignment="1">
      <alignment vertical="top" wrapText="1"/>
    </xf>
    <xf numFmtId="178" fontId="39" fillId="50" borderId="0" xfId="102" applyNumberFormat="1" applyFont="1" applyFill="1" applyBorder="1" applyAlignment="1">
      <alignment wrapText="1"/>
    </xf>
    <xf numFmtId="178" fontId="40" fillId="51" borderId="0" xfId="102" applyNumberFormat="1" applyFont="1" applyFill="1" applyBorder="1" applyAlignment="1">
      <alignment wrapText="1"/>
    </xf>
    <xf numFmtId="178" fontId="40" fillId="0" borderId="0" xfId="102" applyNumberFormat="1" applyFont="1" applyFill="1" applyBorder="1" applyAlignment="1">
      <alignment wrapText="1"/>
    </xf>
    <xf numFmtId="178" fontId="40" fillId="51" borderId="0" xfId="102" applyNumberFormat="1" applyFont="1" applyFill="1" applyBorder="1" applyAlignment="1">
      <alignment wrapText="1"/>
    </xf>
    <xf numFmtId="4" fontId="25" fillId="5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7" fillId="50" borderId="0" xfId="0" applyNumberFormat="1" applyFont="1" applyFill="1" applyBorder="1" applyAlignment="1" applyProtection="1">
      <alignment horizontal="center" vertical="center" wrapText="1"/>
      <protection/>
    </xf>
    <xf numFmtId="0" fontId="40" fillId="51" borderId="0" xfId="0" applyFont="1" applyFill="1" applyBorder="1" applyAlignment="1">
      <alignment horizontal="center" vertical="top"/>
    </xf>
    <xf numFmtId="0" fontId="40" fillId="51" borderId="0" xfId="0" applyFont="1" applyFill="1" applyBorder="1" applyAlignment="1">
      <alignment horizontal="center" vertical="top"/>
    </xf>
    <xf numFmtId="0" fontId="39" fillId="50" borderId="0" xfId="0" applyFont="1" applyFill="1" applyBorder="1" applyAlignment="1">
      <alignment horizontal="center" vertical="top"/>
    </xf>
    <xf numFmtId="0" fontId="40" fillId="52" borderId="0" xfId="0" applyFont="1" applyFill="1" applyBorder="1" applyAlignment="1">
      <alignment vertical="top" wrapText="1"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39" fillId="53" borderId="0" xfId="0" applyFont="1" applyFill="1" applyBorder="1" applyAlignment="1">
      <alignment vertical="top"/>
    </xf>
    <xf numFmtId="0" fontId="39" fillId="0" borderId="0" xfId="0" applyFont="1" applyFill="1" applyBorder="1" applyAlignment="1">
      <alignment horizontal="center" vertical="top"/>
    </xf>
    <xf numFmtId="0" fontId="39" fillId="53" borderId="0" xfId="0" applyFont="1" applyFill="1" applyBorder="1" applyAlignment="1">
      <alignment vertical="top" wrapText="1"/>
    </xf>
    <xf numFmtId="0" fontId="40" fillId="53" borderId="0" xfId="0" applyFont="1" applyFill="1" applyBorder="1" applyAlignment="1">
      <alignment vertical="top"/>
    </xf>
    <xf numFmtId="4" fontId="40" fillId="0" borderId="0" xfId="102" applyNumberFormat="1" applyFont="1" applyFill="1" applyBorder="1" applyAlignment="1">
      <alignment wrapText="1"/>
    </xf>
    <xf numFmtId="0" fontId="44" fillId="0" borderId="0" xfId="0" applyFont="1" applyFill="1" applyBorder="1" applyAlignment="1">
      <alignment vertical="top" wrapText="1"/>
    </xf>
    <xf numFmtId="0" fontId="40" fillId="50" borderId="0" xfId="0" applyFont="1" applyFill="1" applyBorder="1" applyAlignment="1">
      <alignment vertical="top"/>
    </xf>
    <xf numFmtId="0" fontId="40" fillId="50" borderId="0" xfId="0" applyFont="1" applyFill="1" applyBorder="1" applyAlignment="1">
      <alignment vertical="top" wrapText="1"/>
    </xf>
    <xf numFmtId="0" fontId="24" fillId="52" borderId="0" xfId="0" applyNumberFormat="1" applyFont="1" applyFill="1" applyBorder="1" applyAlignment="1" applyProtection="1">
      <alignment horizontal="center"/>
      <protection/>
    </xf>
    <xf numFmtId="0" fontId="23" fillId="52" borderId="0" xfId="0" applyNumberFormat="1" applyFont="1" applyFill="1" applyBorder="1" applyAlignment="1" applyProtection="1">
      <alignment wrapText="1"/>
      <protection/>
    </xf>
    <xf numFmtId="4" fontId="23" fillId="52" borderId="0" xfId="0" applyNumberFormat="1" applyFont="1" applyFill="1" applyBorder="1" applyAlignment="1" applyProtection="1">
      <alignment/>
      <protection/>
    </xf>
    <xf numFmtId="0" fontId="71" fillId="52" borderId="0" xfId="0" applyNumberFormat="1" applyFont="1" applyFill="1" applyBorder="1" applyAlignment="1" applyProtection="1">
      <alignment horizontal="center"/>
      <protection/>
    </xf>
    <xf numFmtId="0" fontId="72" fillId="52" borderId="0" xfId="0" applyNumberFormat="1" applyFont="1" applyFill="1" applyBorder="1" applyAlignment="1" applyProtection="1">
      <alignment wrapText="1"/>
      <protection/>
    </xf>
    <xf numFmtId="4" fontId="72" fillId="52" borderId="0" xfId="0" applyNumberFormat="1" applyFont="1" applyFill="1" applyBorder="1" applyAlignment="1" applyProtection="1">
      <alignment/>
      <protection/>
    </xf>
    <xf numFmtId="3" fontId="45" fillId="0" borderId="0" xfId="0" applyNumberFormat="1" applyFont="1" applyFill="1" applyBorder="1" applyAlignment="1">
      <alignment horizontal="center" vertical="top"/>
    </xf>
    <xf numFmtId="0" fontId="45" fillId="0" borderId="0" xfId="0" applyFont="1" applyFill="1" applyBorder="1" applyAlignment="1">
      <alignment vertical="top" wrapText="1"/>
    </xf>
    <xf numFmtId="0" fontId="45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6" fillId="52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top"/>
    </xf>
    <xf numFmtId="3" fontId="45" fillId="52" borderId="0" xfId="0" applyNumberFormat="1" applyFont="1" applyFill="1" applyBorder="1" applyAlignment="1">
      <alignment horizontal="center" vertical="top"/>
    </xf>
    <xf numFmtId="0" fontId="45" fillId="52" borderId="0" xfId="0" applyFont="1" applyFill="1" applyBorder="1" applyAlignment="1">
      <alignment vertical="top" wrapText="1"/>
    </xf>
    <xf numFmtId="0" fontId="45" fillId="0" borderId="0" xfId="0" applyFont="1" applyFill="1" applyBorder="1" applyAlignment="1">
      <alignment wrapText="1"/>
    </xf>
    <xf numFmtId="4" fontId="21" fillId="0" borderId="30" xfId="0" applyNumberFormat="1" applyFont="1" applyBorder="1" applyAlignment="1">
      <alignment horizontal="center" vertical="center" wrapText="1"/>
    </xf>
    <xf numFmtId="4" fontId="21" fillId="0" borderId="31" xfId="0" applyNumberFormat="1" applyFont="1" applyBorder="1" applyAlignment="1">
      <alignment/>
    </xf>
    <xf numFmtId="4" fontId="40" fillId="0" borderId="0" xfId="0" applyNumberFormat="1" applyFont="1" applyFill="1" applyBorder="1" applyAlignment="1">
      <alignment wrapText="1"/>
    </xf>
    <xf numFmtId="1" fontId="45" fillId="0" borderId="32" xfId="0" applyNumberFormat="1" applyFont="1" applyBorder="1" applyAlignment="1">
      <alignment horizontal="left" wrapText="1"/>
    </xf>
    <xf numFmtId="0" fontId="22" fillId="0" borderId="33" xfId="0" applyFont="1" applyBorder="1" applyAlignment="1">
      <alignment vertical="center" wrapText="1"/>
    </xf>
    <xf numFmtId="0" fontId="22" fillId="0" borderId="34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25" fillId="0" borderId="35" xfId="0" applyNumberFormat="1" applyFont="1" applyFill="1" applyBorder="1" applyAlignment="1" applyProtection="1">
      <alignment vertical="center"/>
      <protection/>
    </xf>
    <xf numFmtId="0" fontId="25" fillId="0" borderId="36" xfId="0" applyNumberFormat="1" applyFont="1" applyFill="1" applyBorder="1" applyAlignment="1" applyProtection="1">
      <alignment vertical="center"/>
      <protection/>
    </xf>
    <xf numFmtId="1" fontId="21" fillId="0" borderId="37" xfId="0" applyNumberFormat="1" applyFont="1" applyBorder="1" applyAlignment="1">
      <alignment horizontal="left" wrapText="1"/>
    </xf>
    <xf numFmtId="1" fontId="21" fillId="0" borderId="38" xfId="0" applyNumberFormat="1" applyFont="1" applyBorder="1" applyAlignment="1">
      <alignment horizontal="left" wrapText="1"/>
    </xf>
    <xf numFmtId="1" fontId="22" fillId="0" borderId="39" xfId="0" applyNumberFormat="1" applyFont="1" applyFill="1" applyBorder="1" applyAlignment="1">
      <alignment horizontal="left" wrapText="1"/>
    </xf>
    <xf numFmtId="0" fontId="25" fillId="0" borderId="28" xfId="0" applyNumberFormat="1" applyFont="1" applyFill="1" applyBorder="1" applyAlignment="1" applyProtection="1">
      <alignment vertical="center"/>
      <protection/>
    </xf>
    <xf numFmtId="0" fontId="25" fillId="0" borderId="22" xfId="0" applyNumberFormat="1" applyFont="1" applyFill="1" applyBorder="1" applyAlignment="1" applyProtection="1">
      <alignment vertical="center"/>
      <protection/>
    </xf>
    <xf numFmtId="3" fontId="27" fillId="0" borderId="26" xfId="0" applyNumberFormat="1" applyFont="1" applyFill="1" applyBorder="1" applyAlignment="1" applyProtection="1">
      <alignment horizontal="center" wrapText="1"/>
      <protection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6" xfId="0" applyNumberFormat="1" applyFont="1" applyBorder="1" applyAlignment="1">
      <alignment/>
    </xf>
    <xf numFmtId="3" fontId="22" fillId="0" borderId="26" xfId="0" applyNumberFormat="1" applyFont="1" applyBorder="1" applyAlignment="1">
      <alignment vertical="center" wrapText="1"/>
    </xf>
    <xf numFmtId="3" fontId="21" fillId="0" borderId="26" xfId="0" applyNumberFormat="1" applyFont="1" applyBorder="1" applyAlignment="1">
      <alignment vertical="center" wrapText="1"/>
    </xf>
    <xf numFmtId="3" fontId="21" fillId="0" borderId="26" xfId="0" applyNumberFormat="1" applyFont="1" applyBorder="1" applyAlignment="1">
      <alignment horizontal="center" wrapText="1"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 vertical="center" wrapText="1"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21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4" xfId="0" applyNumberFormat="1" applyFont="1" applyBorder="1" applyAlignment="1">
      <alignment horizontal="center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43" xfId="0" applyNumberFormat="1" applyFont="1" applyBorder="1" applyAlignment="1">
      <alignment horizontal="center" vertical="center"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/>
    </xf>
    <xf numFmtId="3" fontId="27" fillId="0" borderId="26" xfId="0" applyNumberFormat="1" applyFont="1" applyBorder="1" applyAlignment="1">
      <alignment horizontal="center"/>
    </xf>
    <xf numFmtId="3" fontId="34" fillId="0" borderId="26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4" fontId="24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5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25" xfId="0" applyNumberFormat="1" applyFont="1" applyFill="1" applyBorder="1" applyAlignment="1" applyProtection="1">
      <alignment horizontal="left" wrapText="1"/>
      <protection/>
    </xf>
    <xf numFmtId="0" fontId="34" fillId="0" borderId="25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25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6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0" fontId="28" fillId="0" borderId="49" xfId="0" applyNumberFormat="1" applyFont="1" applyFill="1" applyBorder="1" applyAlignment="1" applyProtection="1" quotePrefix="1">
      <alignment horizontal="left" wrapText="1"/>
      <protection/>
    </xf>
    <xf numFmtId="0" fontId="35" fillId="0" borderId="49" xfId="0" applyNumberFormat="1" applyFont="1" applyFill="1" applyBorder="1" applyAlignment="1" applyProtection="1">
      <alignment wrapText="1"/>
      <protection/>
    </xf>
    <xf numFmtId="3" fontId="22" fillId="0" borderId="46" xfId="0" applyNumberFormat="1" applyFont="1" applyBorder="1" applyAlignment="1">
      <alignment horizontal="center"/>
    </xf>
    <xf numFmtId="3" fontId="22" fillId="0" borderId="47" xfId="0" applyNumberFormat="1" applyFont="1" applyBorder="1" applyAlignment="1">
      <alignment horizontal="center"/>
    </xf>
    <xf numFmtId="3" fontId="22" fillId="0" borderId="50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3" fontId="21" fillId="0" borderId="51" xfId="0" applyNumberFormat="1" applyFont="1" applyBorder="1" applyAlignment="1">
      <alignment horizontal="right" vertical="center" wrapText="1"/>
    </xf>
    <xf numFmtId="3" fontId="21" fillId="0" borderId="51" xfId="0" applyNumberFormat="1" applyFont="1" applyBorder="1" applyAlignment="1">
      <alignment vertical="center" wrapText="1"/>
    </xf>
    <xf numFmtId="1" fontId="21" fillId="0" borderId="23" xfId="0" applyNumberFormat="1" applyFont="1" applyBorder="1" applyAlignment="1">
      <alignment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47637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915150"/>
          <a:ext cx="14763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91515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791700"/>
          <a:ext cx="147637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791700"/>
          <a:ext cx="10477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>
      <xdr:nvSpPr>
        <xdr:cNvPr id="7" name="Line 1"/>
        <xdr:cNvSpPr>
          <a:spLocks/>
        </xdr:cNvSpPr>
      </xdr:nvSpPr>
      <xdr:spPr>
        <a:xfrm>
          <a:off x="19050" y="9791700"/>
          <a:ext cx="147637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>
      <xdr:nvSpPr>
        <xdr:cNvPr id="8" name="Line 2"/>
        <xdr:cNvSpPr>
          <a:spLocks/>
        </xdr:cNvSpPr>
      </xdr:nvSpPr>
      <xdr:spPr>
        <a:xfrm>
          <a:off x="9525" y="9791700"/>
          <a:ext cx="10477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4">
      <selection activeCell="H11" sqref="H11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70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48" customHeight="1">
      <c r="A1" s="175" t="s">
        <v>215</v>
      </c>
      <c r="B1" s="175"/>
      <c r="C1" s="175"/>
      <c r="D1" s="175"/>
      <c r="E1" s="175"/>
      <c r="F1" s="175"/>
      <c r="G1" s="175"/>
      <c r="H1" s="175"/>
    </row>
    <row r="2" spans="1:8" s="50" customFormat="1" ht="26.25" customHeight="1">
      <c r="A2" s="175" t="s">
        <v>38</v>
      </c>
      <c r="B2" s="175"/>
      <c r="C2" s="175"/>
      <c r="D2" s="175"/>
      <c r="E2" s="175"/>
      <c r="F2" s="175"/>
      <c r="G2" s="186"/>
      <c r="H2" s="186"/>
    </row>
    <row r="3" spans="1:8" ht="25.5" customHeight="1">
      <c r="A3" s="175"/>
      <c r="B3" s="175"/>
      <c r="C3" s="175"/>
      <c r="D3" s="175"/>
      <c r="E3" s="175"/>
      <c r="F3" s="175"/>
      <c r="G3" s="175"/>
      <c r="H3" s="177"/>
    </row>
    <row r="4" spans="1:5" ht="9" customHeight="1">
      <c r="A4" s="51"/>
      <c r="B4" s="52"/>
      <c r="C4" s="52"/>
      <c r="D4" s="52"/>
      <c r="E4" s="52"/>
    </row>
    <row r="5" spans="1:9" ht="27.75" customHeight="1">
      <c r="A5" s="53"/>
      <c r="B5" s="54"/>
      <c r="C5" s="54"/>
      <c r="D5" s="55"/>
      <c r="E5" s="56"/>
      <c r="F5" s="57" t="s">
        <v>216</v>
      </c>
      <c r="G5" s="57" t="s">
        <v>217</v>
      </c>
      <c r="H5" s="58" t="s">
        <v>218</v>
      </c>
      <c r="I5" s="59"/>
    </row>
    <row r="6" spans="1:9" ht="27.75" customHeight="1">
      <c r="A6" s="180" t="s">
        <v>39</v>
      </c>
      <c r="B6" s="179"/>
      <c r="C6" s="179"/>
      <c r="D6" s="179"/>
      <c r="E6" s="185"/>
      <c r="F6" s="149">
        <f>SUM(F7:F8)</f>
        <v>6739555</v>
      </c>
      <c r="G6" s="149">
        <f>SUM(G7:G8)</f>
        <v>6739555</v>
      </c>
      <c r="H6" s="149">
        <f>SUM(H7:H8)</f>
        <v>6739555</v>
      </c>
      <c r="I6" s="75"/>
    </row>
    <row r="7" spans="1:8" ht="22.5" customHeight="1">
      <c r="A7" s="180" t="s">
        <v>0</v>
      </c>
      <c r="B7" s="179"/>
      <c r="C7" s="179"/>
      <c r="D7" s="179"/>
      <c r="E7" s="185"/>
      <c r="F7" s="149">
        <v>6738355</v>
      </c>
      <c r="G7" s="149">
        <v>6738355</v>
      </c>
      <c r="H7" s="149">
        <v>6738355</v>
      </c>
    </row>
    <row r="8" spans="1:8" ht="22.5" customHeight="1">
      <c r="A8" s="187" t="s">
        <v>1</v>
      </c>
      <c r="B8" s="185"/>
      <c r="C8" s="185"/>
      <c r="D8" s="185"/>
      <c r="E8" s="185"/>
      <c r="F8" s="171">
        <v>1200</v>
      </c>
      <c r="G8" s="171">
        <v>1200</v>
      </c>
      <c r="H8" s="171">
        <v>1200</v>
      </c>
    </row>
    <row r="9" spans="1:8" ht="22.5" customHeight="1">
      <c r="A9" s="76" t="s">
        <v>40</v>
      </c>
      <c r="B9" s="60"/>
      <c r="C9" s="60"/>
      <c r="D9" s="60"/>
      <c r="E9" s="60"/>
      <c r="F9" s="149">
        <f>SUM(F10:F11)</f>
        <v>6739555</v>
      </c>
      <c r="G9" s="149">
        <f>SUM(G10:G11)</f>
        <v>6739555</v>
      </c>
      <c r="H9" s="149">
        <f>SUM(H10:H11)</f>
        <v>6739555</v>
      </c>
    </row>
    <row r="10" spans="1:8" ht="22.5" customHeight="1">
      <c r="A10" s="178" t="s">
        <v>2</v>
      </c>
      <c r="B10" s="179"/>
      <c r="C10" s="179"/>
      <c r="D10" s="179"/>
      <c r="E10" s="188"/>
      <c r="F10" s="149">
        <v>6634555</v>
      </c>
      <c r="G10" s="149">
        <v>6634555</v>
      </c>
      <c r="H10" s="149">
        <v>6634555</v>
      </c>
    </row>
    <row r="11" spans="1:8" ht="22.5" customHeight="1">
      <c r="A11" s="187" t="s">
        <v>3</v>
      </c>
      <c r="B11" s="185"/>
      <c r="C11" s="185"/>
      <c r="D11" s="185"/>
      <c r="E11" s="185"/>
      <c r="F11" s="149">
        <v>105000</v>
      </c>
      <c r="G11" s="149">
        <v>105000</v>
      </c>
      <c r="H11" s="149">
        <v>105000</v>
      </c>
    </row>
    <row r="12" spans="1:8" ht="22.5" customHeight="1">
      <c r="A12" s="178" t="s">
        <v>4</v>
      </c>
      <c r="B12" s="179"/>
      <c r="C12" s="179"/>
      <c r="D12" s="179"/>
      <c r="E12" s="179"/>
      <c r="F12" s="172">
        <f>+F6-F9</f>
        <v>0</v>
      </c>
      <c r="G12" s="62">
        <f>+G6-G9</f>
        <v>0</v>
      </c>
      <c r="H12" s="62">
        <f>+H6-H9</f>
        <v>0</v>
      </c>
    </row>
    <row r="13" spans="1:8" ht="25.5" customHeight="1">
      <c r="A13" s="175"/>
      <c r="B13" s="176"/>
      <c r="C13" s="176"/>
      <c r="D13" s="176"/>
      <c r="E13" s="176"/>
      <c r="F13" s="177"/>
      <c r="G13" s="177"/>
      <c r="H13" s="177"/>
    </row>
    <row r="14" spans="1:8" ht="27.75" customHeight="1">
      <c r="A14" s="53"/>
      <c r="B14" s="54"/>
      <c r="C14" s="54"/>
      <c r="D14" s="55"/>
      <c r="E14" s="56"/>
      <c r="F14" s="57" t="s">
        <v>216</v>
      </c>
      <c r="G14" s="57" t="s">
        <v>217</v>
      </c>
      <c r="H14" s="58" t="s">
        <v>218</v>
      </c>
    </row>
    <row r="15" spans="1:8" ht="22.5" customHeight="1">
      <c r="A15" s="181" t="s">
        <v>5</v>
      </c>
      <c r="B15" s="182"/>
      <c r="C15" s="182"/>
      <c r="D15" s="182"/>
      <c r="E15" s="183"/>
      <c r="F15" s="64">
        <v>0</v>
      </c>
      <c r="G15" s="64">
        <v>0</v>
      </c>
      <c r="H15" s="62">
        <v>0</v>
      </c>
    </row>
    <row r="16" spans="1:8" s="45" customFormat="1" ht="25.5" customHeight="1">
      <c r="A16" s="184"/>
      <c r="B16" s="176"/>
      <c r="C16" s="176"/>
      <c r="D16" s="176"/>
      <c r="E16" s="176"/>
      <c r="F16" s="177"/>
      <c r="G16" s="177"/>
      <c r="H16" s="177"/>
    </row>
    <row r="17" spans="1:8" s="45" customFormat="1" ht="27.75" customHeight="1">
      <c r="A17" s="53"/>
      <c r="B17" s="54"/>
      <c r="C17" s="54"/>
      <c r="D17" s="55"/>
      <c r="E17" s="56"/>
      <c r="F17" s="57" t="s">
        <v>216</v>
      </c>
      <c r="G17" s="57" t="s">
        <v>217</v>
      </c>
      <c r="H17" s="58" t="s">
        <v>218</v>
      </c>
    </row>
    <row r="18" spans="1:8" s="45" customFormat="1" ht="22.5" customHeight="1">
      <c r="A18" s="180" t="s">
        <v>6</v>
      </c>
      <c r="B18" s="179"/>
      <c r="C18" s="179"/>
      <c r="D18" s="179"/>
      <c r="E18" s="179"/>
      <c r="F18" s="61"/>
      <c r="G18" s="61"/>
      <c r="H18" s="61"/>
    </row>
    <row r="19" spans="1:8" s="45" customFormat="1" ht="22.5" customHeight="1">
      <c r="A19" s="180" t="s">
        <v>7</v>
      </c>
      <c r="B19" s="179"/>
      <c r="C19" s="179"/>
      <c r="D19" s="179"/>
      <c r="E19" s="179"/>
      <c r="F19" s="61"/>
      <c r="G19" s="61"/>
      <c r="H19" s="61"/>
    </row>
    <row r="20" spans="1:8" s="45" customFormat="1" ht="22.5" customHeight="1">
      <c r="A20" s="178" t="s">
        <v>8</v>
      </c>
      <c r="B20" s="179"/>
      <c r="C20" s="179"/>
      <c r="D20" s="179"/>
      <c r="E20" s="179"/>
      <c r="F20" s="61"/>
      <c r="G20" s="61"/>
      <c r="H20" s="61"/>
    </row>
    <row r="21" spans="1:8" s="45" customFormat="1" ht="15" customHeight="1">
      <c r="A21" s="65"/>
      <c r="B21" s="66"/>
      <c r="C21" s="63"/>
      <c r="D21" s="67"/>
      <c r="E21" s="66"/>
      <c r="F21" s="68"/>
      <c r="G21" s="68"/>
      <c r="H21" s="68"/>
    </row>
    <row r="22" spans="1:8" s="45" customFormat="1" ht="22.5" customHeight="1">
      <c r="A22" s="178" t="s">
        <v>9</v>
      </c>
      <c r="B22" s="179"/>
      <c r="C22" s="179"/>
      <c r="D22" s="179"/>
      <c r="E22" s="179"/>
      <c r="F22" s="61">
        <f>SUM(F12,F15,F20)</f>
        <v>0</v>
      </c>
      <c r="G22" s="61">
        <f>SUM(G12,G15,G20)</f>
        <v>0</v>
      </c>
      <c r="H22" s="61">
        <f>SUM(H12,H15,H20)</f>
        <v>0</v>
      </c>
    </row>
    <row r="23" spans="1:5" s="45" customFormat="1" ht="18" customHeight="1">
      <c r="A23" s="69"/>
      <c r="B23" s="52"/>
      <c r="C23" s="52"/>
      <c r="D23" s="52"/>
      <c r="E23" s="52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1"/>
  <sheetViews>
    <sheetView zoomScalePageLayoutView="0" workbookViewId="0" topLeftCell="A25">
      <selection activeCell="B26" sqref="B26:H26"/>
    </sheetView>
  </sheetViews>
  <sheetFormatPr defaultColWidth="11.421875" defaultRowHeight="12.75"/>
  <cols>
    <col min="1" max="1" width="22.421875" style="15" bestFit="1" customWidth="1"/>
    <col min="2" max="3" width="17.57421875" style="15" customWidth="1"/>
    <col min="4" max="4" width="17.57421875" style="46" customWidth="1"/>
    <col min="5" max="8" width="17.57421875" style="2" customWidth="1"/>
    <col min="9" max="9" width="7.8515625" style="2" customWidth="1"/>
    <col min="10" max="10" width="14.28125" style="2" customWidth="1"/>
    <col min="11" max="11" width="7.8515625" style="2" customWidth="1"/>
    <col min="12" max="16384" width="11.421875" style="2" customWidth="1"/>
  </cols>
  <sheetData>
    <row r="1" spans="1:8" ht="24" customHeight="1">
      <c r="A1" s="175" t="s">
        <v>214</v>
      </c>
      <c r="B1" s="175"/>
      <c r="C1" s="175"/>
      <c r="D1" s="175"/>
      <c r="E1" s="175"/>
      <c r="F1" s="175"/>
      <c r="G1" s="175"/>
      <c r="H1" s="175"/>
    </row>
    <row r="2" spans="1:8" s="1" customFormat="1" ht="13.5" thickBot="1">
      <c r="A2" s="6"/>
      <c r="H2" s="7" t="s">
        <v>10</v>
      </c>
    </row>
    <row r="3" spans="1:8" s="1" customFormat="1" ht="15.75" thickBot="1">
      <c r="A3" s="71" t="s">
        <v>11</v>
      </c>
      <c r="B3" s="189" t="s">
        <v>107</v>
      </c>
      <c r="C3" s="190"/>
      <c r="D3" s="190"/>
      <c r="E3" s="190"/>
      <c r="F3" s="190"/>
      <c r="G3" s="190"/>
      <c r="H3" s="191"/>
    </row>
    <row r="4" spans="1:8" s="1" customFormat="1" ht="66" thickBot="1">
      <c r="A4" s="72" t="s">
        <v>12</v>
      </c>
      <c r="B4" s="139" t="s">
        <v>13</v>
      </c>
      <c r="C4" s="140" t="s">
        <v>14</v>
      </c>
      <c r="D4" s="140" t="s">
        <v>15</v>
      </c>
      <c r="E4" s="140" t="s">
        <v>16</v>
      </c>
      <c r="F4" s="140" t="s">
        <v>17</v>
      </c>
      <c r="G4" s="140" t="s">
        <v>18</v>
      </c>
      <c r="H4" s="141" t="s">
        <v>19</v>
      </c>
    </row>
    <row r="5" spans="1:8" s="1" customFormat="1" ht="52.5">
      <c r="A5" s="144" t="s">
        <v>212</v>
      </c>
      <c r="B5" s="150"/>
      <c r="C5" s="151">
        <v>7058</v>
      </c>
      <c r="D5" s="152"/>
      <c r="E5" s="152"/>
      <c r="F5" s="152"/>
      <c r="G5" s="152"/>
      <c r="H5" s="152"/>
    </row>
    <row r="6" spans="1:8" s="1" customFormat="1" ht="26.25">
      <c r="A6" s="145" t="s">
        <v>211</v>
      </c>
      <c r="B6" s="151">
        <v>5776064</v>
      </c>
      <c r="C6" s="151"/>
      <c r="D6" s="152"/>
      <c r="E6" s="152"/>
      <c r="F6" s="152"/>
      <c r="G6" s="152"/>
      <c r="H6" s="152"/>
    </row>
    <row r="7" spans="1:8" s="1" customFormat="1" ht="39">
      <c r="A7" s="145" t="s">
        <v>205</v>
      </c>
      <c r="B7" s="152"/>
      <c r="C7" s="153">
        <v>320</v>
      </c>
      <c r="D7" s="154"/>
      <c r="E7" s="150"/>
      <c r="F7" s="150"/>
      <c r="G7" s="150"/>
      <c r="H7" s="150"/>
    </row>
    <row r="8" spans="1:8" s="1" customFormat="1" ht="26.25">
      <c r="A8" s="145" t="s">
        <v>207</v>
      </c>
      <c r="B8" s="152"/>
      <c r="C8" s="153">
        <v>3672</v>
      </c>
      <c r="D8" s="154"/>
      <c r="E8" s="150"/>
      <c r="F8" s="150"/>
      <c r="G8" s="150"/>
      <c r="H8" s="150"/>
    </row>
    <row r="9" spans="1:8" s="1" customFormat="1" ht="39">
      <c r="A9" s="145" t="s">
        <v>206</v>
      </c>
      <c r="B9" s="152"/>
      <c r="C9" s="153">
        <v>3000</v>
      </c>
      <c r="D9" s="151"/>
      <c r="E9" s="151"/>
      <c r="F9" s="151"/>
      <c r="G9" s="151"/>
      <c r="H9" s="151"/>
    </row>
    <row r="10" spans="1:8" s="1" customFormat="1" ht="26.25">
      <c r="A10" s="145" t="s">
        <v>208</v>
      </c>
      <c r="B10" s="152"/>
      <c r="C10" s="153">
        <v>50000</v>
      </c>
      <c r="D10" s="151"/>
      <c r="E10" s="151"/>
      <c r="F10" s="151"/>
      <c r="G10" s="151"/>
      <c r="H10" s="151"/>
    </row>
    <row r="11" spans="1:8" s="1" customFormat="1" ht="26.25">
      <c r="A11" s="145" t="s">
        <v>222</v>
      </c>
      <c r="B11" s="152"/>
      <c r="C11" s="153">
        <v>3400</v>
      </c>
      <c r="D11" s="151"/>
      <c r="E11" s="151"/>
      <c r="F11" s="151"/>
      <c r="G11" s="151"/>
      <c r="H11" s="151"/>
    </row>
    <row r="12" spans="1:8" s="1" customFormat="1" ht="26.25">
      <c r="A12" s="145" t="s">
        <v>210</v>
      </c>
      <c r="B12" s="155">
        <v>789841</v>
      </c>
      <c r="C12" s="156"/>
      <c r="D12" s="157"/>
      <c r="E12" s="157"/>
      <c r="F12" s="157"/>
      <c r="G12" s="157"/>
      <c r="H12" s="157"/>
    </row>
    <row r="13" spans="1:8" s="1" customFormat="1" ht="66">
      <c r="A13" s="145" t="s">
        <v>229</v>
      </c>
      <c r="B13" s="155">
        <v>105000</v>
      </c>
      <c r="C13" s="156"/>
      <c r="D13" s="157"/>
      <c r="E13" s="157"/>
      <c r="F13" s="157"/>
      <c r="G13" s="157"/>
      <c r="H13" s="157"/>
    </row>
    <row r="14" spans="1:8" s="1" customFormat="1" ht="24" thickBot="1">
      <c r="A14" s="138" t="s">
        <v>209</v>
      </c>
      <c r="B14" s="158"/>
      <c r="C14" s="158">
        <v>1200</v>
      </c>
      <c r="D14" s="158"/>
      <c r="E14" s="158"/>
      <c r="F14" s="158"/>
      <c r="G14" s="158"/>
      <c r="H14" s="158"/>
    </row>
    <row r="15" spans="1:8" s="1" customFormat="1" ht="30" customHeight="1" thickBot="1">
      <c r="A15" s="13" t="s">
        <v>20</v>
      </c>
      <c r="B15" s="159">
        <f>SUM(B5:B14)</f>
        <v>6670905</v>
      </c>
      <c r="C15" s="159">
        <f>SUM(C5:C14)</f>
        <v>68650</v>
      </c>
      <c r="D15" s="159">
        <f>SUM(D5:D14)</f>
        <v>0</v>
      </c>
      <c r="E15" s="159">
        <f>SUM(E5:E14)</f>
        <v>0</v>
      </c>
      <c r="F15" s="159">
        <f>SUM(F5:F14)</f>
        <v>0</v>
      </c>
      <c r="G15" s="159">
        <f>SUM(G5:G14)</f>
        <v>0</v>
      </c>
      <c r="H15" s="160">
        <f>SUM(H5:H14)</f>
        <v>0</v>
      </c>
    </row>
    <row r="16" spans="1:8" s="1" customFormat="1" ht="28.5" customHeight="1" thickBot="1">
      <c r="A16" s="13" t="s">
        <v>109</v>
      </c>
      <c r="B16" s="194">
        <f>B15+C15+D15+E15+F15+G15+H15</f>
        <v>6739555</v>
      </c>
      <c r="C16" s="195"/>
      <c r="D16" s="195"/>
      <c r="E16" s="195"/>
      <c r="F16" s="195"/>
      <c r="G16" s="195"/>
      <c r="H16" s="196"/>
    </row>
    <row r="17" spans="1:8" ht="13.5" thickBot="1">
      <c r="A17" s="4"/>
      <c r="B17" s="4"/>
      <c r="C17" s="4"/>
      <c r="D17" s="5"/>
      <c r="E17" s="14"/>
      <c r="H17" s="7"/>
    </row>
    <row r="18" spans="1:8" ht="24" customHeight="1" thickBot="1">
      <c r="A18" s="73" t="s">
        <v>11</v>
      </c>
      <c r="B18" s="189" t="s">
        <v>108</v>
      </c>
      <c r="C18" s="190"/>
      <c r="D18" s="190"/>
      <c r="E18" s="190"/>
      <c r="F18" s="190"/>
      <c r="G18" s="190"/>
      <c r="H18" s="191"/>
    </row>
    <row r="19" spans="1:8" ht="66" thickBot="1">
      <c r="A19" s="146" t="s">
        <v>12</v>
      </c>
      <c r="B19" s="8" t="s">
        <v>13</v>
      </c>
      <c r="C19" s="9" t="s">
        <v>14</v>
      </c>
      <c r="D19" s="9" t="s">
        <v>15</v>
      </c>
      <c r="E19" s="9" t="s">
        <v>16</v>
      </c>
      <c r="F19" s="9" t="s">
        <v>17</v>
      </c>
      <c r="G19" s="9" t="s">
        <v>18</v>
      </c>
      <c r="H19" s="10" t="s">
        <v>19</v>
      </c>
    </row>
    <row r="20" spans="1:8" ht="12.75">
      <c r="A20" s="147">
        <v>63</v>
      </c>
      <c r="B20" s="198">
        <v>5776064</v>
      </c>
      <c r="C20" s="161">
        <v>7058</v>
      </c>
      <c r="D20" s="162"/>
      <c r="E20" s="163"/>
      <c r="F20" s="163"/>
      <c r="G20" s="164"/>
      <c r="H20" s="135"/>
    </row>
    <row r="21" spans="1:8" ht="12.75">
      <c r="A21" s="148">
        <v>64</v>
      </c>
      <c r="B21" s="165"/>
      <c r="C21" s="166">
        <v>6992</v>
      </c>
      <c r="D21" s="166"/>
      <c r="E21" s="166"/>
      <c r="F21" s="166"/>
      <c r="G21" s="167"/>
      <c r="H21" s="136"/>
    </row>
    <row r="22" spans="1:8" ht="12.75">
      <c r="A22" s="148">
        <v>65</v>
      </c>
      <c r="B22" s="165"/>
      <c r="C22" s="166">
        <v>53400</v>
      </c>
      <c r="D22" s="166"/>
      <c r="E22" s="166"/>
      <c r="F22" s="166"/>
      <c r="G22" s="167"/>
      <c r="H22" s="136"/>
    </row>
    <row r="23" spans="1:8" ht="12.75">
      <c r="A23" s="11">
        <v>67</v>
      </c>
      <c r="B23" s="165">
        <v>894841</v>
      </c>
      <c r="C23" s="166"/>
      <c r="D23" s="166"/>
      <c r="E23" s="166"/>
      <c r="F23" s="166"/>
      <c r="G23" s="167"/>
      <c r="H23" s="136"/>
    </row>
    <row r="24" spans="1:8" ht="13.5" thickBot="1">
      <c r="A24" s="12">
        <v>72</v>
      </c>
      <c r="B24" s="165"/>
      <c r="C24" s="166">
        <v>1200</v>
      </c>
      <c r="D24" s="166"/>
      <c r="E24" s="166"/>
      <c r="F24" s="166"/>
      <c r="G24" s="167"/>
      <c r="H24" s="136"/>
    </row>
    <row r="25" spans="1:8" s="1" customFormat="1" ht="30" customHeight="1" thickBot="1">
      <c r="A25" s="13" t="s">
        <v>20</v>
      </c>
      <c r="B25" s="168">
        <f aca="true" t="shared" si="0" ref="B25:H25">SUM(B20:B24)</f>
        <v>6670905</v>
      </c>
      <c r="C25" s="168">
        <f t="shared" si="0"/>
        <v>68650</v>
      </c>
      <c r="D25" s="168">
        <f t="shared" si="0"/>
        <v>0</v>
      </c>
      <c r="E25" s="168">
        <f t="shared" si="0"/>
        <v>0</v>
      </c>
      <c r="F25" s="168">
        <f t="shared" si="0"/>
        <v>0</v>
      </c>
      <c r="G25" s="168">
        <f t="shared" si="0"/>
        <v>0</v>
      </c>
      <c r="H25" s="200">
        <f t="shared" si="0"/>
        <v>0</v>
      </c>
    </row>
    <row r="26" spans="1:8" s="1" customFormat="1" ht="28.5" customHeight="1" thickBot="1">
      <c r="A26" s="13" t="s">
        <v>224</v>
      </c>
      <c r="B26" s="194">
        <f>SUM(B25:H25)</f>
        <v>6739555</v>
      </c>
      <c r="C26" s="195"/>
      <c r="D26" s="195"/>
      <c r="E26" s="195"/>
      <c r="F26" s="195"/>
      <c r="G26" s="195"/>
      <c r="H26" s="196"/>
    </row>
    <row r="27" spans="1:8" ht="13.5" thickBot="1">
      <c r="A27" s="4"/>
      <c r="B27" s="4"/>
      <c r="C27" s="4"/>
      <c r="D27" s="5"/>
      <c r="E27" s="14"/>
      <c r="H27" s="7"/>
    </row>
    <row r="28" spans="1:8" ht="15.75" thickBot="1">
      <c r="A28" s="73" t="s">
        <v>11</v>
      </c>
      <c r="B28" s="189" t="s">
        <v>219</v>
      </c>
      <c r="C28" s="190"/>
      <c r="D28" s="190"/>
      <c r="E28" s="190"/>
      <c r="F28" s="190"/>
      <c r="G28" s="190"/>
      <c r="H28" s="191"/>
    </row>
    <row r="29" spans="1:8" ht="66" thickBot="1">
      <c r="A29" s="74" t="s">
        <v>12</v>
      </c>
      <c r="B29" s="8" t="s">
        <v>13</v>
      </c>
      <c r="C29" s="9" t="s">
        <v>14</v>
      </c>
      <c r="D29" s="9" t="s">
        <v>15</v>
      </c>
      <c r="E29" s="9" t="s">
        <v>16</v>
      </c>
      <c r="F29" s="9" t="s">
        <v>17</v>
      </c>
      <c r="G29" s="9" t="s">
        <v>18</v>
      </c>
      <c r="H29" s="10" t="s">
        <v>19</v>
      </c>
    </row>
    <row r="30" spans="1:8" ht="12.75">
      <c r="A30" s="142">
        <v>63</v>
      </c>
      <c r="B30" s="199">
        <v>5776064</v>
      </c>
      <c r="C30" s="161">
        <v>7058</v>
      </c>
      <c r="D30" s="162"/>
      <c r="E30" s="163"/>
      <c r="F30" s="163"/>
      <c r="G30" s="164"/>
      <c r="H30" s="169"/>
    </row>
    <row r="31" spans="1:8" ht="12.75">
      <c r="A31" s="143">
        <v>64</v>
      </c>
      <c r="B31" s="165"/>
      <c r="C31" s="166">
        <v>6992</v>
      </c>
      <c r="D31" s="166"/>
      <c r="E31" s="166"/>
      <c r="F31" s="166"/>
      <c r="G31" s="167"/>
      <c r="H31" s="170"/>
    </row>
    <row r="32" spans="1:8" ht="12.75">
      <c r="A32" s="143">
        <v>65</v>
      </c>
      <c r="B32" s="165"/>
      <c r="C32" s="166">
        <v>53400</v>
      </c>
      <c r="D32" s="166"/>
      <c r="E32" s="166"/>
      <c r="F32" s="166"/>
      <c r="G32" s="167"/>
      <c r="H32" s="170"/>
    </row>
    <row r="33" spans="1:8" ht="12.75">
      <c r="A33" s="11">
        <v>67</v>
      </c>
      <c r="B33" s="165">
        <v>894841</v>
      </c>
      <c r="C33" s="166"/>
      <c r="D33" s="166"/>
      <c r="E33" s="166"/>
      <c r="F33" s="166"/>
      <c r="G33" s="167"/>
      <c r="H33" s="170"/>
    </row>
    <row r="34" spans="1:8" ht="13.5" customHeight="1" thickBot="1">
      <c r="A34" s="12">
        <v>72</v>
      </c>
      <c r="B34" s="165"/>
      <c r="C34" s="166">
        <v>1200</v>
      </c>
      <c r="D34" s="166"/>
      <c r="E34" s="166"/>
      <c r="F34" s="166"/>
      <c r="G34" s="167"/>
      <c r="H34" s="170"/>
    </row>
    <row r="35" spans="1:8" ht="13.5" customHeight="1" thickBot="1">
      <c r="A35" s="13" t="s">
        <v>20</v>
      </c>
      <c r="B35" s="168">
        <f>SUM(B30:B34)</f>
        <v>6670905</v>
      </c>
      <c r="C35" s="168">
        <f aca="true" t="shared" si="1" ref="C35:H35">SUM(C30:C34)</f>
        <v>68650</v>
      </c>
      <c r="D35" s="168">
        <f t="shared" si="1"/>
        <v>0</v>
      </c>
      <c r="E35" s="168">
        <f t="shared" si="1"/>
        <v>0</v>
      </c>
      <c r="F35" s="168">
        <f t="shared" si="1"/>
        <v>0</v>
      </c>
      <c r="G35" s="168">
        <f t="shared" si="1"/>
        <v>0</v>
      </c>
      <c r="H35" s="168">
        <f t="shared" si="1"/>
        <v>0</v>
      </c>
    </row>
    <row r="36" spans="1:8" s="1" customFormat="1" ht="28.5" customHeight="1" thickBot="1">
      <c r="A36" s="13" t="s">
        <v>223</v>
      </c>
      <c r="B36" s="194">
        <f>SUM(B35:H35)</f>
        <v>6739555</v>
      </c>
      <c r="C36" s="195"/>
      <c r="D36" s="195"/>
      <c r="E36" s="195"/>
      <c r="F36" s="195"/>
      <c r="G36" s="195"/>
      <c r="H36" s="196"/>
    </row>
    <row r="37" ht="27.75" customHeight="1"/>
    <row r="38" spans="3:5" ht="13.5" customHeight="1">
      <c r="C38" s="18"/>
      <c r="D38" s="20"/>
      <c r="E38" s="21"/>
    </row>
    <row r="39" spans="4:5" ht="13.5" customHeight="1">
      <c r="D39" s="22"/>
      <c r="E39" s="23"/>
    </row>
    <row r="40" spans="4:5" ht="13.5" customHeight="1">
      <c r="D40" s="24"/>
      <c r="E40" s="25"/>
    </row>
    <row r="41" spans="4:5" ht="13.5" customHeight="1">
      <c r="D41" s="16"/>
      <c r="E41" s="17"/>
    </row>
    <row r="42" spans="3:5" ht="28.5" customHeight="1">
      <c r="C42" s="18"/>
      <c r="D42" s="16"/>
      <c r="E42" s="26"/>
    </row>
    <row r="43" spans="3:5" ht="13.5" customHeight="1">
      <c r="C43" s="18"/>
      <c r="D43" s="16"/>
      <c r="E43" s="21"/>
    </row>
    <row r="44" spans="4:5" ht="13.5" customHeight="1">
      <c r="D44" s="16"/>
      <c r="E44" s="17"/>
    </row>
    <row r="45" spans="4:5" ht="13.5" customHeight="1">
      <c r="D45" s="16"/>
      <c r="E45" s="25"/>
    </row>
    <row r="46" spans="4:5" ht="13.5" customHeight="1">
      <c r="D46" s="16"/>
      <c r="E46" s="17"/>
    </row>
    <row r="47" spans="4:5" ht="22.5" customHeight="1">
      <c r="D47" s="16"/>
      <c r="E47" s="27"/>
    </row>
    <row r="48" spans="4:5" ht="13.5" customHeight="1">
      <c r="D48" s="22"/>
      <c r="E48" s="23"/>
    </row>
    <row r="49" spans="2:5" ht="13.5" customHeight="1">
      <c r="B49" s="18"/>
      <c r="D49" s="22"/>
      <c r="E49" s="28"/>
    </row>
    <row r="50" spans="3:5" ht="13.5" customHeight="1">
      <c r="C50" s="18"/>
      <c r="D50" s="22"/>
      <c r="E50" s="29"/>
    </row>
    <row r="51" spans="3:5" ht="13.5" customHeight="1">
      <c r="C51" s="18"/>
      <c r="D51" s="24"/>
      <c r="E51" s="21"/>
    </row>
    <row r="52" spans="4:5" ht="13.5" customHeight="1">
      <c r="D52" s="16"/>
      <c r="E52" s="17"/>
    </row>
    <row r="53" spans="2:5" ht="13.5" customHeight="1">
      <c r="B53" s="18"/>
      <c r="D53" s="16"/>
      <c r="E53" s="19"/>
    </row>
    <row r="54" spans="3:5" ht="13.5" customHeight="1">
      <c r="C54" s="18"/>
      <c r="D54" s="16"/>
      <c r="E54" s="28"/>
    </row>
    <row r="55" spans="3:5" ht="13.5" customHeight="1">
      <c r="C55" s="18"/>
      <c r="D55" s="24"/>
      <c r="E55" s="21"/>
    </row>
    <row r="56" spans="4:5" ht="13.5" customHeight="1">
      <c r="D56" s="22"/>
      <c r="E56" s="17"/>
    </row>
    <row r="57" spans="3:5" ht="13.5" customHeight="1">
      <c r="C57" s="18"/>
      <c r="D57" s="22"/>
      <c r="E57" s="28"/>
    </row>
    <row r="58" spans="4:5" ht="22.5" customHeight="1">
      <c r="D58" s="24"/>
      <c r="E58" s="27"/>
    </row>
    <row r="59" spans="4:5" ht="13.5" customHeight="1">
      <c r="D59" s="16"/>
      <c r="E59" s="17"/>
    </row>
    <row r="60" spans="4:5" ht="13.5" customHeight="1">
      <c r="D60" s="24"/>
      <c r="E60" s="21"/>
    </row>
    <row r="61" spans="4:5" ht="13.5" customHeight="1">
      <c r="D61" s="16"/>
      <c r="E61" s="17"/>
    </row>
    <row r="62" spans="4:5" ht="13.5" customHeight="1">
      <c r="D62" s="16"/>
      <c r="E62" s="17"/>
    </row>
    <row r="63" spans="1:5" ht="13.5" customHeight="1">
      <c r="A63" s="18"/>
      <c r="D63" s="30"/>
      <c r="E63" s="28"/>
    </row>
    <row r="64" spans="2:5" ht="13.5" customHeight="1">
      <c r="B64" s="18"/>
      <c r="C64" s="18"/>
      <c r="D64" s="31"/>
      <c r="E64" s="28"/>
    </row>
    <row r="65" spans="2:5" ht="13.5" customHeight="1">
      <c r="B65" s="18"/>
      <c r="C65" s="18"/>
      <c r="D65" s="31"/>
      <c r="E65" s="19"/>
    </row>
    <row r="66" spans="2:5" ht="13.5" customHeight="1">
      <c r="B66" s="18"/>
      <c r="C66" s="18"/>
      <c r="D66" s="24"/>
      <c r="E66" s="25"/>
    </row>
    <row r="67" spans="4:5" ht="12.75">
      <c r="D67" s="16"/>
      <c r="E67" s="17"/>
    </row>
    <row r="68" spans="2:5" ht="12.75">
      <c r="B68" s="18"/>
      <c r="D68" s="16"/>
      <c r="E68" s="28"/>
    </row>
    <row r="69" spans="3:5" ht="12.75">
      <c r="C69" s="18"/>
      <c r="D69" s="16"/>
      <c r="E69" s="19"/>
    </row>
    <row r="70" spans="3:5" ht="12.75">
      <c r="C70" s="18"/>
      <c r="D70" s="24"/>
      <c r="E70" s="21"/>
    </row>
    <row r="71" spans="4:5" ht="12.75">
      <c r="D71" s="16"/>
      <c r="E71" s="17"/>
    </row>
    <row r="72" spans="4:5" ht="12.75">
      <c r="D72" s="16"/>
      <c r="E72" s="17"/>
    </row>
    <row r="73" spans="4:5" ht="12.75">
      <c r="D73" s="32"/>
      <c r="E73" s="33"/>
    </row>
    <row r="74" spans="4:5" ht="12.75">
      <c r="D74" s="16"/>
      <c r="E74" s="17"/>
    </row>
    <row r="75" spans="4:5" ht="12.75">
      <c r="D75" s="16"/>
      <c r="E75" s="17"/>
    </row>
    <row r="76" spans="4:5" ht="12.75">
      <c r="D76" s="16"/>
      <c r="E76" s="17"/>
    </row>
    <row r="77" spans="4:5" ht="12.75">
      <c r="D77" s="24"/>
      <c r="E77" s="21"/>
    </row>
    <row r="78" spans="4:5" ht="12.75">
      <c r="D78" s="16"/>
      <c r="E78" s="17"/>
    </row>
    <row r="79" spans="4:5" ht="12.75">
      <c r="D79" s="24"/>
      <c r="E79" s="21"/>
    </row>
    <row r="80" spans="4:5" ht="12.75">
      <c r="D80" s="16"/>
      <c r="E80" s="17"/>
    </row>
    <row r="81" spans="4:5" ht="12.75">
      <c r="D81" s="16"/>
      <c r="E81" s="17"/>
    </row>
    <row r="82" spans="4:5" ht="12.75">
      <c r="D82" s="16"/>
      <c r="E82" s="17"/>
    </row>
    <row r="83" spans="4:5" ht="12.75">
      <c r="D83" s="16"/>
      <c r="E83" s="17"/>
    </row>
    <row r="84" spans="1:5" ht="28.5" customHeight="1">
      <c r="A84" s="34"/>
      <c r="B84" s="34"/>
      <c r="C84" s="34"/>
      <c r="D84" s="35"/>
      <c r="E84" s="36"/>
    </row>
    <row r="85" spans="3:5" ht="12.75">
      <c r="C85" s="18"/>
      <c r="D85" s="16"/>
      <c r="E85" s="19"/>
    </row>
    <row r="86" spans="4:5" ht="12.75">
      <c r="D86" s="37"/>
      <c r="E86" s="38"/>
    </row>
    <row r="87" spans="4:5" ht="12.75">
      <c r="D87" s="16"/>
      <c r="E87" s="17"/>
    </row>
    <row r="88" spans="4:5" ht="12.75">
      <c r="D88" s="32"/>
      <c r="E88" s="33"/>
    </row>
    <row r="89" spans="4:5" ht="12.75">
      <c r="D89" s="32"/>
      <c r="E89" s="33"/>
    </row>
    <row r="90" spans="4:5" ht="12.75">
      <c r="D90" s="16"/>
      <c r="E90" s="17"/>
    </row>
    <row r="91" spans="4:5" ht="12.75">
      <c r="D91" s="24"/>
      <c r="E91" s="21"/>
    </row>
    <row r="92" spans="4:5" ht="12.75">
      <c r="D92" s="16"/>
      <c r="E92" s="17"/>
    </row>
    <row r="93" spans="4:5" ht="12.75">
      <c r="D93" s="16"/>
      <c r="E93" s="17"/>
    </row>
    <row r="94" spans="4:5" ht="12.75">
      <c r="D94" s="24"/>
      <c r="E94" s="21"/>
    </row>
    <row r="95" spans="4:5" ht="12.75">
      <c r="D95" s="16"/>
      <c r="E95" s="17"/>
    </row>
    <row r="96" spans="4:5" ht="12.75">
      <c r="D96" s="32"/>
      <c r="E96" s="33"/>
    </row>
    <row r="97" spans="4:5" ht="12.75">
      <c r="D97" s="24"/>
      <c r="E97" s="38"/>
    </row>
    <row r="98" spans="4:5" ht="12.75">
      <c r="D98" s="22"/>
      <c r="E98" s="33"/>
    </row>
    <row r="99" spans="4:5" ht="12.75">
      <c r="D99" s="24"/>
      <c r="E99" s="21"/>
    </row>
    <row r="100" spans="4:5" ht="12.75">
      <c r="D100" s="16"/>
      <c r="E100" s="17"/>
    </row>
    <row r="101" spans="3:5" ht="12.75">
      <c r="C101" s="18"/>
      <c r="D101" s="16"/>
      <c r="E101" s="19"/>
    </row>
    <row r="102" spans="4:5" ht="12.75">
      <c r="D102" s="22"/>
      <c r="E102" s="21"/>
    </row>
    <row r="103" spans="4:5" ht="12.75">
      <c r="D103" s="22"/>
      <c r="E103" s="33"/>
    </row>
    <row r="104" spans="3:5" ht="12.75">
      <c r="C104" s="18"/>
      <c r="D104" s="22"/>
      <c r="E104" s="39"/>
    </row>
    <row r="105" spans="3:5" ht="12.75">
      <c r="C105" s="18"/>
      <c r="D105" s="24"/>
      <c r="E105" s="25"/>
    </row>
    <row r="106" spans="4:5" ht="12.75">
      <c r="D106" s="16"/>
      <c r="E106" s="17"/>
    </row>
    <row r="107" spans="4:5" ht="12.75">
      <c r="D107" s="37"/>
      <c r="E107" s="40"/>
    </row>
    <row r="108" spans="4:5" ht="11.25" customHeight="1">
      <c r="D108" s="32"/>
      <c r="E108" s="33"/>
    </row>
    <row r="109" spans="2:5" ht="24" customHeight="1">
      <c r="B109" s="18"/>
      <c r="D109" s="32"/>
      <c r="E109" s="41"/>
    </row>
    <row r="110" spans="3:5" ht="15" customHeight="1">
      <c r="C110" s="18"/>
      <c r="D110" s="32"/>
      <c r="E110" s="41"/>
    </row>
    <row r="111" spans="4:5" ht="11.25" customHeight="1">
      <c r="D111" s="37"/>
      <c r="E111" s="38"/>
    </row>
    <row r="112" spans="4:5" ht="12.75">
      <c r="D112" s="32"/>
      <c r="E112" s="33"/>
    </row>
    <row r="113" spans="2:5" ht="13.5" customHeight="1">
      <c r="B113" s="18"/>
      <c r="D113" s="32"/>
      <c r="E113" s="42"/>
    </row>
    <row r="114" spans="3:5" ht="12.75" customHeight="1">
      <c r="C114" s="18"/>
      <c r="D114" s="32"/>
      <c r="E114" s="19"/>
    </row>
    <row r="115" spans="3:5" ht="12.75" customHeight="1">
      <c r="C115" s="18"/>
      <c r="D115" s="24"/>
      <c r="E115" s="25"/>
    </row>
    <row r="116" spans="4:5" ht="12.75">
      <c r="D116" s="16"/>
      <c r="E116" s="17"/>
    </row>
    <row r="117" spans="3:5" ht="12.75">
      <c r="C117" s="18"/>
      <c r="D117" s="16"/>
      <c r="E117" s="39"/>
    </row>
    <row r="118" spans="4:5" ht="12.75">
      <c r="D118" s="37"/>
      <c r="E118" s="38"/>
    </row>
    <row r="119" spans="4:5" ht="12.75">
      <c r="D119" s="32"/>
      <c r="E119" s="33"/>
    </row>
    <row r="120" spans="4:5" ht="12.75">
      <c r="D120" s="16"/>
      <c r="E120" s="17"/>
    </row>
    <row r="121" spans="1:5" ht="19.5" customHeight="1">
      <c r="A121" s="43"/>
      <c r="B121" s="4"/>
      <c r="C121" s="4"/>
      <c r="D121" s="4"/>
      <c r="E121" s="28"/>
    </row>
    <row r="122" spans="1:5" ht="15" customHeight="1">
      <c r="A122" s="18"/>
      <c r="D122" s="30"/>
      <c r="E122" s="28"/>
    </row>
    <row r="123" spans="1:5" ht="12.75">
      <c r="A123" s="18"/>
      <c r="B123" s="18"/>
      <c r="D123" s="30"/>
      <c r="E123" s="19"/>
    </row>
    <row r="124" spans="3:5" ht="12.75">
      <c r="C124" s="18"/>
      <c r="D124" s="16"/>
      <c r="E124" s="28"/>
    </row>
    <row r="125" spans="4:5" ht="12.75">
      <c r="D125" s="20"/>
      <c r="E125" s="21"/>
    </row>
    <row r="126" spans="2:5" ht="12.75">
      <c r="B126" s="18"/>
      <c r="D126" s="16"/>
      <c r="E126" s="19"/>
    </row>
    <row r="127" spans="3:5" ht="12.75">
      <c r="C127" s="18"/>
      <c r="D127" s="16"/>
      <c r="E127" s="19"/>
    </row>
    <row r="128" spans="4:5" ht="12.75">
      <c r="D128" s="24"/>
      <c r="E128" s="25"/>
    </row>
    <row r="129" spans="3:5" ht="22.5" customHeight="1">
      <c r="C129" s="18"/>
      <c r="D129" s="16"/>
      <c r="E129" s="26"/>
    </row>
    <row r="130" spans="4:5" ht="12.75">
      <c r="D130" s="16"/>
      <c r="E130" s="25"/>
    </row>
    <row r="131" spans="2:5" ht="12.75">
      <c r="B131" s="18"/>
      <c r="D131" s="22"/>
      <c r="E131" s="28"/>
    </row>
    <row r="132" spans="3:5" ht="12.75">
      <c r="C132" s="18"/>
      <c r="D132" s="22"/>
      <c r="E132" s="29"/>
    </row>
    <row r="133" spans="4:5" ht="12.75">
      <c r="D133" s="24"/>
      <c r="E133" s="21"/>
    </row>
    <row r="134" spans="1:5" ht="13.5" customHeight="1">
      <c r="A134" s="18"/>
      <c r="D134" s="30"/>
      <c r="E134" s="28"/>
    </row>
    <row r="135" spans="2:5" ht="13.5" customHeight="1">
      <c r="B135" s="18"/>
      <c r="D135" s="16"/>
      <c r="E135" s="28"/>
    </row>
    <row r="136" spans="3:5" ht="13.5" customHeight="1">
      <c r="C136" s="18"/>
      <c r="D136" s="16"/>
      <c r="E136" s="19"/>
    </row>
    <row r="137" spans="3:5" ht="12.75">
      <c r="C137" s="18"/>
      <c r="D137" s="24"/>
      <c r="E137" s="21"/>
    </row>
    <row r="138" spans="3:5" ht="12.75">
      <c r="C138" s="18"/>
      <c r="D138" s="16"/>
      <c r="E138" s="19"/>
    </row>
    <row r="139" spans="4:5" ht="12.75">
      <c r="D139" s="37"/>
      <c r="E139" s="38"/>
    </row>
    <row r="140" spans="3:5" ht="12.75">
      <c r="C140" s="18"/>
      <c r="D140" s="22"/>
      <c r="E140" s="39"/>
    </row>
    <row r="141" spans="3:5" ht="12.75">
      <c r="C141" s="18"/>
      <c r="D141" s="24"/>
      <c r="E141" s="25"/>
    </row>
    <row r="142" spans="4:5" ht="12.75">
      <c r="D142" s="37"/>
      <c r="E142" s="44"/>
    </row>
    <row r="143" spans="2:5" ht="12.75">
      <c r="B143" s="18"/>
      <c r="D143" s="32"/>
      <c r="E143" s="42"/>
    </row>
    <row r="144" spans="3:5" ht="12.75">
      <c r="C144" s="18"/>
      <c r="D144" s="32"/>
      <c r="E144" s="19"/>
    </row>
    <row r="145" spans="3:5" ht="12.75">
      <c r="C145" s="18"/>
      <c r="D145" s="24"/>
      <c r="E145" s="25"/>
    </row>
    <row r="146" spans="3:5" ht="12.75">
      <c r="C146" s="18"/>
      <c r="D146" s="24"/>
      <c r="E146" s="25"/>
    </row>
    <row r="147" spans="4:5" ht="12.75">
      <c r="D147" s="16"/>
      <c r="E147" s="17"/>
    </row>
    <row r="148" spans="1:5" s="45" customFormat="1" ht="18" customHeight="1">
      <c r="A148" s="192"/>
      <c r="B148" s="193"/>
      <c r="C148" s="193"/>
      <c r="D148" s="193"/>
      <c r="E148" s="193"/>
    </row>
    <row r="149" spans="1:5" ht="28.5" customHeight="1">
      <c r="A149" s="34"/>
      <c r="B149" s="34"/>
      <c r="C149" s="34"/>
      <c r="D149" s="35"/>
      <c r="E149" s="36"/>
    </row>
    <row r="151" spans="1:5" ht="15">
      <c r="A151" s="47"/>
      <c r="B151" s="18"/>
      <c r="C151" s="18"/>
      <c r="D151" s="48"/>
      <c r="E151" s="3"/>
    </row>
    <row r="152" spans="1:5" ht="12.75">
      <c r="A152" s="18"/>
      <c r="B152" s="18"/>
      <c r="C152" s="18"/>
      <c r="D152" s="48"/>
      <c r="E152" s="3"/>
    </row>
    <row r="153" spans="1:5" ht="17.25" customHeight="1">
      <c r="A153" s="18"/>
      <c r="B153" s="18"/>
      <c r="C153" s="18"/>
      <c r="D153" s="48"/>
      <c r="E153" s="3"/>
    </row>
    <row r="154" spans="1:5" ht="13.5" customHeight="1">
      <c r="A154" s="18"/>
      <c r="B154" s="18"/>
      <c r="C154" s="18"/>
      <c r="D154" s="48"/>
      <c r="E154" s="3"/>
    </row>
    <row r="155" spans="1:5" ht="12.75">
      <c r="A155" s="18"/>
      <c r="B155" s="18"/>
      <c r="C155" s="18"/>
      <c r="D155" s="48"/>
      <c r="E155" s="3"/>
    </row>
    <row r="156" spans="1:3" ht="12.75">
      <c r="A156" s="18"/>
      <c r="B156" s="18"/>
      <c r="C156" s="18"/>
    </row>
    <row r="157" spans="1:5" ht="12.75">
      <c r="A157" s="18"/>
      <c r="B157" s="18"/>
      <c r="C157" s="18"/>
      <c r="D157" s="48"/>
      <c r="E157" s="3"/>
    </row>
    <row r="158" spans="1:5" ht="12.75">
      <c r="A158" s="18"/>
      <c r="B158" s="18"/>
      <c r="C158" s="18"/>
      <c r="D158" s="48"/>
      <c r="E158" s="49"/>
    </row>
    <row r="159" spans="1:5" ht="12.75">
      <c r="A159" s="18"/>
      <c r="B159" s="18"/>
      <c r="C159" s="18"/>
      <c r="D159" s="48"/>
      <c r="E159" s="3"/>
    </row>
    <row r="160" spans="1:5" ht="22.5" customHeight="1">
      <c r="A160" s="18"/>
      <c r="B160" s="18"/>
      <c r="C160" s="18"/>
      <c r="D160" s="48"/>
      <c r="E160" s="26"/>
    </row>
    <row r="161" spans="4:5" ht="22.5" customHeight="1">
      <c r="D161" s="24"/>
      <c r="E161" s="27"/>
    </row>
  </sheetData>
  <sheetProtection/>
  <mergeCells count="8">
    <mergeCell ref="B28:H28"/>
    <mergeCell ref="A148:E148"/>
    <mergeCell ref="B3:H3"/>
    <mergeCell ref="A1:H1"/>
    <mergeCell ref="B16:H16"/>
    <mergeCell ref="B18:H18"/>
    <mergeCell ref="B26:H26"/>
    <mergeCell ref="B36:H36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r:id="rId2"/>
  <headerFooter alignWithMargins="0">
    <oddFooter>&amp;R&amp;P</oddFooter>
  </headerFooter>
  <rowBreaks count="3" manualBreakCount="3">
    <brk id="16" max="8" man="1"/>
    <brk id="82" max="9" man="1"/>
    <brk id="14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7"/>
  <sheetViews>
    <sheetView zoomScalePageLayoutView="0" workbookViewId="0" topLeftCell="A1">
      <pane ySplit="2" topLeftCell="A4" activePane="bottomLeft" state="frozen"/>
      <selection pane="topLeft" activeCell="A1" sqref="A1"/>
      <selection pane="bottomLeft" activeCell="M5" sqref="M5"/>
    </sheetView>
  </sheetViews>
  <sheetFormatPr defaultColWidth="11.421875" defaultRowHeight="12.75"/>
  <cols>
    <col min="1" max="1" width="11.421875" style="103" bestFit="1" customWidth="1"/>
    <col min="2" max="2" width="6.7109375" style="103" customWidth="1"/>
    <col min="3" max="3" width="34.421875" style="104" customWidth="1"/>
    <col min="4" max="4" width="14.28125" style="105" customWidth="1"/>
    <col min="5" max="5" width="11.7109375" style="105" bestFit="1" customWidth="1"/>
    <col min="6" max="6" width="12.421875" style="105" bestFit="1" customWidth="1"/>
    <col min="7" max="7" width="14.140625" style="105" bestFit="1" customWidth="1"/>
    <col min="8" max="8" width="7.140625" style="105" customWidth="1"/>
    <col min="9" max="9" width="8.28125" style="105" bestFit="1" customWidth="1"/>
    <col min="10" max="10" width="14.28125" style="105" customWidth="1"/>
    <col min="11" max="11" width="10.00390625" style="105" bestFit="1" customWidth="1"/>
    <col min="12" max="13" width="12.28125" style="105" bestFit="1" customWidth="1"/>
    <col min="14" max="16384" width="11.421875" style="2" customWidth="1"/>
  </cols>
  <sheetData>
    <row r="1" spans="1:13" ht="24" customHeight="1">
      <c r="A1" s="197" t="s">
        <v>213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s="3" customFormat="1" ht="67.5">
      <c r="A2" s="101" t="s">
        <v>21</v>
      </c>
      <c r="B2" s="101" t="s">
        <v>45</v>
      </c>
      <c r="C2" s="101" t="s">
        <v>22</v>
      </c>
      <c r="D2" s="106" t="s">
        <v>220</v>
      </c>
      <c r="E2" s="102" t="s">
        <v>13</v>
      </c>
      <c r="F2" s="102" t="s">
        <v>14</v>
      </c>
      <c r="G2" s="102" t="s">
        <v>15</v>
      </c>
      <c r="H2" s="102" t="s">
        <v>16</v>
      </c>
      <c r="I2" s="102" t="s">
        <v>23</v>
      </c>
      <c r="J2" s="102" t="s">
        <v>18</v>
      </c>
      <c r="K2" s="102" t="s">
        <v>19</v>
      </c>
      <c r="L2" s="106" t="s">
        <v>110</v>
      </c>
      <c r="M2" s="106" t="s">
        <v>221</v>
      </c>
    </row>
    <row r="3" spans="1:13" ht="12.75">
      <c r="A3" s="77"/>
      <c r="B3" s="77"/>
      <c r="C3" s="78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3" customFormat="1" ht="39">
      <c r="A4" s="79" t="s">
        <v>43</v>
      </c>
      <c r="B4" s="79"/>
      <c r="C4" s="80" t="s">
        <v>41</v>
      </c>
      <c r="D4" s="96">
        <f>SUM(D5,D11,D23,D32,D110,D261,D337,D378,D385,D392,D399,D427)</f>
        <v>6739555</v>
      </c>
      <c r="E4" s="96">
        <f>SUM(E5,E11,E23,E32,E110,E261,E337,E378,E385,E392,E399,E427)</f>
        <v>6670905</v>
      </c>
      <c r="F4" s="96">
        <f>SUM(F5,F11,F23,F32,F110,F261,F337,F378,F385,F392,F427)</f>
        <v>68650</v>
      </c>
      <c r="G4" s="91"/>
      <c r="H4" s="91"/>
      <c r="I4" s="96">
        <f>SUM(I5,I11,I23,I32,I110,I261,I337,I378,I385,I392,I427)</f>
        <v>0</v>
      </c>
      <c r="J4" s="91"/>
      <c r="K4" s="91"/>
      <c r="L4" s="96">
        <f>SUM(L5,L11,L23,L32,L110,L261,L337,L378,L385,L392,L399,L427)</f>
        <v>6739555</v>
      </c>
      <c r="M4" s="96">
        <f>SUM(M5,M11,M23,M32,M110,M261,M337,M378,M385,M392,M399,M427)</f>
        <v>6739555</v>
      </c>
    </row>
    <row r="5" spans="1:13" s="3" customFormat="1" ht="27.75" customHeight="1">
      <c r="A5" s="81" t="s">
        <v>44</v>
      </c>
      <c r="B5" s="107"/>
      <c r="C5" s="83" t="s">
        <v>42</v>
      </c>
      <c r="D5" s="97">
        <f>SUM(D6)</f>
        <v>0</v>
      </c>
      <c r="E5" s="92"/>
      <c r="F5" s="92"/>
      <c r="G5" s="92"/>
      <c r="H5" s="92"/>
      <c r="I5" s="92"/>
      <c r="J5" s="92"/>
      <c r="K5" s="92"/>
      <c r="L5" s="92"/>
      <c r="M5" s="92"/>
    </row>
    <row r="6" spans="1:13" s="3" customFormat="1" ht="12.75">
      <c r="A6" s="84">
        <v>4</v>
      </c>
      <c r="B6" s="82"/>
      <c r="C6" s="85" t="s">
        <v>36</v>
      </c>
      <c r="D6" s="98">
        <f>SUM(D7)</f>
        <v>0</v>
      </c>
      <c r="E6" s="93"/>
      <c r="F6" s="93"/>
      <c r="G6" s="93"/>
      <c r="H6" s="93"/>
      <c r="I6" s="93"/>
      <c r="J6" s="93"/>
      <c r="K6" s="93"/>
      <c r="L6" s="93"/>
      <c r="M6" s="93"/>
    </row>
    <row r="7" spans="1:13" s="3" customFormat="1" ht="12.75" customHeight="1">
      <c r="A7" s="84">
        <v>42</v>
      </c>
      <c r="B7" s="82"/>
      <c r="C7" s="85" t="s">
        <v>49</v>
      </c>
      <c r="D7" s="98">
        <f>SUM(D8)</f>
        <v>0</v>
      </c>
      <c r="E7" s="93"/>
      <c r="F7" s="93"/>
      <c r="G7" s="93"/>
      <c r="H7" s="93"/>
      <c r="I7" s="93"/>
      <c r="J7" s="93"/>
      <c r="K7" s="93"/>
      <c r="L7" s="93"/>
      <c r="M7" s="93"/>
    </row>
    <row r="8" spans="1:13" ht="12.75">
      <c r="A8" s="84">
        <v>421</v>
      </c>
      <c r="B8" s="82"/>
      <c r="C8" s="85" t="s">
        <v>88</v>
      </c>
      <c r="D8" s="98">
        <f>SUM(D9)</f>
        <v>0</v>
      </c>
      <c r="E8" s="93"/>
      <c r="F8" s="93"/>
      <c r="G8" s="93"/>
      <c r="H8" s="93"/>
      <c r="I8" s="93"/>
      <c r="J8" s="93"/>
      <c r="K8" s="93"/>
      <c r="L8" s="93"/>
      <c r="M8" s="93"/>
    </row>
    <row r="9" spans="1:13" ht="12.75">
      <c r="A9" s="84">
        <v>4212</v>
      </c>
      <c r="B9" s="86">
        <v>405</v>
      </c>
      <c r="C9" s="85" t="s">
        <v>46</v>
      </c>
      <c r="D9" s="98">
        <v>0</v>
      </c>
      <c r="E9" s="93"/>
      <c r="F9" s="93"/>
      <c r="G9" s="93"/>
      <c r="H9" s="93"/>
      <c r="I9" s="93"/>
      <c r="J9" s="93"/>
      <c r="K9" s="93"/>
      <c r="L9" s="93"/>
      <c r="M9" s="93"/>
    </row>
    <row r="10" spans="1:13" ht="12.75">
      <c r="A10" s="84"/>
      <c r="B10" s="82"/>
      <c r="C10" s="85"/>
      <c r="D10" s="98"/>
      <c r="E10" s="93"/>
      <c r="F10" s="93"/>
      <c r="G10" s="93"/>
      <c r="H10" s="93"/>
      <c r="I10" s="93"/>
      <c r="J10" s="93"/>
      <c r="K10" s="93"/>
      <c r="L10" s="93"/>
      <c r="M10" s="93"/>
    </row>
    <row r="11" spans="1:13" s="3" customFormat="1" ht="12.75" customHeight="1">
      <c r="A11" s="81" t="s">
        <v>47</v>
      </c>
      <c r="B11" s="81"/>
      <c r="C11" s="83" t="s">
        <v>48</v>
      </c>
      <c r="D11" s="99">
        <f aca="true" t="shared" si="0" ref="D11:E13">SUM(D12)</f>
        <v>105000</v>
      </c>
      <c r="E11" s="99">
        <f t="shared" si="0"/>
        <v>105000</v>
      </c>
      <c r="F11" s="92"/>
      <c r="G11" s="92"/>
      <c r="H11" s="92"/>
      <c r="I11" s="92"/>
      <c r="J11" s="92"/>
      <c r="K11" s="92"/>
      <c r="L11" s="99">
        <f>SUM(L12)</f>
        <v>105000</v>
      </c>
      <c r="M11" s="99">
        <f>SUM(M12)</f>
        <v>105000</v>
      </c>
    </row>
    <row r="12" spans="1:13" s="3" customFormat="1" ht="12.75">
      <c r="A12" s="84">
        <v>4</v>
      </c>
      <c r="B12" s="82"/>
      <c r="C12" s="85" t="s">
        <v>36</v>
      </c>
      <c r="D12" s="98">
        <f t="shared" si="0"/>
        <v>105000</v>
      </c>
      <c r="E12" s="98">
        <f t="shared" si="0"/>
        <v>105000</v>
      </c>
      <c r="F12" s="93"/>
      <c r="G12" s="93"/>
      <c r="H12" s="93"/>
      <c r="I12" s="93"/>
      <c r="J12" s="93"/>
      <c r="K12" s="93"/>
      <c r="L12" s="98">
        <f>SUM(L13)</f>
        <v>105000</v>
      </c>
      <c r="M12" s="98">
        <f>SUM(M13)</f>
        <v>105000</v>
      </c>
    </row>
    <row r="13" spans="1:13" s="3" customFormat="1" ht="26.25">
      <c r="A13" s="84">
        <v>42</v>
      </c>
      <c r="B13" s="82"/>
      <c r="C13" s="85" t="s">
        <v>49</v>
      </c>
      <c r="D13" s="98">
        <f t="shared" si="0"/>
        <v>105000</v>
      </c>
      <c r="E13" s="98">
        <f t="shared" si="0"/>
        <v>105000</v>
      </c>
      <c r="F13" s="93"/>
      <c r="G13" s="93"/>
      <c r="H13" s="93"/>
      <c r="I13" s="93"/>
      <c r="J13" s="93"/>
      <c r="K13" s="93"/>
      <c r="L13" s="93">
        <v>105000</v>
      </c>
      <c r="M13" s="93">
        <v>105000</v>
      </c>
    </row>
    <row r="14" spans="1:13" ht="12.75">
      <c r="A14" s="84">
        <v>422</v>
      </c>
      <c r="B14" s="82"/>
      <c r="C14" s="85" t="s">
        <v>35</v>
      </c>
      <c r="D14" s="98">
        <f>SUM(D15,D17,D18,D19,D20)</f>
        <v>105000</v>
      </c>
      <c r="E14" s="98">
        <f>SUM(E15,E17,E18,E19,E20)</f>
        <v>105000</v>
      </c>
      <c r="F14" s="93"/>
      <c r="G14" s="93"/>
      <c r="H14" s="93"/>
      <c r="I14" s="93"/>
      <c r="J14" s="93"/>
      <c r="K14" s="93"/>
      <c r="L14" s="93"/>
      <c r="M14" s="93"/>
    </row>
    <row r="15" spans="1:13" ht="12.75">
      <c r="A15" s="84">
        <v>4221</v>
      </c>
      <c r="B15" s="86">
        <v>406</v>
      </c>
      <c r="C15" s="85" t="s">
        <v>50</v>
      </c>
      <c r="D15" s="98">
        <f>SUM(D16)</f>
        <v>75000</v>
      </c>
      <c r="E15" s="98">
        <f>SUM(E16)</f>
        <v>75000</v>
      </c>
      <c r="F15" s="93"/>
      <c r="G15" s="93"/>
      <c r="H15" s="93"/>
      <c r="I15" s="93"/>
      <c r="J15" s="93"/>
      <c r="K15" s="93"/>
      <c r="L15" s="93"/>
      <c r="M15" s="93"/>
    </row>
    <row r="16" spans="1:13" ht="12.75">
      <c r="A16" s="84">
        <v>42211</v>
      </c>
      <c r="B16" s="86"/>
      <c r="C16" s="85" t="s">
        <v>226</v>
      </c>
      <c r="D16" s="98">
        <v>75000</v>
      </c>
      <c r="E16" s="93">
        <v>75000</v>
      </c>
      <c r="F16" s="93"/>
      <c r="G16" s="93"/>
      <c r="H16" s="93"/>
      <c r="I16" s="93"/>
      <c r="J16" s="93"/>
      <c r="K16" s="93"/>
      <c r="L16" s="93"/>
      <c r="M16" s="93"/>
    </row>
    <row r="17" spans="1:13" ht="12.75">
      <c r="A17" s="84">
        <v>4222</v>
      </c>
      <c r="B17" s="86">
        <v>407</v>
      </c>
      <c r="C17" s="85" t="s">
        <v>51</v>
      </c>
      <c r="D17" s="98">
        <v>0</v>
      </c>
      <c r="E17" s="98">
        <v>0</v>
      </c>
      <c r="F17" s="93"/>
      <c r="G17" s="93"/>
      <c r="H17" s="93"/>
      <c r="I17" s="93"/>
      <c r="J17" s="93"/>
      <c r="K17" s="93"/>
      <c r="L17" s="93"/>
      <c r="M17" s="93"/>
    </row>
    <row r="18" spans="1:13" s="3" customFormat="1" ht="12.75">
      <c r="A18" s="84">
        <v>4223</v>
      </c>
      <c r="B18" s="86">
        <v>408</v>
      </c>
      <c r="C18" s="85" t="s">
        <v>52</v>
      </c>
      <c r="D18" s="98">
        <v>0</v>
      </c>
      <c r="E18" s="98">
        <v>0</v>
      </c>
      <c r="F18" s="93"/>
      <c r="G18" s="93"/>
      <c r="H18" s="93"/>
      <c r="I18" s="93"/>
      <c r="J18" s="93"/>
      <c r="K18" s="93"/>
      <c r="L18" s="93"/>
      <c r="M18" s="93"/>
    </row>
    <row r="19" spans="1:13" ht="12.75">
      <c r="A19" s="84">
        <v>4226</v>
      </c>
      <c r="B19" s="86">
        <v>409</v>
      </c>
      <c r="C19" s="85" t="s">
        <v>53</v>
      </c>
      <c r="D19" s="98">
        <v>0</v>
      </c>
      <c r="E19" s="98">
        <v>0</v>
      </c>
      <c r="F19" s="93"/>
      <c r="G19" s="93"/>
      <c r="H19" s="93"/>
      <c r="I19" s="93"/>
      <c r="J19" s="93"/>
      <c r="K19" s="93"/>
      <c r="L19" s="93"/>
      <c r="M19" s="93"/>
    </row>
    <row r="20" spans="1:13" ht="26.25">
      <c r="A20" s="84">
        <v>4227</v>
      </c>
      <c r="B20" s="86">
        <v>410</v>
      </c>
      <c r="C20" s="85" t="s">
        <v>54</v>
      </c>
      <c r="D20" s="98">
        <f>SUM(D21)</f>
        <v>30000</v>
      </c>
      <c r="E20" s="98">
        <f>SUM(E21)</f>
        <v>30000</v>
      </c>
      <c r="F20" s="93"/>
      <c r="G20" s="93"/>
      <c r="H20" s="93"/>
      <c r="I20" s="93"/>
      <c r="J20" s="93"/>
      <c r="K20" s="93"/>
      <c r="L20" s="93"/>
      <c r="M20" s="93"/>
    </row>
    <row r="21" spans="1:13" ht="12.75">
      <c r="A21" s="84">
        <v>42273</v>
      </c>
      <c r="B21" s="86"/>
      <c r="C21" s="85" t="s">
        <v>227</v>
      </c>
      <c r="D21" s="98">
        <v>30000</v>
      </c>
      <c r="E21" s="93">
        <v>30000</v>
      </c>
      <c r="F21" s="93"/>
      <c r="G21" s="93"/>
      <c r="H21" s="93"/>
      <c r="I21" s="93"/>
      <c r="J21" s="93"/>
      <c r="K21" s="93"/>
      <c r="L21" s="93"/>
      <c r="M21" s="93"/>
    </row>
    <row r="22" spans="1:13" ht="12.75">
      <c r="A22" s="84"/>
      <c r="B22" s="82"/>
      <c r="C22" s="85"/>
      <c r="D22" s="98"/>
      <c r="E22" s="93"/>
      <c r="F22" s="93"/>
      <c r="G22" s="93"/>
      <c r="H22" s="93"/>
      <c r="I22" s="93"/>
      <c r="J22" s="93"/>
      <c r="K22" s="93"/>
      <c r="L22" s="93"/>
      <c r="M22" s="93"/>
    </row>
    <row r="23" spans="1:13" ht="39">
      <c r="A23" s="87" t="s">
        <v>55</v>
      </c>
      <c r="B23" s="108"/>
      <c r="C23" s="83" t="s">
        <v>56</v>
      </c>
      <c r="D23" s="97">
        <f aca="true" t="shared" si="1" ref="D23:E25">SUM(D24)</f>
        <v>150000</v>
      </c>
      <c r="E23" s="97">
        <f t="shared" si="1"/>
        <v>150000</v>
      </c>
      <c r="F23" s="92"/>
      <c r="G23" s="92"/>
      <c r="H23" s="92"/>
      <c r="I23" s="92"/>
      <c r="J23" s="92"/>
      <c r="K23" s="92"/>
      <c r="L23" s="97">
        <f>SUM(L24)</f>
        <v>150000</v>
      </c>
      <c r="M23" s="97">
        <f>SUM(M24)</f>
        <v>150000</v>
      </c>
    </row>
    <row r="24" spans="1:13" s="3" customFormat="1" ht="12.75" customHeight="1">
      <c r="A24" s="84">
        <v>3</v>
      </c>
      <c r="B24" s="82"/>
      <c r="C24" s="85" t="s">
        <v>57</v>
      </c>
      <c r="D24" s="98">
        <f t="shared" si="1"/>
        <v>150000</v>
      </c>
      <c r="E24" s="98">
        <f t="shared" si="1"/>
        <v>150000</v>
      </c>
      <c r="F24" s="93"/>
      <c r="G24" s="93"/>
      <c r="H24" s="93"/>
      <c r="I24" s="93"/>
      <c r="J24" s="93"/>
      <c r="K24" s="93"/>
      <c r="L24" s="98">
        <f>SUM(L25)</f>
        <v>150000</v>
      </c>
      <c r="M24" s="98">
        <f>SUM(M25)</f>
        <v>150000</v>
      </c>
    </row>
    <row r="25" spans="1:13" s="3" customFormat="1" ht="12.75">
      <c r="A25" s="84">
        <v>32</v>
      </c>
      <c r="B25" s="82"/>
      <c r="C25" s="85" t="s">
        <v>28</v>
      </c>
      <c r="D25" s="98">
        <f t="shared" si="1"/>
        <v>150000</v>
      </c>
      <c r="E25" s="98">
        <f t="shared" si="1"/>
        <v>150000</v>
      </c>
      <c r="F25" s="93"/>
      <c r="G25" s="93"/>
      <c r="H25" s="93"/>
      <c r="I25" s="93"/>
      <c r="J25" s="93"/>
      <c r="K25" s="93"/>
      <c r="L25" s="93">
        <v>150000</v>
      </c>
      <c r="M25" s="93">
        <v>150000</v>
      </c>
    </row>
    <row r="26" spans="1:13" ht="12.75">
      <c r="A26" s="84">
        <v>323</v>
      </c>
      <c r="B26" s="82"/>
      <c r="C26" s="85" t="s">
        <v>31</v>
      </c>
      <c r="D26" s="98">
        <f>SUM(D27,D30)</f>
        <v>150000</v>
      </c>
      <c r="E26" s="98">
        <f>SUM(E27,E30)</f>
        <v>150000</v>
      </c>
      <c r="F26" s="93"/>
      <c r="G26" s="93"/>
      <c r="H26" s="93"/>
      <c r="I26" s="93"/>
      <c r="J26" s="93"/>
      <c r="K26" s="93"/>
      <c r="L26" s="93"/>
      <c r="M26" s="93"/>
    </row>
    <row r="27" spans="1:13" ht="12.75">
      <c r="A27" s="84">
        <v>3232</v>
      </c>
      <c r="B27" s="86">
        <v>411</v>
      </c>
      <c r="C27" s="85" t="s">
        <v>58</v>
      </c>
      <c r="D27" s="98">
        <f>SUM(D28:D29)</f>
        <v>150000</v>
      </c>
      <c r="E27" s="98">
        <f>SUM(E28:E29)</f>
        <v>150000</v>
      </c>
      <c r="F27" s="93"/>
      <c r="G27" s="93"/>
      <c r="H27" s="93"/>
      <c r="I27" s="93"/>
      <c r="J27" s="93"/>
      <c r="K27" s="93"/>
      <c r="L27" s="93"/>
      <c r="M27" s="93"/>
    </row>
    <row r="28" spans="1:13" ht="26.25">
      <c r="A28" s="84">
        <v>32321</v>
      </c>
      <c r="B28" s="86"/>
      <c r="C28" s="85" t="s">
        <v>142</v>
      </c>
      <c r="D28" s="98">
        <v>150000</v>
      </c>
      <c r="E28" s="137">
        <v>150000</v>
      </c>
      <c r="F28" s="93"/>
      <c r="G28" s="93"/>
      <c r="H28" s="93"/>
      <c r="I28" s="93"/>
      <c r="J28" s="93"/>
      <c r="K28" s="93"/>
      <c r="L28" s="93"/>
      <c r="M28" s="93"/>
    </row>
    <row r="29" spans="1:13" ht="26.25">
      <c r="A29" s="84">
        <v>32322</v>
      </c>
      <c r="B29" s="86"/>
      <c r="C29" s="85" t="s">
        <v>143</v>
      </c>
      <c r="D29" s="98">
        <v>0</v>
      </c>
      <c r="E29" s="137">
        <v>0</v>
      </c>
      <c r="F29" s="93"/>
      <c r="G29" s="93"/>
      <c r="H29" s="93"/>
      <c r="I29" s="93"/>
      <c r="J29" s="93"/>
      <c r="K29" s="93"/>
      <c r="L29" s="93"/>
      <c r="M29" s="93"/>
    </row>
    <row r="30" spans="1:13" ht="12.75">
      <c r="A30" s="84">
        <v>3237</v>
      </c>
      <c r="B30" s="86">
        <v>412</v>
      </c>
      <c r="C30" s="85" t="s">
        <v>59</v>
      </c>
      <c r="D30" s="98"/>
      <c r="E30" s="93"/>
      <c r="F30" s="93"/>
      <c r="G30" s="93"/>
      <c r="H30" s="93"/>
      <c r="I30" s="93"/>
      <c r="J30" s="93"/>
      <c r="K30" s="93"/>
      <c r="L30" s="93"/>
      <c r="M30" s="93"/>
    </row>
    <row r="31" spans="1:13" s="3" customFormat="1" ht="12.75">
      <c r="A31" s="84"/>
      <c r="B31" s="82"/>
      <c r="C31" s="85"/>
      <c r="D31" s="98"/>
      <c r="E31" s="93"/>
      <c r="F31" s="93"/>
      <c r="G31" s="93"/>
      <c r="H31" s="93"/>
      <c r="I31" s="93"/>
      <c r="J31" s="93"/>
      <c r="K31" s="93"/>
      <c r="L31" s="93"/>
      <c r="M31" s="93"/>
    </row>
    <row r="32" spans="1:13" ht="26.25">
      <c r="A32" s="87" t="s">
        <v>60</v>
      </c>
      <c r="B32" s="108"/>
      <c r="C32" s="83" t="s">
        <v>61</v>
      </c>
      <c r="D32" s="99">
        <f>SUM(D33)</f>
        <v>234540</v>
      </c>
      <c r="E32" s="99">
        <f>SUM(E33)</f>
        <v>234540</v>
      </c>
      <c r="F32" s="92"/>
      <c r="G32" s="92"/>
      <c r="H32" s="92"/>
      <c r="I32" s="92"/>
      <c r="J32" s="92"/>
      <c r="K32" s="92"/>
      <c r="L32" s="99">
        <f>SUM(L33)</f>
        <v>234540</v>
      </c>
      <c r="M32" s="99">
        <f>SUM(M33)</f>
        <v>234540</v>
      </c>
    </row>
    <row r="33" spans="1:13" ht="12.75">
      <c r="A33" s="84">
        <v>3</v>
      </c>
      <c r="B33" s="82"/>
      <c r="C33" s="85" t="s">
        <v>57</v>
      </c>
      <c r="D33" s="98">
        <f>SUM(D34,D103)</f>
        <v>234540</v>
      </c>
      <c r="E33" s="98">
        <f>SUM(E34,E103)</f>
        <v>234540</v>
      </c>
      <c r="F33" s="93"/>
      <c r="G33" s="93"/>
      <c r="H33" s="93"/>
      <c r="I33" s="93"/>
      <c r="J33" s="93"/>
      <c r="K33" s="93"/>
      <c r="L33" s="98">
        <f>SUM(L34,L103)</f>
        <v>234540</v>
      </c>
      <c r="M33" s="98">
        <f>SUM(M34,M103)</f>
        <v>234540</v>
      </c>
    </row>
    <row r="34" spans="1:13" ht="12.75">
      <c r="A34" s="84">
        <v>32</v>
      </c>
      <c r="B34" s="82"/>
      <c r="C34" s="85" t="s">
        <v>28</v>
      </c>
      <c r="D34" s="98">
        <f>SUM(D35,D46,D62,D89,D87)</f>
        <v>234530</v>
      </c>
      <c r="E34" s="98">
        <f>SUM(E35,E46,E62,E89,E87)</f>
        <v>234530</v>
      </c>
      <c r="F34" s="93"/>
      <c r="G34" s="93"/>
      <c r="H34" s="93"/>
      <c r="I34" s="93"/>
      <c r="J34" s="93"/>
      <c r="K34" s="93"/>
      <c r="L34" s="93">
        <v>234530</v>
      </c>
      <c r="M34" s="93">
        <v>234530</v>
      </c>
    </row>
    <row r="35" spans="1:13" s="3" customFormat="1" ht="12.75">
      <c r="A35" s="84">
        <v>321</v>
      </c>
      <c r="B35" s="82"/>
      <c r="C35" s="85" t="s">
        <v>29</v>
      </c>
      <c r="D35" s="98">
        <f>SUM(D36,D40,D43)</f>
        <v>65810</v>
      </c>
      <c r="E35" s="98">
        <f>SUM(E36,E40,E43)</f>
        <v>65810</v>
      </c>
      <c r="F35" s="93"/>
      <c r="G35" s="93"/>
      <c r="H35" s="93"/>
      <c r="I35" s="93"/>
      <c r="J35" s="93"/>
      <c r="K35" s="93"/>
      <c r="L35" s="93"/>
      <c r="M35" s="93"/>
    </row>
    <row r="36" spans="1:13" ht="12.75">
      <c r="A36" s="84">
        <v>3211</v>
      </c>
      <c r="B36" s="86">
        <v>413</v>
      </c>
      <c r="C36" s="85" t="s">
        <v>62</v>
      </c>
      <c r="D36" s="98">
        <f>SUM(D37:D39)</f>
        <v>28289</v>
      </c>
      <c r="E36" s="98">
        <f>SUM(E37:E39)</f>
        <v>28289</v>
      </c>
      <c r="F36" s="93"/>
      <c r="G36" s="93"/>
      <c r="H36" s="93"/>
      <c r="I36" s="93"/>
      <c r="J36" s="93"/>
      <c r="K36" s="93"/>
      <c r="L36" s="93"/>
      <c r="M36" s="93"/>
    </row>
    <row r="37" spans="1:13" ht="12.75">
      <c r="A37" s="84">
        <v>32111</v>
      </c>
      <c r="B37" s="86"/>
      <c r="C37" s="85" t="s">
        <v>144</v>
      </c>
      <c r="D37" s="98">
        <v>12000</v>
      </c>
      <c r="E37" s="98">
        <v>12000</v>
      </c>
      <c r="F37" s="93"/>
      <c r="G37" s="93"/>
      <c r="H37" s="93"/>
      <c r="I37" s="93"/>
      <c r="J37" s="93"/>
      <c r="K37" s="93"/>
      <c r="L37" s="93"/>
      <c r="M37" s="93"/>
    </row>
    <row r="38" spans="1:13" ht="26.25">
      <c r="A38" s="84">
        <v>32113</v>
      </c>
      <c r="B38" s="86"/>
      <c r="C38" s="85" t="s">
        <v>145</v>
      </c>
      <c r="D38" s="98">
        <v>6289</v>
      </c>
      <c r="E38" s="98">
        <v>6289</v>
      </c>
      <c r="F38" s="93"/>
      <c r="G38" s="93"/>
      <c r="H38" s="93"/>
      <c r="I38" s="93"/>
      <c r="J38" s="93"/>
      <c r="K38" s="93"/>
      <c r="L38" s="93"/>
      <c r="M38" s="93"/>
    </row>
    <row r="39" spans="1:13" ht="26.25">
      <c r="A39" s="84">
        <v>32115</v>
      </c>
      <c r="B39" s="86"/>
      <c r="C39" s="85" t="s">
        <v>146</v>
      </c>
      <c r="D39" s="98">
        <v>10000</v>
      </c>
      <c r="E39" s="98">
        <v>10000</v>
      </c>
      <c r="F39" s="93"/>
      <c r="G39" s="93"/>
      <c r="H39" s="93"/>
      <c r="I39" s="93"/>
      <c r="J39" s="93"/>
      <c r="K39" s="93"/>
      <c r="L39" s="93"/>
      <c r="M39" s="93"/>
    </row>
    <row r="40" spans="1:13" ht="12.75">
      <c r="A40" s="84">
        <v>3213</v>
      </c>
      <c r="B40" s="86">
        <v>414</v>
      </c>
      <c r="C40" s="85" t="s">
        <v>63</v>
      </c>
      <c r="D40" s="98">
        <f>SUM(D41,D42)</f>
        <v>12771</v>
      </c>
      <c r="E40" s="98">
        <f>SUM(E41,E42)</f>
        <v>12771</v>
      </c>
      <c r="F40" s="93"/>
      <c r="G40" s="93"/>
      <c r="H40" s="93"/>
      <c r="I40" s="93"/>
      <c r="J40" s="93"/>
      <c r="K40" s="93"/>
      <c r="L40" s="93"/>
      <c r="M40" s="93"/>
    </row>
    <row r="41" spans="1:13" ht="12.75">
      <c r="A41" s="84">
        <v>32131</v>
      </c>
      <c r="B41" s="86"/>
      <c r="C41" s="85" t="s">
        <v>147</v>
      </c>
      <c r="D41" s="98">
        <v>2246</v>
      </c>
      <c r="E41" s="98">
        <v>2246</v>
      </c>
      <c r="F41" s="93"/>
      <c r="G41" s="93"/>
      <c r="H41" s="93"/>
      <c r="I41" s="93"/>
      <c r="J41" s="93"/>
      <c r="K41" s="93"/>
      <c r="L41" s="93"/>
      <c r="M41" s="93"/>
    </row>
    <row r="42" spans="1:13" ht="12.75">
      <c r="A42" s="84">
        <v>32132</v>
      </c>
      <c r="B42" s="86"/>
      <c r="C42" s="85" t="s">
        <v>148</v>
      </c>
      <c r="D42" s="98">
        <v>10525</v>
      </c>
      <c r="E42" s="98">
        <v>10525</v>
      </c>
      <c r="F42" s="93"/>
      <c r="G42" s="93"/>
      <c r="H42" s="93"/>
      <c r="I42" s="93"/>
      <c r="J42" s="93"/>
      <c r="K42" s="93"/>
      <c r="L42" s="93"/>
      <c r="M42" s="93"/>
    </row>
    <row r="43" spans="1:13" s="3" customFormat="1" ht="12.75" customHeight="1">
      <c r="A43" s="84">
        <v>3214</v>
      </c>
      <c r="B43" s="86">
        <v>415</v>
      </c>
      <c r="C43" s="85" t="s">
        <v>64</v>
      </c>
      <c r="D43" s="98">
        <f>SUM(D44,D45)</f>
        <v>24750</v>
      </c>
      <c r="E43" s="98">
        <f>SUM(E44,E45)</f>
        <v>24750</v>
      </c>
      <c r="F43" s="93"/>
      <c r="G43" s="93"/>
      <c r="H43" s="93"/>
      <c r="I43" s="93"/>
      <c r="J43" s="93"/>
      <c r="K43" s="93"/>
      <c r="L43" s="93"/>
      <c r="M43" s="93"/>
    </row>
    <row r="44" spans="1:13" s="3" customFormat="1" ht="12.75" customHeight="1">
      <c r="A44" s="84">
        <v>32141</v>
      </c>
      <c r="B44" s="86"/>
      <c r="C44" s="85" t="s">
        <v>149</v>
      </c>
      <c r="D44" s="98">
        <v>24500</v>
      </c>
      <c r="E44" s="98">
        <v>24500</v>
      </c>
      <c r="F44" s="93"/>
      <c r="G44" s="93"/>
      <c r="H44" s="93"/>
      <c r="I44" s="93"/>
      <c r="J44" s="93"/>
      <c r="K44" s="93"/>
      <c r="L44" s="93"/>
      <c r="M44" s="93"/>
    </row>
    <row r="45" spans="1:13" s="3" customFormat="1" ht="12.75" customHeight="1">
      <c r="A45" s="84">
        <v>32149</v>
      </c>
      <c r="B45" s="86"/>
      <c r="C45" s="85" t="s">
        <v>64</v>
      </c>
      <c r="D45" s="98">
        <v>250</v>
      </c>
      <c r="E45" s="98">
        <v>250</v>
      </c>
      <c r="F45" s="93"/>
      <c r="G45" s="93"/>
      <c r="H45" s="93"/>
      <c r="I45" s="93"/>
      <c r="J45" s="93"/>
      <c r="K45" s="93"/>
      <c r="L45" s="93"/>
      <c r="M45" s="93"/>
    </row>
    <row r="46" spans="1:13" s="3" customFormat="1" ht="12.75">
      <c r="A46" s="84">
        <v>322</v>
      </c>
      <c r="B46" s="86"/>
      <c r="C46" s="85" t="s">
        <v>30</v>
      </c>
      <c r="D46" s="98">
        <f>SUM(D47,D53,D55,D58,D60)</f>
        <v>112301</v>
      </c>
      <c r="E46" s="98">
        <f>SUM(E47,E53,E55,E58,E60)</f>
        <v>112301</v>
      </c>
      <c r="F46" s="93"/>
      <c r="G46" s="93"/>
      <c r="H46" s="93"/>
      <c r="I46" s="93"/>
      <c r="J46" s="93"/>
      <c r="K46" s="93"/>
      <c r="L46" s="93"/>
      <c r="M46" s="93"/>
    </row>
    <row r="47" spans="1:13" s="3" customFormat="1" ht="16.5" customHeight="1">
      <c r="A47" s="84">
        <v>3221</v>
      </c>
      <c r="B47" s="86">
        <v>416</v>
      </c>
      <c r="C47" s="85" t="s">
        <v>65</v>
      </c>
      <c r="D47" s="98">
        <f>SUM(D48:D52)</f>
        <v>49963</v>
      </c>
      <c r="E47" s="98">
        <f>SUM(E48:E52)</f>
        <v>49963</v>
      </c>
      <c r="F47" s="93"/>
      <c r="G47" s="93"/>
      <c r="H47" s="93"/>
      <c r="I47" s="93"/>
      <c r="J47" s="93"/>
      <c r="K47" s="93"/>
      <c r="L47" s="93"/>
      <c r="M47" s="93"/>
    </row>
    <row r="48" spans="1:13" s="3" customFormat="1" ht="12.75">
      <c r="A48" s="84">
        <v>32211</v>
      </c>
      <c r="B48" s="86"/>
      <c r="C48" s="85" t="s">
        <v>150</v>
      </c>
      <c r="D48" s="98">
        <v>14000</v>
      </c>
      <c r="E48" s="98">
        <v>14000</v>
      </c>
      <c r="F48" s="93"/>
      <c r="G48" s="93"/>
      <c r="H48" s="93"/>
      <c r="I48" s="93"/>
      <c r="J48" s="93"/>
      <c r="K48" s="93"/>
      <c r="L48" s="93"/>
      <c r="M48" s="93"/>
    </row>
    <row r="49" spans="1:13" s="3" customFormat="1" ht="26.25">
      <c r="A49" s="84">
        <v>32212</v>
      </c>
      <c r="B49" s="86"/>
      <c r="C49" s="85" t="s">
        <v>151</v>
      </c>
      <c r="D49" s="98">
        <v>5000</v>
      </c>
      <c r="E49" s="98">
        <v>5000</v>
      </c>
      <c r="F49" s="93"/>
      <c r="G49" s="93"/>
      <c r="H49" s="93"/>
      <c r="I49" s="93"/>
      <c r="J49" s="93"/>
      <c r="K49" s="93"/>
      <c r="L49" s="93"/>
      <c r="M49" s="93"/>
    </row>
    <row r="50" spans="1:13" s="3" customFormat="1" ht="12.75">
      <c r="A50" s="84">
        <v>32214</v>
      </c>
      <c r="B50" s="86"/>
      <c r="C50" s="85" t="s">
        <v>152</v>
      </c>
      <c r="D50" s="98">
        <v>15000</v>
      </c>
      <c r="E50" s="98">
        <v>15000</v>
      </c>
      <c r="F50" s="93"/>
      <c r="G50" s="93"/>
      <c r="H50" s="93"/>
      <c r="I50" s="93"/>
      <c r="J50" s="93"/>
      <c r="K50" s="93"/>
      <c r="L50" s="93"/>
      <c r="M50" s="93"/>
    </row>
    <row r="51" spans="1:13" s="3" customFormat="1" ht="12.75">
      <c r="A51" s="84">
        <v>32216</v>
      </c>
      <c r="B51" s="86"/>
      <c r="C51" s="85" t="s">
        <v>153</v>
      </c>
      <c r="D51" s="98">
        <v>4500</v>
      </c>
      <c r="E51" s="98">
        <v>4500</v>
      </c>
      <c r="F51" s="93"/>
      <c r="G51" s="93"/>
      <c r="H51" s="93"/>
      <c r="I51" s="93"/>
      <c r="J51" s="93"/>
      <c r="K51" s="93"/>
      <c r="L51" s="93"/>
      <c r="M51" s="93"/>
    </row>
    <row r="52" spans="1:13" s="3" customFormat="1" ht="26.25">
      <c r="A52" s="84">
        <v>32219</v>
      </c>
      <c r="B52" s="86"/>
      <c r="C52" s="85" t="s">
        <v>154</v>
      </c>
      <c r="D52" s="98">
        <v>11463</v>
      </c>
      <c r="E52" s="98">
        <v>11463</v>
      </c>
      <c r="F52" s="93"/>
      <c r="G52" s="93"/>
      <c r="H52" s="93"/>
      <c r="I52" s="93"/>
      <c r="J52" s="93"/>
      <c r="K52" s="93"/>
      <c r="L52" s="93"/>
      <c r="M52" s="93"/>
    </row>
    <row r="53" spans="1:13" ht="12.75">
      <c r="A53" s="84">
        <v>3223</v>
      </c>
      <c r="B53" s="86">
        <v>417</v>
      </c>
      <c r="C53" s="85" t="s">
        <v>66</v>
      </c>
      <c r="D53" s="98">
        <f>SUM(D54)</f>
        <v>4000</v>
      </c>
      <c r="E53" s="98">
        <f>SUM(E54)</f>
        <v>4000</v>
      </c>
      <c r="F53" s="93"/>
      <c r="G53" s="93"/>
      <c r="H53" s="93"/>
      <c r="I53" s="93"/>
      <c r="J53" s="93"/>
      <c r="K53" s="93"/>
      <c r="L53" s="93"/>
      <c r="M53" s="93"/>
    </row>
    <row r="54" spans="1:13" ht="12.75">
      <c r="A54" s="84">
        <v>32234</v>
      </c>
      <c r="B54" s="86"/>
      <c r="C54" s="85" t="s">
        <v>155</v>
      </c>
      <c r="D54" s="98">
        <v>4000</v>
      </c>
      <c r="E54" s="98">
        <v>4000</v>
      </c>
      <c r="F54" s="93"/>
      <c r="G54" s="93"/>
      <c r="H54" s="93"/>
      <c r="I54" s="93"/>
      <c r="J54" s="93"/>
      <c r="K54" s="93"/>
      <c r="L54" s="93"/>
      <c r="M54" s="93"/>
    </row>
    <row r="55" spans="1:13" s="3" customFormat="1" ht="26.25">
      <c r="A55" s="84">
        <v>3224</v>
      </c>
      <c r="B55" s="86">
        <v>418</v>
      </c>
      <c r="C55" s="85" t="s">
        <v>67</v>
      </c>
      <c r="D55" s="98">
        <f>SUM(D56,D57)</f>
        <v>27000</v>
      </c>
      <c r="E55" s="98">
        <f>SUM(E56,E57)</f>
        <v>27000</v>
      </c>
      <c r="F55" s="93"/>
      <c r="G55" s="93"/>
      <c r="H55" s="93"/>
      <c r="I55" s="93"/>
      <c r="J55" s="93"/>
      <c r="K55" s="93"/>
      <c r="L55" s="93"/>
      <c r="M55" s="93"/>
    </row>
    <row r="56" spans="1:13" s="3" customFormat="1" ht="26.25">
      <c r="A56" s="84">
        <v>32241</v>
      </c>
      <c r="B56" s="86"/>
      <c r="C56" s="85" t="s">
        <v>156</v>
      </c>
      <c r="D56" s="98">
        <v>20000</v>
      </c>
      <c r="E56" s="98">
        <v>20000</v>
      </c>
      <c r="F56" s="93"/>
      <c r="G56" s="93"/>
      <c r="H56" s="93"/>
      <c r="I56" s="93"/>
      <c r="J56" s="93"/>
      <c r="K56" s="93"/>
      <c r="L56" s="93"/>
      <c r="M56" s="93"/>
    </row>
    <row r="57" spans="1:13" s="3" customFormat="1" ht="26.25">
      <c r="A57" s="84">
        <v>32242</v>
      </c>
      <c r="B57" s="86"/>
      <c r="C57" s="85" t="s">
        <v>157</v>
      </c>
      <c r="D57" s="98">
        <v>7000</v>
      </c>
      <c r="E57" s="98">
        <v>7000</v>
      </c>
      <c r="F57" s="93"/>
      <c r="G57" s="93"/>
      <c r="H57" s="93"/>
      <c r="I57" s="93"/>
      <c r="J57" s="93"/>
      <c r="K57" s="93"/>
      <c r="L57" s="93"/>
      <c r="M57" s="93"/>
    </row>
    <row r="58" spans="1:13" ht="12.75">
      <c r="A58" s="84">
        <v>3225</v>
      </c>
      <c r="B58" s="86">
        <v>419</v>
      </c>
      <c r="C58" s="85" t="s">
        <v>68</v>
      </c>
      <c r="D58" s="98">
        <f>SUM(D59)</f>
        <v>23338</v>
      </c>
      <c r="E58" s="98">
        <f>SUM(E59)</f>
        <v>23338</v>
      </c>
      <c r="F58" s="93"/>
      <c r="G58" s="93"/>
      <c r="H58" s="93"/>
      <c r="I58" s="93"/>
      <c r="J58" s="93"/>
      <c r="K58" s="93"/>
      <c r="L58" s="93"/>
      <c r="M58" s="93"/>
    </row>
    <row r="59" spans="1:13" ht="12.75">
      <c r="A59" s="84">
        <v>32251</v>
      </c>
      <c r="B59" s="86"/>
      <c r="C59" s="85" t="s">
        <v>158</v>
      </c>
      <c r="D59" s="98">
        <v>23338</v>
      </c>
      <c r="E59" s="98">
        <v>23338</v>
      </c>
      <c r="F59" s="93"/>
      <c r="G59" s="93"/>
      <c r="H59" s="93"/>
      <c r="I59" s="93"/>
      <c r="J59" s="93"/>
      <c r="K59" s="93"/>
      <c r="L59" s="93"/>
      <c r="M59" s="93"/>
    </row>
    <row r="60" spans="1:13" ht="12.75">
      <c r="A60" s="84">
        <v>3227</v>
      </c>
      <c r="B60" s="86">
        <v>420</v>
      </c>
      <c r="C60" s="85" t="s">
        <v>69</v>
      </c>
      <c r="D60" s="98">
        <f>SUM(D61)</f>
        <v>8000</v>
      </c>
      <c r="E60" s="98">
        <f>SUM(E61)</f>
        <v>8000</v>
      </c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84">
        <v>32271</v>
      </c>
      <c r="B61" s="86"/>
      <c r="C61" s="85" t="s">
        <v>159</v>
      </c>
      <c r="D61" s="98">
        <v>8000</v>
      </c>
      <c r="E61" s="98">
        <v>8000</v>
      </c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84">
        <v>323</v>
      </c>
      <c r="B62" s="86"/>
      <c r="C62" s="85" t="s">
        <v>31</v>
      </c>
      <c r="D62" s="98">
        <f>SUM(D63,D68,D69,D70,D75,D77,D80,D81,D83)</f>
        <v>51819</v>
      </c>
      <c r="E62" s="98">
        <f>SUM(E63,E68,E69,E70,E75,E77,E80,E81,E83)</f>
        <v>51819</v>
      </c>
      <c r="F62" s="93"/>
      <c r="G62" s="93"/>
      <c r="H62" s="93"/>
      <c r="I62" s="93"/>
      <c r="J62" s="93"/>
      <c r="K62" s="93"/>
      <c r="L62" s="93"/>
      <c r="M62" s="93"/>
    </row>
    <row r="63" spans="1:13" ht="12.75">
      <c r="A63" s="84">
        <v>3231</v>
      </c>
      <c r="B63" s="86">
        <v>421</v>
      </c>
      <c r="C63" s="85" t="s">
        <v>70</v>
      </c>
      <c r="D63" s="98">
        <f>SUM(D64:D67)</f>
        <v>18818</v>
      </c>
      <c r="E63" s="98">
        <f>SUM(E64:E67)</f>
        <v>18818</v>
      </c>
      <c r="F63" s="93"/>
      <c r="G63" s="93"/>
      <c r="H63" s="93"/>
      <c r="I63" s="93"/>
      <c r="J63" s="93"/>
      <c r="K63" s="93"/>
      <c r="L63" s="93"/>
      <c r="M63" s="93"/>
    </row>
    <row r="64" spans="1:13" ht="12.75">
      <c r="A64" s="84">
        <v>32311</v>
      </c>
      <c r="B64" s="86"/>
      <c r="C64" s="85" t="s">
        <v>160</v>
      </c>
      <c r="D64" s="98">
        <v>12000</v>
      </c>
      <c r="E64" s="98">
        <v>12000</v>
      </c>
      <c r="F64" s="93"/>
      <c r="G64" s="93"/>
      <c r="H64" s="93"/>
      <c r="I64" s="93"/>
      <c r="J64" s="93"/>
      <c r="K64" s="93"/>
      <c r="L64" s="93"/>
      <c r="M64" s="93"/>
    </row>
    <row r="65" spans="1:13" ht="12.75">
      <c r="A65" s="84">
        <v>32312</v>
      </c>
      <c r="B65" s="86"/>
      <c r="C65" s="85" t="s">
        <v>161</v>
      </c>
      <c r="D65" s="98">
        <v>0</v>
      </c>
      <c r="E65" s="98">
        <v>0</v>
      </c>
      <c r="F65" s="93"/>
      <c r="G65" s="93"/>
      <c r="H65" s="93"/>
      <c r="I65" s="93"/>
      <c r="J65" s="93"/>
      <c r="K65" s="93"/>
      <c r="L65" s="93"/>
      <c r="M65" s="93"/>
    </row>
    <row r="66" spans="1:13" ht="12.75">
      <c r="A66" s="84">
        <v>32313</v>
      </c>
      <c r="B66" s="86"/>
      <c r="C66" s="85" t="s">
        <v>162</v>
      </c>
      <c r="D66" s="98">
        <v>2000</v>
      </c>
      <c r="E66" s="98">
        <v>2000</v>
      </c>
      <c r="F66" s="93"/>
      <c r="G66" s="93"/>
      <c r="H66" s="93"/>
      <c r="I66" s="93"/>
      <c r="J66" s="93"/>
      <c r="K66" s="93"/>
      <c r="L66" s="93"/>
      <c r="M66" s="93"/>
    </row>
    <row r="67" spans="1:13" ht="12.75">
      <c r="A67" s="84">
        <v>32319</v>
      </c>
      <c r="B67" s="86"/>
      <c r="C67" s="85" t="s">
        <v>163</v>
      </c>
      <c r="D67" s="98">
        <v>4818</v>
      </c>
      <c r="E67" s="98">
        <v>4818</v>
      </c>
      <c r="F67" s="93"/>
      <c r="G67" s="93"/>
      <c r="H67" s="93"/>
      <c r="I67" s="93"/>
      <c r="J67" s="93"/>
      <c r="K67" s="93"/>
      <c r="L67" s="93"/>
      <c r="M67" s="93"/>
    </row>
    <row r="68" spans="1:13" ht="12.75">
      <c r="A68" s="84">
        <v>3232</v>
      </c>
      <c r="B68" s="86">
        <v>422</v>
      </c>
      <c r="C68" s="85" t="s">
        <v>58</v>
      </c>
      <c r="D68" s="98">
        <v>0</v>
      </c>
      <c r="E68" s="98">
        <v>0</v>
      </c>
      <c r="F68" s="93"/>
      <c r="G68" s="93"/>
      <c r="H68" s="93"/>
      <c r="I68" s="93"/>
      <c r="J68" s="93"/>
      <c r="K68" s="93"/>
      <c r="L68" s="93"/>
      <c r="M68" s="93"/>
    </row>
    <row r="69" spans="1:13" s="3" customFormat="1" ht="12.75">
      <c r="A69" s="84">
        <v>3233</v>
      </c>
      <c r="B69" s="86">
        <v>423</v>
      </c>
      <c r="C69" s="85" t="s">
        <v>71</v>
      </c>
      <c r="D69" s="98">
        <v>0</v>
      </c>
      <c r="E69" s="98">
        <v>0</v>
      </c>
      <c r="F69" s="93"/>
      <c r="G69" s="93"/>
      <c r="H69" s="93"/>
      <c r="I69" s="93"/>
      <c r="J69" s="93"/>
      <c r="K69" s="93"/>
      <c r="L69" s="93"/>
      <c r="M69" s="93"/>
    </row>
    <row r="70" spans="1:13" s="3" customFormat="1" ht="12.75">
      <c r="A70" s="84">
        <v>3234</v>
      </c>
      <c r="B70" s="86">
        <v>424</v>
      </c>
      <c r="C70" s="85" t="s">
        <v>72</v>
      </c>
      <c r="D70" s="98">
        <f>SUM(D71:D74)</f>
        <v>21600</v>
      </c>
      <c r="E70" s="98">
        <f>SUM(E71:E74)</f>
        <v>21600</v>
      </c>
      <c r="F70" s="93"/>
      <c r="G70" s="93"/>
      <c r="H70" s="93"/>
      <c r="I70" s="93"/>
      <c r="J70" s="93"/>
      <c r="K70" s="93"/>
      <c r="L70" s="93"/>
      <c r="M70" s="93"/>
    </row>
    <row r="71" spans="1:13" s="3" customFormat="1" ht="12.75">
      <c r="A71" s="84">
        <v>32341</v>
      </c>
      <c r="B71" s="86"/>
      <c r="C71" s="85" t="s">
        <v>164</v>
      </c>
      <c r="D71" s="98">
        <v>6500</v>
      </c>
      <c r="E71" s="98">
        <v>6500</v>
      </c>
      <c r="F71" s="93"/>
      <c r="G71" s="93"/>
      <c r="H71" s="93"/>
      <c r="I71" s="93"/>
      <c r="J71" s="93"/>
      <c r="K71" s="93"/>
      <c r="L71" s="93"/>
      <c r="M71" s="93"/>
    </row>
    <row r="72" spans="1:13" s="3" customFormat="1" ht="12.75">
      <c r="A72" s="84">
        <v>32342</v>
      </c>
      <c r="B72" s="86"/>
      <c r="C72" s="85" t="s">
        <v>165</v>
      </c>
      <c r="D72" s="98">
        <v>9000</v>
      </c>
      <c r="E72" s="98">
        <v>9000</v>
      </c>
      <c r="F72" s="93"/>
      <c r="G72" s="93"/>
      <c r="H72" s="93"/>
      <c r="I72" s="93"/>
      <c r="J72" s="93"/>
      <c r="K72" s="93"/>
      <c r="L72" s="93"/>
      <c r="M72" s="93"/>
    </row>
    <row r="73" spans="1:13" s="3" customFormat="1" ht="12.75">
      <c r="A73" s="84">
        <v>32343</v>
      </c>
      <c r="B73" s="86"/>
      <c r="C73" s="85" t="s">
        <v>166</v>
      </c>
      <c r="D73" s="98">
        <v>2500</v>
      </c>
      <c r="E73" s="98">
        <v>2500</v>
      </c>
      <c r="F73" s="93"/>
      <c r="G73" s="93"/>
      <c r="H73" s="93"/>
      <c r="I73" s="93"/>
      <c r="J73" s="93"/>
      <c r="K73" s="93"/>
      <c r="L73" s="93"/>
      <c r="M73" s="93"/>
    </row>
    <row r="74" spans="1:13" s="3" customFormat="1" ht="12.75">
      <c r="A74" s="84">
        <v>32344</v>
      </c>
      <c r="B74" s="86"/>
      <c r="C74" s="85" t="s">
        <v>167</v>
      </c>
      <c r="D74" s="98">
        <v>3600</v>
      </c>
      <c r="E74" s="98">
        <v>3600</v>
      </c>
      <c r="F74" s="93"/>
      <c r="G74" s="93"/>
      <c r="H74" s="93"/>
      <c r="I74" s="93"/>
      <c r="J74" s="93"/>
      <c r="K74" s="93"/>
      <c r="L74" s="93"/>
      <c r="M74" s="93"/>
    </row>
    <row r="75" spans="1:13" ht="12.75">
      <c r="A75" s="84">
        <v>3235</v>
      </c>
      <c r="B75" s="86">
        <v>425</v>
      </c>
      <c r="C75" s="85" t="s">
        <v>73</v>
      </c>
      <c r="D75" s="98">
        <f>SUM(D76)</f>
        <v>1530</v>
      </c>
      <c r="E75" s="98">
        <f>SUM(E76)</f>
        <v>1530</v>
      </c>
      <c r="F75" s="93"/>
      <c r="G75" s="93"/>
      <c r="H75" s="93"/>
      <c r="I75" s="93"/>
      <c r="J75" s="93"/>
      <c r="K75" s="93"/>
      <c r="L75" s="93"/>
      <c r="M75" s="93"/>
    </row>
    <row r="76" spans="1:13" ht="12.75">
      <c r="A76" s="84">
        <v>32359</v>
      </c>
      <c r="B76" s="86"/>
      <c r="C76" s="85" t="s">
        <v>168</v>
      </c>
      <c r="D76" s="98">
        <v>1530</v>
      </c>
      <c r="E76" s="98">
        <v>1530</v>
      </c>
      <c r="F76" s="93"/>
      <c r="G76" s="93"/>
      <c r="H76" s="93"/>
      <c r="I76" s="93"/>
      <c r="J76" s="93"/>
      <c r="K76" s="93"/>
      <c r="L76" s="93"/>
      <c r="M76" s="93"/>
    </row>
    <row r="77" spans="1:13" ht="12.75">
      <c r="A77" s="84">
        <v>3236</v>
      </c>
      <c r="B77" s="86">
        <v>426</v>
      </c>
      <c r="C77" s="85" t="s">
        <v>74</v>
      </c>
      <c r="D77" s="98">
        <f>SUM(D78,D79)</f>
        <v>4871</v>
      </c>
      <c r="E77" s="98">
        <f>SUM(E78,E79)</f>
        <v>4871</v>
      </c>
      <c r="F77" s="93"/>
      <c r="G77" s="93"/>
      <c r="H77" s="93"/>
      <c r="I77" s="93"/>
      <c r="J77" s="93"/>
      <c r="K77" s="93"/>
      <c r="L77" s="93"/>
      <c r="M77" s="93"/>
    </row>
    <row r="78" spans="1:13" ht="26.25">
      <c r="A78" s="84">
        <v>32361</v>
      </c>
      <c r="B78" s="86"/>
      <c r="C78" s="85" t="s">
        <v>169</v>
      </c>
      <c r="D78" s="98">
        <v>1082</v>
      </c>
      <c r="E78" s="98">
        <v>1082</v>
      </c>
      <c r="F78" s="93"/>
      <c r="G78" s="93"/>
      <c r="H78" s="93"/>
      <c r="I78" s="93"/>
      <c r="J78" s="93"/>
      <c r="K78" s="93"/>
      <c r="L78" s="93"/>
      <c r="M78" s="93"/>
    </row>
    <row r="79" spans="1:13" ht="12.75">
      <c r="A79" s="84">
        <v>32363</v>
      </c>
      <c r="B79" s="86"/>
      <c r="C79" s="85" t="s">
        <v>170</v>
      </c>
      <c r="D79" s="98">
        <v>3789</v>
      </c>
      <c r="E79" s="98">
        <v>3789</v>
      </c>
      <c r="F79" s="93"/>
      <c r="G79" s="93"/>
      <c r="H79" s="93"/>
      <c r="I79" s="93"/>
      <c r="J79" s="93"/>
      <c r="K79" s="93"/>
      <c r="L79" s="93"/>
      <c r="M79" s="93"/>
    </row>
    <row r="80" spans="1:13" ht="12.75">
      <c r="A80" s="84">
        <v>3237</v>
      </c>
      <c r="B80" s="86">
        <v>427</v>
      </c>
      <c r="C80" s="85" t="s">
        <v>59</v>
      </c>
      <c r="D80" s="98">
        <v>0</v>
      </c>
      <c r="E80" s="98">
        <v>0</v>
      </c>
      <c r="F80" s="93"/>
      <c r="G80" s="93"/>
      <c r="H80" s="93"/>
      <c r="I80" s="93"/>
      <c r="J80" s="93"/>
      <c r="K80" s="93"/>
      <c r="L80" s="93"/>
      <c r="M80" s="93"/>
    </row>
    <row r="81" spans="1:13" ht="12.75">
      <c r="A81" s="84">
        <v>3238</v>
      </c>
      <c r="B81" s="86">
        <v>428</v>
      </c>
      <c r="C81" s="85" t="s">
        <v>75</v>
      </c>
      <c r="D81" s="98">
        <f>SUM(D82)</f>
        <v>2000</v>
      </c>
      <c r="E81" s="98">
        <f>SUM(E82)</f>
        <v>2000</v>
      </c>
      <c r="F81" s="93"/>
      <c r="G81" s="93"/>
      <c r="H81" s="93"/>
      <c r="I81" s="93"/>
      <c r="J81" s="93"/>
      <c r="K81" s="93"/>
      <c r="L81" s="93"/>
      <c r="M81" s="93"/>
    </row>
    <row r="82" spans="1:13" ht="12.75">
      <c r="A82" s="84">
        <v>32389</v>
      </c>
      <c r="B82" s="86"/>
      <c r="C82" s="85" t="s">
        <v>171</v>
      </c>
      <c r="D82" s="98">
        <v>2000</v>
      </c>
      <c r="E82" s="98">
        <v>2000</v>
      </c>
      <c r="F82" s="93"/>
      <c r="G82" s="93"/>
      <c r="H82" s="93"/>
      <c r="I82" s="93"/>
      <c r="J82" s="93"/>
      <c r="K82" s="93"/>
      <c r="L82" s="93"/>
      <c r="M82" s="93"/>
    </row>
    <row r="83" spans="1:13" s="3" customFormat="1" ht="12.75">
      <c r="A83" s="84">
        <v>3239</v>
      </c>
      <c r="B83" s="86">
        <v>429</v>
      </c>
      <c r="C83" s="85" t="s">
        <v>76</v>
      </c>
      <c r="D83" s="98">
        <f>SUM(D84:D86)</f>
        <v>3000</v>
      </c>
      <c r="E83" s="98">
        <f>SUM(E84:E86)</f>
        <v>3000</v>
      </c>
      <c r="F83" s="93"/>
      <c r="G83" s="93"/>
      <c r="H83" s="93"/>
      <c r="I83" s="93"/>
      <c r="J83" s="93"/>
      <c r="K83" s="93"/>
      <c r="L83" s="93"/>
      <c r="M83" s="93"/>
    </row>
    <row r="84" spans="1:13" s="3" customFormat="1" ht="26.25">
      <c r="A84" s="84">
        <v>32391</v>
      </c>
      <c r="B84" s="86"/>
      <c r="C84" s="85" t="s">
        <v>228</v>
      </c>
      <c r="D84" s="98">
        <v>500</v>
      </c>
      <c r="E84" s="98">
        <v>500</v>
      </c>
      <c r="F84" s="93"/>
      <c r="G84" s="93"/>
      <c r="H84" s="93"/>
      <c r="I84" s="93"/>
      <c r="J84" s="93"/>
      <c r="K84" s="93"/>
      <c r="L84" s="93"/>
      <c r="M84" s="93"/>
    </row>
    <row r="85" spans="1:13" s="3" customFormat="1" ht="12.75">
      <c r="A85" s="84">
        <v>32392</v>
      </c>
      <c r="B85" s="86"/>
      <c r="C85" s="85" t="s">
        <v>172</v>
      </c>
      <c r="D85" s="98">
        <v>500</v>
      </c>
      <c r="E85" s="98">
        <v>500</v>
      </c>
      <c r="F85" s="93"/>
      <c r="G85" s="93"/>
      <c r="H85" s="93"/>
      <c r="I85" s="93"/>
      <c r="J85" s="93"/>
      <c r="K85" s="93"/>
      <c r="L85" s="93"/>
      <c r="M85" s="93"/>
    </row>
    <row r="86" spans="1:13" s="3" customFormat="1" ht="12.75">
      <c r="A86" s="84">
        <v>32399</v>
      </c>
      <c r="B86" s="86"/>
      <c r="C86" s="85" t="s">
        <v>173</v>
      </c>
      <c r="D86" s="98">
        <v>2000</v>
      </c>
      <c r="E86" s="98">
        <v>2000</v>
      </c>
      <c r="F86" s="93"/>
      <c r="G86" s="93"/>
      <c r="H86" s="93"/>
      <c r="I86" s="93"/>
      <c r="J86" s="93"/>
      <c r="K86" s="93"/>
      <c r="L86" s="93"/>
      <c r="M86" s="93"/>
    </row>
    <row r="87" spans="1:13" ht="26.25">
      <c r="A87" s="84">
        <v>324</v>
      </c>
      <c r="B87" s="86"/>
      <c r="C87" s="85" t="s">
        <v>77</v>
      </c>
      <c r="D87" s="98">
        <f>SUM(D88)</f>
        <v>0</v>
      </c>
      <c r="E87" s="98">
        <f>SUM(E88)</f>
        <v>0</v>
      </c>
      <c r="F87" s="93"/>
      <c r="G87" s="93"/>
      <c r="H87" s="93"/>
      <c r="I87" s="93"/>
      <c r="J87" s="93"/>
      <c r="K87" s="93"/>
      <c r="L87" s="93"/>
      <c r="M87" s="93"/>
    </row>
    <row r="88" spans="1:13" s="3" customFormat="1" ht="26.25">
      <c r="A88" s="84">
        <v>3241</v>
      </c>
      <c r="B88" s="86">
        <v>430</v>
      </c>
      <c r="C88" s="85" t="s">
        <v>77</v>
      </c>
      <c r="D88" s="98">
        <v>0</v>
      </c>
      <c r="E88" s="98">
        <v>0</v>
      </c>
      <c r="F88" s="93"/>
      <c r="G88" s="93"/>
      <c r="H88" s="93"/>
      <c r="I88" s="93"/>
      <c r="J88" s="93"/>
      <c r="K88" s="93"/>
      <c r="L88" s="93"/>
      <c r="M88" s="93"/>
    </row>
    <row r="89" spans="1:13" s="3" customFormat="1" ht="12.75">
      <c r="A89" s="84">
        <v>329</v>
      </c>
      <c r="B89" s="86"/>
      <c r="C89" s="85" t="s">
        <v>32</v>
      </c>
      <c r="D89" s="98">
        <f>SUM(D90,D91,D93,D95,D100)</f>
        <v>4600</v>
      </c>
      <c r="E89" s="98">
        <f>SUM(E90,E91,E93,E95,E100)</f>
        <v>4600</v>
      </c>
      <c r="F89" s="93"/>
      <c r="G89" s="93"/>
      <c r="H89" s="93"/>
      <c r="I89" s="93"/>
      <c r="J89" s="93"/>
      <c r="K89" s="93"/>
      <c r="L89" s="93"/>
      <c r="M89" s="93"/>
    </row>
    <row r="90" spans="1:13" ht="12.75">
      <c r="A90" s="84">
        <v>3292</v>
      </c>
      <c r="B90" s="86">
        <v>431</v>
      </c>
      <c r="C90" s="85" t="s">
        <v>78</v>
      </c>
      <c r="D90" s="98">
        <v>0</v>
      </c>
      <c r="E90" s="98">
        <v>0</v>
      </c>
      <c r="F90" s="93"/>
      <c r="G90" s="93"/>
      <c r="H90" s="93"/>
      <c r="I90" s="93"/>
      <c r="J90" s="93"/>
      <c r="K90" s="93"/>
      <c r="L90" s="93"/>
      <c r="M90" s="93"/>
    </row>
    <row r="91" spans="1:13" ht="12.75">
      <c r="A91" s="84">
        <v>3293</v>
      </c>
      <c r="B91" s="86">
        <v>432</v>
      </c>
      <c r="C91" s="85" t="s">
        <v>79</v>
      </c>
      <c r="D91" s="98">
        <f>SUM(D92)</f>
        <v>1500</v>
      </c>
      <c r="E91" s="98">
        <f>SUM(E92)</f>
        <v>1500</v>
      </c>
      <c r="F91" s="93"/>
      <c r="G91" s="93"/>
      <c r="H91" s="93"/>
      <c r="I91" s="93"/>
      <c r="J91" s="93"/>
      <c r="K91" s="93"/>
      <c r="L91" s="93"/>
      <c r="M91" s="93"/>
    </row>
    <row r="92" spans="1:13" ht="12.75">
      <c r="A92" s="84">
        <v>32931</v>
      </c>
      <c r="B92" s="86"/>
      <c r="C92" s="85" t="s">
        <v>79</v>
      </c>
      <c r="D92" s="98">
        <v>1500</v>
      </c>
      <c r="E92" s="98">
        <v>1500</v>
      </c>
      <c r="F92" s="93"/>
      <c r="G92" s="93"/>
      <c r="H92" s="93"/>
      <c r="I92" s="93"/>
      <c r="J92" s="93"/>
      <c r="K92" s="93"/>
      <c r="L92" s="93"/>
      <c r="M92" s="93"/>
    </row>
    <row r="93" spans="1:13" ht="12.75">
      <c r="A93" s="84">
        <v>3294</v>
      </c>
      <c r="B93" s="86">
        <v>433</v>
      </c>
      <c r="C93" s="85" t="s">
        <v>80</v>
      </c>
      <c r="D93" s="98">
        <f>SUM(D94)</f>
        <v>1000</v>
      </c>
      <c r="E93" s="98">
        <f>SUM(E94)</f>
        <v>1000</v>
      </c>
      <c r="F93" s="93"/>
      <c r="G93" s="93"/>
      <c r="H93" s="93"/>
      <c r="I93" s="93"/>
      <c r="J93" s="93"/>
      <c r="K93" s="93"/>
      <c r="L93" s="93"/>
      <c r="M93" s="93"/>
    </row>
    <row r="94" spans="1:13" ht="12.75">
      <c r="A94" s="84">
        <v>32941</v>
      </c>
      <c r="B94" s="86"/>
      <c r="C94" s="85" t="s">
        <v>174</v>
      </c>
      <c r="D94" s="98">
        <v>1000</v>
      </c>
      <c r="E94" s="98">
        <v>1000</v>
      </c>
      <c r="F94" s="93"/>
      <c r="G94" s="93"/>
      <c r="H94" s="93"/>
      <c r="I94" s="93"/>
      <c r="J94" s="93"/>
      <c r="K94" s="93"/>
      <c r="L94" s="93"/>
      <c r="M94" s="93"/>
    </row>
    <row r="95" spans="1:13" s="3" customFormat="1" ht="12.75">
      <c r="A95" s="84">
        <v>3295</v>
      </c>
      <c r="B95" s="86">
        <v>434</v>
      </c>
      <c r="C95" s="85" t="s">
        <v>81</v>
      </c>
      <c r="D95" s="98">
        <f>SUM(D96:D99)</f>
        <v>100</v>
      </c>
      <c r="E95" s="98">
        <f>SUM(E96:E99)</f>
        <v>100</v>
      </c>
      <c r="F95" s="93"/>
      <c r="G95" s="93"/>
      <c r="H95" s="93"/>
      <c r="I95" s="93"/>
      <c r="J95" s="93"/>
      <c r="K95" s="93"/>
      <c r="L95" s="93"/>
      <c r="M95" s="93"/>
    </row>
    <row r="96" spans="1:13" s="3" customFormat="1" ht="12.75">
      <c r="A96" s="84">
        <v>32951</v>
      </c>
      <c r="B96" s="86"/>
      <c r="C96" s="85" t="s">
        <v>175</v>
      </c>
      <c r="D96" s="98">
        <v>0</v>
      </c>
      <c r="E96" s="98">
        <v>0</v>
      </c>
      <c r="F96" s="93"/>
      <c r="G96" s="93"/>
      <c r="H96" s="93"/>
      <c r="I96" s="93"/>
      <c r="J96" s="93"/>
      <c r="K96" s="93"/>
      <c r="L96" s="93"/>
      <c r="M96" s="93"/>
    </row>
    <row r="97" spans="1:13" s="3" customFormat="1" ht="12.75">
      <c r="A97" s="84">
        <v>32952</v>
      </c>
      <c r="B97" s="86"/>
      <c r="C97" s="85" t="s">
        <v>176</v>
      </c>
      <c r="D97" s="98">
        <v>0</v>
      </c>
      <c r="E97" s="98">
        <v>0</v>
      </c>
      <c r="F97" s="93"/>
      <c r="G97" s="93"/>
      <c r="H97" s="93"/>
      <c r="I97" s="93"/>
      <c r="J97" s="93"/>
      <c r="K97" s="93"/>
      <c r="L97" s="93"/>
      <c r="M97" s="93"/>
    </row>
    <row r="98" spans="1:13" s="3" customFormat="1" ht="12.75">
      <c r="A98" s="84">
        <v>32953</v>
      </c>
      <c r="B98" s="86"/>
      <c r="C98" s="85" t="s">
        <v>177</v>
      </c>
      <c r="D98" s="98">
        <v>0</v>
      </c>
      <c r="E98" s="98">
        <v>0</v>
      </c>
      <c r="F98" s="93"/>
      <c r="G98" s="93"/>
      <c r="H98" s="93"/>
      <c r="I98" s="93"/>
      <c r="J98" s="93"/>
      <c r="K98" s="93"/>
      <c r="L98" s="93"/>
      <c r="M98" s="93"/>
    </row>
    <row r="99" spans="1:13" s="3" customFormat="1" ht="12.75">
      <c r="A99" s="84">
        <v>32954</v>
      </c>
      <c r="B99" s="86"/>
      <c r="C99" s="85" t="s">
        <v>178</v>
      </c>
      <c r="D99" s="98">
        <v>100</v>
      </c>
      <c r="E99" s="98">
        <v>100</v>
      </c>
      <c r="F99" s="93"/>
      <c r="G99" s="93"/>
      <c r="H99" s="93"/>
      <c r="I99" s="93"/>
      <c r="J99" s="93"/>
      <c r="K99" s="93"/>
      <c r="L99" s="93"/>
      <c r="M99" s="93"/>
    </row>
    <row r="100" spans="1:13" ht="12.75">
      <c r="A100" s="84">
        <v>3299</v>
      </c>
      <c r="B100" s="86">
        <v>435</v>
      </c>
      <c r="C100" s="85" t="s">
        <v>32</v>
      </c>
      <c r="D100" s="98">
        <f>SUM(D101,D102)</f>
        <v>2000</v>
      </c>
      <c r="E100" s="98">
        <f>SUM(E101,E102)</f>
        <v>2000</v>
      </c>
      <c r="F100" s="93"/>
      <c r="G100" s="93"/>
      <c r="H100" s="93"/>
      <c r="I100" s="93"/>
      <c r="J100" s="93"/>
      <c r="K100" s="93"/>
      <c r="L100" s="93"/>
      <c r="M100" s="93"/>
    </row>
    <row r="101" spans="1:13" ht="26.25">
      <c r="A101" s="84">
        <v>32991</v>
      </c>
      <c r="B101" s="86"/>
      <c r="C101" s="85" t="s">
        <v>179</v>
      </c>
      <c r="D101" s="98">
        <v>0</v>
      </c>
      <c r="E101" s="98">
        <v>0</v>
      </c>
      <c r="F101" s="93"/>
      <c r="G101" s="93"/>
      <c r="H101" s="93"/>
      <c r="I101" s="93"/>
      <c r="J101" s="93"/>
      <c r="K101" s="93"/>
      <c r="L101" s="93"/>
      <c r="M101" s="93"/>
    </row>
    <row r="102" spans="1:13" ht="12.75">
      <c r="A102" s="84">
        <v>32999</v>
      </c>
      <c r="B102" s="86"/>
      <c r="C102" s="85" t="s">
        <v>180</v>
      </c>
      <c r="D102" s="98">
        <v>2000</v>
      </c>
      <c r="E102" s="98">
        <v>2000</v>
      </c>
      <c r="F102" s="93"/>
      <c r="G102" s="93"/>
      <c r="H102" s="93"/>
      <c r="I102" s="93"/>
      <c r="J102" s="93"/>
      <c r="K102" s="93"/>
      <c r="L102" s="93"/>
      <c r="M102" s="93"/>
    </row>
    <row r="103" spans="1:13" ht="12.75">
      <c r="A103" s="84">
        <v>34</v>
      </c>
      <c r="B103" s="86"/>
      <c r="C103" s="85" t="s">
        <v>82</v>
      </c>
      <c r="D103" s="98">
        <f>SUM(D104)</f>
        <v>10</v>
      </c>
      <c r="E103" s="98">
        <f>SUM(E104)</f>
        <v>10</v>
      </c>
      <c r="F103" s="93"/>
      <c r="G103" s="93"/>
      <c r="H103" s="93"/>
      <c r="I103" s="93"/>
      <c r="J103" s="93"/>
      <c r="K103" s="93"/>
      <c r="L103" s="93">
        <v>10</v>
      </c>
      <c r="M103" s="93">
        <v>10</v>
      </c>
    </row>
    <row r="104" spans="1:13" ht="12.75">
      <c r="A104" s="84">
        <v>343</v>
      </c>
      <c r="B104" s="86"/>
      <c r="C104" s="85" t="s">
        <v>33</v>
      </c>
      <c r="D104" s="98">
        <f>SUM(D105,D106)</f>
        <v>10</v>
      </c>
      <c r="E104" s="98">
        <f>SUM(E105,E106)</f>
        <v>10</v>
      </c>
      <c r="F104" s="93"/>
      <c r="G104" s="93"/>
      <c r="H104" s="93"/>
      <c r="I104" s="93"/>
      <c r="J104" s="93"/>
      <c r="K104" s="93"/>
      <c r="L104" s="93"/>
      <c r="M104" s="93"/>
    </row>
    <row r="105" spans="1:13" ht="12.75">
      <c r="A105" s="84">
        <v>3431</v>
      </c>
      <c r="B105" s="86">
        <v>436</v>
      </c>
      <c r="C105" s="85" t="s">
        <v>83</v>
      </c>
      <c r="D105" s="98">
        <v>0</v>
      </c>
      <c r="E105" s="98">
        <v>0</v>
      </c>
      <c r="F105" s="93"/>
      <c r="G105" s="93"/>
      <c r="H105" s="93"/>
      <c r="I105" s="93"/>
      <c r="J105" s="93"/>
      <c r="K105" s="93"/>
      <c r="L105" s="93"/>
      <c r="M105" s="93"/>
    </row>
    <row r="106" spans="1:13" ht="12.75">
      <c r="A106" s="84">
        <v>3433</v>
      </c>
      <c r="B106" s="86">
        <v>437</v>
      </c>
      <c r="C106" s="85" t="s">
        <v>84</v>
      </c>
      <c r="D106" s="98">
        <f>SUM(D107)</f>
        <v>10</v>
      </c>
      <c r="E106" s="98">
        <f>SUM(E107)</f>
        <v>10</v>
      </c>
      <c r="F106" s="93"/>
      <c r="G106" s="93"/>
      <c r="H106" s="93"/>
      <c r="I106" s="93"/>
      <c r="J106" s="93"/>
      <c r="K106" s="93"/>
      <c r="L106" s="93"/>
      <c r="M106" s="93"/>
    </row>
    <row r="107" spans="1:13" ht="12.75">
      <c r="A107" s="84">
        <v>34339</v>
      </c>
      <c r="B107" s="86"/>
      <c r="C107" s="85" t="s">
        <v>181</v>
      </c>
      <c r="D107" s="98">
        <v>10</v>
      </c>
      <c r="E107" s="98">
        <v>10</v>
      </c>
      <c r="F107" s="93"/>
      <c r="G107" s="93"/>
      <c r="H107" s="93"/>
      <c r="I107" s="93"/>
      <c r="J107" s="93"/>
      <c r="K107" s="93"/>
      <c r="L107" s="93"/>
      <c r="M107" s="93"/>
    </row>
    <row r="108" spans="1:13" ht="12.75">
      <c r="A108" s="84">
        <v>3434</v>
      </c>
      <c r="B108" s="86">
        <v>438</v>
      </c>
      <c r="C108" s="85" t="s">
        <v>85</v>
      </c>
      <c r="D108" s="98">
        <v>0</v>
      </c>
      <c r="E108" s="98">
        <v>0</v>
      </c>
      <c r="F108" s="93"/>
      <c r="G108" s="93"/>
      <c r="H108" s="93"/>
      <c r="I108" s="93"/>
      <c r="J108" s="93"/>
      <c r="K108" s="93"/>
      <c r="L108" s="93"/>
      <c r="M108" s="93"/>
    </row>
    <row r="109" spans="1:13" ht="12.75">
      <c r="A109" s="84"/>
      <c r="B109" s="82"/>
      <c r="C109" s="85"/>
      <c r="D109" s="98"/>
      <c r="E109" s="93"/>
      <c r="F109" s="93"/>
      <c r="G109" s="93"/>
      <c r="H109" s="93"/>
      <c r="I109" s="93"/>
      <c r="J109" s="93"/>
      <c r="K109" s="93"/>
      <c r="L109" s="93"/>
      <c r="M109" s="93"/>
    </row>
    <row r="110" spans="1:13" ht="26.25">
      <c r="A110" s="87" t="s">
        <v>86</v>
      </c>
      <c r="B110" s="108"/>
      <c r="C110" s="83" t="s">
        <v>87</v>
      </c>
      <c r="D110" s="99">
        <f>SUM(D111)</f>
        <v>394641</v>
      </c>
      <c r="E110" s="99">
        <f>SUM(E111)</f>
        <v>394641</v>
      </c>
      <c r="F110" s="92"/>
      <c r="G110" s="92"/>
      <c r="H110" s="92"/>
      <c r="I110" s="92"/>
      <c r="J110" s="92"/>
      <c r="K110" s="92"/>
      <c r="L110" s="99">
        <f>SUM(L111)</f>
        <v>394641</v>
      </c>
      <c r="M110" s="99">
        <f>SUM(M111)</f>
        <v>394641</v>
      </c>
    </row>
    <row r="111" spans="1:13" ht="12.75">
      <c r="A111" s="84">
        <v>3</v>
      </c>
      <c r="B111" s="82"/>
      <c r="C111" s="85" t="s">
        <v>57</v>
      </c>
      <c r="D111" s="98">
        <f>SUM(D112)</f>
        <v>394641</v>
      </c>
      <c r="E111" s="98">
        <f>SUM(E112)</f>
        <v>394641</v>
      </c>
      <c r="F111" s="93"/>
      <c r="G111" s="93"/>
      <c r="H111" s="93"/>
      <c r="I111" s="93"/>
      <c r="J111" s="93"/>
      <c r="K111" s="93"/>
      <c r="L111" s="98">
        <f>SUM(L112)</f>
        <v>394641</v>
      </c>
      <c r="M111" s="98">
        <f>SUM(M112)</f>
        <v>394641</v>
      </c>
    </row>
    <row r="112" spans="1:13" ht="12.75">
      <c r="A112" s="84">
        <v>32</v>
      </c>
      <c r="B112" s="82"/>
      <c r="C112" s="85" t="s">
        <v>28</v>
      </c>
      <c r="D112" s="98">
        <f>SUM(D113,D120,D134)</f>
        <v>394641</v>
      </c>
      <c r="E112" s="98">
        <f>SUM(E113,E120,E134)</f>
        <v>394641</v>
      </c>
      <c r="F112" s="93"/>
      <c r="G112" s="93"/>
      <c r="H112" s="93"/>
      <c r="I112" s="93"/>
      <c r="J112" s="93"/>
      <c r="K112" s="93"/>
      <c r="L112" s="93">
        <v>394641</v>
      </c>
      <c r="M112" s="93">
        <v>394641</v>
      </c>
    </row>
    <row r="113" spans="1:13" ht="12.75">
      <c r="A113" s="84">
        <v>322</v>
      </c>
      <c r="B113" s="82"/>
      <c r="C113" s="85" t="s">
        <v>30</v>
      </c>
      <c r="D113" s="98">
        <f>SUM(D114,D116,D119)</f>
        <v>172000</v>
      </c>
      <c r="E113" s="98">
        <f>SUM(E114,E116,E119)</f>
        <v>172000</v>
      </c>
      <c r="F113" s="93"/>
      <c r="G113" s="93"/>
      <c r="H113" s="93"/>
      <c r="I113" s="93"/>
      <c r="J113" s="93"/>
      <c r="K113" s="93"/>
      <c r="L113" s="93"/>
      <c r="M113" s="93"/>
    </row>
    <row r="114" spans="1:13" ht="26.25">
      <c r="A114" s="84">
        <v>3221</v>
      </c>
      <c r="B114" s="82">
        <v>439</v>
      </c>
      <c r="C114" s="85" t="s">
        <v>65</v>
      </c>
      <c r="D114" s="98">
        <f>SUM(D115)</f>
        <v>12000</v>
      </c>
      <c r="E114" s="98">
        <f>SUM(E115)</f>
        <v>12000</v>
      </c>
      <c r="F114" s="93"/>
      <c r="G114" s="93"/>
      <c r="H114" s="93"/>
      <c r="I114" s="93"/>
      <c r="J114" s="93"/>
      <c r="K114" s="93"/>
      <c r="L114" s="93"/>
      <c r="M114" s="93"/>
    </row>
    <row r="115" spans="1:13" ht="12.75">
      <c r="A115" s="84">
        <v>32211</v>
      </c>
      <c r="B115" s="82"/>
      <c r="C115" s="85" t="s">
        <v>150</v>
      </c>
      <c r="D115" s="98">
        <v>12000</v>
      </c>
      <c r="E115" s="98">
        <v>12000</v>
      </c>
      <c r="F115" s="93"/>
      <c r="G115" s="93"/>
      <c r="H115" s="93"/>
      <c r="I115" s="93"/>
      <c r="J115" s="93"/>
      <c r="K115" s="93"/>
      <c r="L115" s="93"/>
      <c r="M115" s="93"/>
    </row>
    <row r="116" spans="1:13" ht="12.75">
      <c r="A116" s="84">
        <v>3223</v>
      </c>
      <c r="B116" s="82">
        <v>440</v>
      </c>
      <c r="C116" s="85" t="s">
        <v>66</v>
      </c>
      <c r="D116" s="98">
        <f>SUM(D117:D118)</f>
        <v>160000</v>
      </c>
      <c r="E116" s="98">
        <f>SUM(E117:E118)</f>
        <v>160000</v>
      </c>
      <c r="F116" s="93"/>
      <c r="G116" s="93"/>
      <c r="H116" s="93"/>
      <c r="I116" s="93"/>
      <c r="J116" s="93"/>
      <c r="K116" s="93"/>
      <c r="L116" s="93"/>
      <c r="M116" s="93"/>
    </row>
    <row r="117" spans="1:13" ht="12.75">
      <c r="A117" s="84">
        <v>32231</v>
      </c>
      <c r="B117" s="82"/>
      <c r="C117" s="85" t="s">
        <v>182</v>
      </c>
      <c r="D117" s="98">
        <v>50000</v>
      </c>
      <c r="E117" s="98">
        <v>50000</v>
      </c>
      <c r="F117" s="93"/>
      <c r="G117" s="93"/>
      <c r="H117" s="93"/>
      <c r="I117" s="93"/>
      <c r="J117" s="93"/>
      <c r="K117" s="93"/>
      <c r="L117" s="93"/>
      <c r="M117" s="93"/>
    </row>
    <row r="118" spans="1:13" ht="26.25">
      <c r="A118" s="84">
        <v>32239</v>
      </c>
      <c r="B118" s="82"/>
      <c r="C118" s="85" t="s">
        <v>183</v>
      </c>
      <c r="D118" s="98">
        <v>110000</v>
      </c>
      <c r="E118" s="98">
        <v>110000</v>
      </c>
      <c r="F118" s="93"/>
      <c r="G118" s="93"/>
      <c r="H118" s="93"/>
      <c r="I118" s="93"/>
      <c r="J118" s="93"/>
      <c r="K118" s="93"/>
      <c r="L118" s="93"/>
      <c r="M118" s="93"/>
    </row>
    <row r="119" spans="1:13" ht="12.75">
      <c r="A119" s="84">
        <v>3225</v>
      </c>
      <c r="B119" s="82">
        <v>441</v>
      </c>
      <c r="C119" s="85" t="s">
        <v>68</v>
      </c>
      <c r="D119" s="98">
        <v>0</v>
      </c>
      <c r="E119" s="98">
        <v>0</v>
      </c>
      <c r="F119" s="93"/>
      <c r="G119" s="93"/>
      <c r="H119" s="93"/>
      <c r="I119" s="93"/>
      <c r="J119" s="93"/>
      <c r="K119" s="93"/>
      <c r="L119" s="93"/>
      <c r="M119" s="93"/>
    </row>
    <row r="120" spans="1:13" ht="12.75">
      <c r="A120" s="84">
        <v>323</v>
      </c>
      <c r="B120" s="82"/>
      <c r="C120" s="85" t="s">
        <v>31</v>
      </c>
      <c r="D120" s="98">
        <f>SUM(D121,D123,D126,D128,D129,D131)</f>
        <v>222641</v>
      </c>
      <c r="E120" s="98">
        <f>SUM(E121,E123,E126,E128,E129,E131)</f>
        <v>222641</v>
      </c>
      <c r="F120" s="93"/>
      <c r="G120" s="93"/>
      <c r="H120" s="93"/>
      <c r="I120" s="93"/>
      <c r="J120" s="93"/>
      <c r="K120" s="93"/>
      <c r="L120" s="93"/>
      <c r="M120" s="93"/>
    </row>
    <row r="121" spans="1:13" ht="12.75">
      <c r="A121" s="84">
        <v>3231</v>
      </c>
      <c r="B121" s="82">
        <v>442</v>
      </c>
      <c r="C121" s="85" t="s">
        <v>70</v>
      </c>
      <c r="D121" s="98">
        <f>SUM(D122)</f>
        <v>115112</v>
      </c>
      <c r="E121" s="98">
        <f>SUM(E122)</f>
        <v>115112</v>
      </c>
      <c r="F121" s="93"/>
      <c r="G121" s="93"/>
      <c r="H121" s="93"/>
      <c r="I121" s="93"/>
      <c r="J121" s="93"/>
      <c r="K121" s="93"/>
      <c r="L121" s="93"/>
      <c r="M121" s="93"/>
    </row>
    <row r="122" spans="1:13" ht="12.75">
      <c r="A122" s="84">
        <v>32319</v>
      </c>
      <c r="B122" s="82"/>
      <c r="C122" s="85" t="s">
        <v>163</v>
      </c>
      <c r="D122" s="98">
        <v>115112</v>
      </c>
      <c r="E122" s="98">
        <v>115112</v>
      </c>
      <c r="F122" s="93"/>
      <c r="G122" s="93"/>
      <c r="H122" s="93"/>
      <c r="I122" s="93"/>
      <c r="J122" s="93"/>
      <c r="K122" s="93"/>
      <c r="L122" s="93"/>
      <c r="M122" s="93"/>
    </row>
    <row r="123" spans="1:13" ht="12.75">
      <c r="A123" s="84">
        <v>3232</v>
      </c>
      <c r="B123" s="82">
        <v>443</v>
      </c>
      <c r="C123" s="85" t="s">
        <v>58</v>
      </c>
      <c r="D123" s="98">
        <f>SUM(D124:D125)</f>
        <v>89529</v>
      </c>
      <c r="E123" s="98">
        <f>SUM(E124:E125)</f>
        <v>89529</v>
      </c>
      <c r="F123" s="93"/>
      <c r="G123" s="93"/>
      <c r="H123" s="93"/>
      <c r="I123" s="93"/>
      <c r="J123" s="93"/>
      <c r="K123" s="93"/>
      <c r="L123" s="93"/>
      <c r="M123" s="93"/>
    </row>
    <row r="124" spans="1:13" ht="26.25">
      <c r="A124" s="84">
        <v>32321</v>
      </c>
      <c r="B124" s="82"/>
      <c r="C124" s="85" t="s">
        <v>184</v>
      </c>
      <c r="D124" s="98">
        <v>54529</v>
      </c>
      <c r="E124" s="98">
        <v>54529</v>
      </c>
      <c r="F124" s="93"/>
      <c r="G124" s="93"/>
      <c r="H124" s="93"/>
      <c r="I124" s="93"/>
      <c r="J124" s="93"/>
      <c r="K124" s="93"/>
      <c r="L124" s="93"/>
      <c r="M124" s="93"/>
    </row>
    <row r="125" spans="1:13" ht="26.25">
      <c r="A125" s="84">
        <v>32322</v>
      </c>
      <c r="B125" s="82"/>
      <c r="C125" s="85" t="s">
        <v>185</v>
      </c>
      <c r="D125" s="98">
        <v>35000</v>
      </c>
      <c r="E125" s="98">
        <v>35000</v>
      </c>
      <c r="F125" s="93"/>
      <c r="G125" s="93"/>
      <c r="H125" s="93"/>
      <c r="I125" s="93"/>
      <c r="J125" s="93"/>
      <c r="K125" s="93"/>
      <c r="L125" s="93"/>
      <c r="M125" s="93"/>
    </row>
    <row r="126" spans="1:13" ht="12.75">
      <c r="A126" s="84">
        <v>3234</v>
      </c>
      <c r="B126" s="82">
        <v>444</v>
      </c>
      <c r="C126" s="85" t="s">
        <v>72</v>
      </c>
      <c r="D126" s="98">
        <f>SUM(D127)</f>
        <v>0</v>
      </c>
      <c r="E126" s="98">
        <f>SUM(E127)</f>
        <v>0</v>
      </c>
      <c r="F126" s="93"/>
      <c r="G126" s="93"/>
      <c r="H126" s="93"/>
      <c r="I126" s="93"/>
      <c r="J126" s="93"/>
      <c r="K126" s="93"/>
      <c r="L126" s="93"/>
      <c r="M126" s="93"/>
    </row>
    <row r="127" spans="1:13" ht="12.75">
      <c r="A127" s="84">
        <v>32349</v>
      </c>
      <c r="B127" s="82"/>
      <c r="C127" s="85" t="s">
        <v>186</v>
      </c>
      <c r="D127" s="98">
        <v>0</v>
      </c>
      <c r="E127" s="98">
        <v>0</v>
      </c>
      <c r="F127" s="93"/>
      <c r="G127" s="93"/>
      <c r="H127" s="93"/>
      <c r="I127" s="93"/>
      <c r="J127" s="93"/>
      <c r="K127" s="93"/>
      <c r="L127" s="93"/>
      <c r="M127" s="93"/>
    </row>
    <row r="128" spans="1:13" ht="12.75">
      <c r="A128" s="84">
        <v>3235</v>
      </c>
      <c r="B128" s="82">
        <v>445</v>
      </c>
      <c r="C128" s="85" t="s">
        <v>73</v>
      </c>
      <c r="D128" s="98">
        <v>0</v>
      </c>
      <c r="E128" s="98">
        <v>0</v>
      </c>
      <c r="F128" s="93"/>
      <c r="G128" s="93"/>
      <c r="H128" s="93"/>
      <c r="I128" s="93"/>
      <c r="J128" s="93"/>
      <c r="K128" s="93"/>
      <c r="L128" s="93"/>
      <c r="M128" s="93"/>
    </row>
    <row r="129" spans="1:13" ht="12.75">
      <c r="A129" s="84">
        <v>3236</v>
      </c>
      <c r="B129" s="82">
        <v>446</v>
      </c>
      <c r="C129" s="85" t="s">
        <v>74</v>
      </c>
      <c r="D129" s="98">
        <f>SUM(D130)</f>
        <v>11000</v>
      </c>
      <c r="E129" s="98">
        <f>SUM(E130)</f>
        <v>11000</v>
      </c>
      <c r="F129" s="93"/>
      <c r="G129" s="93"/>
      <c r="H129" s="93"/>
      <c r="I129" s="93"/>
      <c r="J129" s="93"/>
      <c r="K129" s="93"/>
      <c r="L129" s="93"/>
      <c r="M129" s="93"/>
    </row>
    <row r="130" spans="1:13" ht="26.25">
      <c r="A130" s="84">
        <v>32361</v>
      </c>
      <c r="B130" s="82"/>
      <c r="C130" s="85" t="s">
        <v>169</v>
      </c>
      <c r="D130" s="98">
        <v>11000</v>
      </c>
      <c r="E130" s="98">
        <v>11000</v>
      </c>
      <c r="F130" s="93"/>
      <c r="G130" s="93"/>
      <c r="H130" s="93"/>
      <c r="I130" s="93"/>
      <c r="J130" s="93"/>
      <c r="K130" s="93"/>
      <c r="L130" s="93"/>
      <c r="M130" s="93"/>
    </row>
    <row r="131" spans="1:13" ht="12.75">
      <c r="A131" s="84">
        <v>3237</v>
      </c>
      <c r="B131" s="82">
        <v>447</v>
      </c>
      <c r="C131" s="85" t="s">
        <v>59</v>
      </c>
      <c r="D131" s="98">
        <f>SUM(D132)</f>
        <v>7000</v>
      </c>
      <c r="E131" s="98">
        <f>SUM(E132)</f>
        <v>7000</v>
      </c>
      <c r="F131" s="93"/>
      <c r="G131" s="93"/>
      <c r="H131" s="93"/>
      <c r="I131" s="93"/>
      <c r="J131" s="93"/>
      <c r="K131" s="93"/>
      <c r="L131" s="93"/>
      <c r="M131" s="93"/>
    </row>
    <row r="132" spans="1:13" ht="12.75">
      <c r="A132" s="84">
        <v>32379</v>
      </c>
      <c r="B132" s="82"/>
      <c r="C132" s="85" t="s">
        <v>225</v>
      </c>
      <c r="D132" s="98">
        <v>7000</v>
      </c>
      <c r="E132" s="98">
        <v>7000</v>
      </c>
      <c r="F132" s="93"/>
      <c r="G132" s="93"/>
      <c r="H132" s="93"/>
      <c r="I132" s="93"/>
      <c r="J132" s="93"/>
      <c r="K132" s="93"/>
      <c r="L132" s="93"/>
      <c r="M132" s="93"/>
    </row>
    <row r="133" spans="1:13" ht="12.75">
      <c r="A133" s="84">
        <v>3239</v>
      </c>
      <c r="B133" s="82">
        <v>448</v>
      </c>
      <c r="C133" s="85" t="s">
        <v>76</v>
      </c>
      <c r="D133" s="98">
        <v>0</v>
      </c>
      <c r="E133" s="98">
        <v>0</v>
      </c>
      <c r="F133" s="93"/>
      <c r="G133" s="93"/>
      <c r="H133" s="93"/>
      <c r="I133" s="93"/>
      <c r="J133" s="93"/>
      <c r="K133" s="93"/>
      <c r="L133" s="93"/>
      <c r="M133" s="93"/>
    </row>
    <row r="134" spans="1:13" ht="12.75">
      <c r="A134" s="84">
        <v>329</v>
      </c>
      <c r="B134" s="82"/>
      <c r="C134" s="85" t="s">
        <v>32</v>
      </c>
      <c r="D134" s="98">
        <f>SUM(D135:D135)</f>
        <v>0</v>
      </c>
      <c r="E134" s="98">
        <f>SUM(E135:E135)</f>
        <v>0</v>
      </c>
      <c r="F134" s="93"/>
      <c r="G134" s="93"/>
      <c r="H134" s="93"/>
      <c r="I134" s="93"/>
      <c r="J134" s="93"/>
      <c r="K134" s="93"/>
      <c r="L134" s="93"/>
      <c r="M134" s="93"/>
    </row>
    <row r="135" spans="1:13" ht="12.75">
      <c r="A135" s="84">
        <v>3292</v>
      </c>
      <c r="B135" s="82">
        <v>449</v>
      </c>
      <c r="C135" s="85" t="s">
        <v>78</v>
      </c>
      <c r="D135" s="98">
        <v>0</v>
      </c>
      <c r="E135" s="98">
        <v>0</v>
      </c>
      <c r="F135" s="93"/>
      <c r="G135" s="93"/>
      <c r="H135" s="93"/>
      <c r="I135" s="93"/>
      <c r="J135" s="93"/>
      <c r="K135" s="93"/>
      <c r="L135" s="93"/>
      <c r="M135" s="93"/>
    </row>
    <row r="136" spans="1:13" ht="12.75">
      <c r="A136" s="84"/>
      <c r="B136" s="86"/>
      <c r="C136" s="85"/>
      <c r="D136" s="98"/>
      <c r="E136" s="93"/>
      <c r="F136" s="93"/>
      <c r="G136" s="93"/>
      <c r="H136" s="93"/>
      <c r="I136" s="93"/>
      <c r="J136" s="93"/>
      <c r="K136" s="93"/>
      <c r="L136" s="93"/>
      <c r="M136" s="93"/>
    </row>
    <row r="137" spans="1:13" ht="26.25">
      <c r="A137" s="112" t="s">
        <v>121</v>
      </c>
      <c r="B137" s="113"/>
      <c r="C137" s="114" t="s">
        <v>122</v>
      </c>
      <c r="D137" s="96">
        <v>0</v>
      </c>
      <c r="E137" s="93"/>
      <c r="F137" s="93"/>
      <c r="G137" s="93"/>
      <c r="H137" s="93"/>
      <c r="I137" s="93"/>
      <c r="J137" s="93"/>
      <c r="K137" s="93"/>
      <c r="L137" s="93"/>
      <c r="M137" s="93"/>
    </row>
    <row r="138" spans="1:13" ht="26.25">
      <c r="A138" s="115" t="s">
        <v>123</v>
      </c>
      <c r="B138" s="84"/>
      <c r="C138" s="89" t="s">
        <v>124</v>
      </c>
      <c r="D138" s="97">
        <f>SUM(D139,D202)</f>
        <v>0</v>
      </c>
      <c r="E138" s="93"/>
      <c r="F138" s="93"/>
      <c r="G138" s="93"/>
      <c r="H138" s="93"/>
      <c r="I138" s="93"/>
      <c r="J138" s="93"/>
      <c r="K138" s="93"/>
      <c r="L138" s="93"/>
      <c r="M138" s="93"/>
    </row>
    <row r="139" spans="1:13" ht="12.75">
      <c r="A139" s="84">
        <v>3</v>
      </c>
      <c r="B139" s="82"/>
      <c r="C139" s="85" t="s">
        <v>57</v>
      </c>
      <c r="D139" s="98">
        <f>SUM(D140,D151,D188,D196)</f>
        <v>0</v>
      </c>
      <c r="E139" s="93"/>
      <c r="F139" s="93"/>
      <c r="G139" s="93"/>
      <c r="H139" s="93"/>
      <c r="I139" s="93"/>
      <c r="J139" s="93"/>
      <c r="K139" s="93"/>
      <c r="L139" s="93"/>
      <c r="M139" s="93"/>
    </row>
    <row r="140" spans="1:13" ht="12.75">
      <c r="A140" s="84">
        <v>31</v>
      </c>
      <c r="B140" s="82"/>
      <c r="C140" s="85" t="s">
        <v>24</v>
      </c>
      <c r="D140" s="98">
        <f>SUM(D141,D145,D147)</f>
        <v>0</v>
      </c>
      <c r="E140" s="93"/>
      <c r="F140" s="93"/>
      <c r="G140" s="93"/>
      <c r="H140" s="93"/>
      <c r="I140" s="93"/>
      <c r="J140" s="93"/>
      <c r="K140" s="93"/>
      <c r="L140" s="93"/>
      <c r="M140" s="93"/>
    </row>
    <row r="141" spans="1:13" ht="12.75">
      <c r="A141" s="84">
        <v>311</v>
      </c>
      <c r="B141" s="82"/>
      <c r="C141" s="85" t="s">
        <v>25</v>
      </c>
      <c r="D141" s="98">
        <f>SUM(D142:D144)</f>
        <v>0</v>
      </c>
      <c r="E141" s="93"/>
      <c r="F141" s="93"/>
      <c r="G141" s="93"/>
      <c r="H141" s="93"/>
      <c r="I141" s="93"/>
      <c r="J141" s="93"/>
      <c r="K141" s="93"/>
      <c r="L141" s="93"/>
      <c r="M141" s="93"/>
    </row>
    <row r="142" spans="1:13" ht="12.75">
      <c r="A142" s="84">
        <v>3111</v>
      </c>
      <c r="B142" s="86">
        <v>506</v>
      </c>
      <c r="C142" s="85" t="s">
        <v>97</v>
      </c>
      <c r="D142" s="116">
        <v>0</v>
      </c>
      <c r="E142" s="93"/>
      <c r="F142" s="93"/>
      <c r="G142" s="93"/>
      <c r="H142" s="93"/>
      <c r="I142" s="93"/>
      <c r="J142" s="93"/>
      <c r="K142" s="93"/>
      <c r="L142" s="93"/>
      <c r="M142" s="93"/>
    </row>
    <row r="143" spans="1:13" ht="12.75">
      <c r="A143" s="84">
        <v>3112</v>
      </c>
      <c r="B143" s="86">
        <v>0</v>
      </c>
      <c r="C143" s="117" t="s">
        <v>125</v>
      </c>
      <c r="D143" s="116">
        <v>0</v>
      </c>
      <c r="E143" s="93"/>
      <c r="F143" s="93"/>
      <c r="G143" s="93"/>
      <c r="H143" s="93"/>
      <c r="I143" s="93"/>
      <c r="J143" s="93"/>
      <c r="K143" s="93"/>
      <c r="L143" s="93"/>
      <c r="M143" s="93"/>
    </row>
    <row r="144" spans="1:13" ht="12.75">
      <c r="A144" s="84">
        <v>3113</v>
      </c>
      <c r="B144" s="86">
        <v>507</v>
      </c>
      <c r="C144" s="85" t="s">
        <v>126</v>
      </c>
      <c r="D144" s="116"/>
      <c r="E144" s="93"/>
      <c r="F144" s="93"/>
      <c r="G144" s="93"/>
      <c r="H144" s="93"/>
      <c r="I144" s="93"/>
      <c r="J144" s="93"/>
      <c r="K144" s="93"/>
      <c r="L144" s="93"/>
      <c r="M144" s="93"/>
    </row>
    <row r="145" spans="1:13" ht="12.75">
      <c r="A145" s="84">
        <v>312</v>
      </c>
      <c r="B145" s="82"/>
      <c r="C145" s="85" t="s">
        <v>26</v>
      </c>
      <c r="D145" s="98">
        <f>SUM(D146)</f>
        <v>0</v>
      </c>
      <c r="E145" s="93"/>
      <c r="F145" s="93"/>
      <c r="G145" s="93"/>
      <c r="H145" s="93"/>
      <c r="I145" s="93"/>
      <c r="J145" s="93"/>
      <c r="K145" s="93"/>
      <c r="L145" s="93"/>
      <c r="M145" s="93"/>
    </row>
    <row r="146" spans="1:13" ht="12.75">
      <c r="A146" s="84">
        <v>3121</v>
      </c>
      <c r="B146" s="86">
        <v>508</v>
      </c>
      <c r="C146" s="85" t="s">
        <v>26</v>
      </c>
      <c r="D146" s="116"/>
      <c r="E146" s="93"/>
      <c r="F146" s="93"/>
      <c r="G146" s="93"/>
      <c r="H146" s="93"/>
      <c r="I146" s="93"/>
      <c r="J146" s="93"/>
      <c r="K146" s="93"/>
      <c r="L146" s="93"/>
      <c r="M146" s="93"/>
    </row>
    <row r="147" spans="1:13" ht="12.75">
      <c r="A147" s="84">
        <v>313</v>
      </c>
      <c r="B147" s="82"/>
      <c r="C147" s="85" t="s">
        <v>27</v>
      </c>
      <c r="D147" s="98"/>
      <c r="E147" s="93"/>
      <c r="F147" s="93"/>
      <c r="G147" s="93"/>
      <c r="H147" s="93"/>
      <c r="I147" s="93"/>
      <c r="J147" s="93"/>
      <c r="K147" s="93"/>
      <c r="L147" s="93"/>
      <c r="M147" s="93"/>
    </row>
    <row r="148" spans="1:13" ht="26.25">
      <c r="A148" s="118">
        <v>3131</v>
      </c>
      <c r="B148" s="86">
        <v>509</v>
      </c>
      <c r="C148" s="119" t="s">
        <v>127</v>
      </c>
      <c r="D148" s="116"/>
      <c r="E148" s="93"/>
      <c r="F148" s="93"/>
      <c r="G148" s="93"/>
      <c r="H148" s="93"/>
      <c r="I148" s="93"/>
      <c r="J148" s="93"/>
      <c r="K148" s="93"/>
      <c r="L148" s="93"/>
      <c r="M148" s="93"/>
    </row>
    <row r="149" spans="1:13" ht="26.25">
      <c r="A149" s="84">
        <v>3132</v>
      </c>
      <c r="B149" s="86">
        <v>510</v>
      </c>
      <c r="C149" s="85" t="s">
        <v>98</v>
      </c>
      <c r="D149" s="116"/>
      <c r="E149" s="93"/>
      <c r="F149" s="93"/>
      <c r="G149" s="93"/>
      <c r="H149" s="93"/>
      <c r="I149" s="93"/>
      <c r="J149" s="93"/>
      <c r="K149" s="93"/>
      <c r="L149" s="93"/>
      <c r="M149" s="93"/>
    </row>
    <row r="150" spans="1:13" ht="26.25">
      <c r="A150" s="84">
        <v>3133</v>
      </c>
      <c r="B150" s="86">
        <v>511</v>
      </c>
      <c r="C150" s="85" t="s">
        <v>99</v>
      </c>
      <c r="D150" s="116"/>
      <c r="E150" s="93"/>
      <c r="F150" s="93"/>
      <c r="G150" s="93"/>
      <c r="H150" s="93"/>
      <c r="I150" s="93"/>
      <c r="J150" s="93"/>
      <c r="K150" s="93"/>
      <c r="L150" s="93"/>
      <c r="M150" s="93"/>
    </row>
    <row r="151" spans="1:13" ht="12.75">
      <c r="A151" s="84">
        <v>32</v>
      </c>
      <c r="B151" s="82"/>
      <c r="C151" s="85" t="s">
        <v>28</v>
      </c>
      <c r="D151" s="98">
        <f>SUM(D152,D157,D167,D180,D177)</f>
        <v>0</v>
      </c>
      <c r="E151" s="93"/>
      <c r="F151" s="93"/>
      <c r="G151" s="93"/>
      <c r="H151" s="93"/>
      <c r="I151" s="93"/>
      <c r="J151" s="93"/>
      <c r="K151" s="93"/>
      <c r="L151" s="93"/>
      <c r="M151" s="93"/>
    </row>
    <row r="152" spans="1:13" ht="12.75">
      <c r="A152" s="84">
        <v>321</v>
      </c>
      <c r="B152" s="82"/>
      <c r="C152" s="85" t="s">
        <v>29</v>
      </c>
      <c r="D152" s="98">
        <f>SUM(D153:D156)</f>
        <v>0</v>
      </c>
      <c r="E152" s="93"/>
      <c r="F152" s="93"/>
      <c r="G152" s="93"/>
      <c r="H152" s="93"/>
      <c r="I152" s="93"/>
      <c r="J152" s="93"/>
      <c r="K152" s="93"/>
      <c r="L152" s="93"/>
      <c r="M152" s="93"/>
    </row>
    <row r="153" spans="1:13" ht="12.75">
      <c r="A153" s="84">
        <v>3211</v>
      </c>
      <c r="B153" s="86">
        <v>512</v>
      </c>
      <c r="C153" s="85" t="s">
        <v>62</v>
      </c>
      <c r="D153" s="116"/>
      <c r="E153" s="93"/>
      <c r="F153" s="93"/>
      <c r="G153" s="93"/>
      <c r="H153" s="93"/>
      <c r="I153" s="93"/>
      <c r="J153" s="93"/>
      <c r="K153" s="93"/>
      <c r="L153" s="93"/>
      <c r="M153" s="93"/>
    </row>
    <row r="154" spans="1:13" ht="26.25">
      <c r="A154" s="84">
        <v>3212</v>
      </c>
      <c r="B154" s="86">
        <v>513</v>
      </c>
      <c r="C154" s="85" t="s">
        <v>92</v>
      </c>
      <c r="D154" s="116"/>
      <c r="E154" s="93"/>
      <c r="F154" s="93"/>
      <c r="G154" s="93"/>
      <c r="H154" s="93"/>
      <c r="I154" s="93"/>
      <c r="J154" s="93"/>
      <c r="K154" s="93"/>
      <c r="L154" s="93"/>
      <c r="M154" s="93"/>
    </row>
    <row r="155" spans="1:13" ht="12.75">
      <c r="A155" s="84">
        <v>3213</v>
      </c>
      <c r="B155" s="86">
        <v>514</v>
      </c>
      <c r="C155" s="85" t="s">
        <v>63</v>
      </c>
      <c r="D155" s="116"/>
      <c r="E155" s="93"/>
      <c r="F155" s="93"/>
      <c r="G155" s="93"/>
      <c r="H155" s="93"/>
      <c r="I155" s="93"/>
      <c r="J155" s="93"/>
      <c r="K155" s="93"/>
      <c r="L155" s="93"/>
      <c r="M155" s="93"/>
    </row>
    <row r="156" spans="1:13" ht="12.75">
      <c r="A156" s="84">
        <v>3214</v>
      </c>
      <c r="B156" s="86">
        <v>515</v>
      </c>
      <c r="C156" s="85" t="s">
        <v>64</v>
      </c>
      <c r="D156" s="116"/>
      <c r="E156" s="93"/>
      <c r="F156" s="93"/>
      <c r="G156" s="93"/>
      <c r="H156" s="93"/>
      <c r="I156" s="93"/>
      <c r="J156" s="93"/>
      <c r="K156" s="93"/>
      <c r="L156" s="93"/>
      <c r="M156" s="93"/>
    </row>
    <row r="157" spans="1:13" ht="12.75">
      <c r="A157" s="84">
        <v>322</v>
      </c>
      <c r="B157" s="82"/>
      <c r="C157" s="85" t="s">
        <v>30</v>
      </c>
      <c r="D157" s="98">
        <f>SUM(D166,D164,D163,D162,D160,D158)</f>
        <v>0</v>
      </c>
      <c r="E157" s="93"/>
      <c r="F157" s="93"/>
      <c r="G157" s="93"/>
      <c r="H157" s="93"/>
      <c r="I157" s="93"/>
      <c r="J157" s="93"/>
      <c r="K157" s="93"/>
      <c r="L157" s="93"/>
      <c r="M157" s="93"/>
    </row>
    <row r="158" spans="1:13" ht="26.25">
      <c r="A158" s="84">
        <v>3221</v>
      </c>
      <c r="B158" s="86">
        <v>516</v>
      </c>
      <c r="C158" s="85" t="s">
        <v>65</v>
      </c>
      <c r="D158" s="116">
        <f>SUM(D159)</f>
        <v>0</v>
      </c>
      <c r="E158" s="93"/>
      <c r="F158" s="93"/>
      <c r="G158" s="93"/>
      <c r="H158" s="93"/>
      <c r="I158" s="93"/>
      <c r="J158" s="93"/>
      <c r="K158" s="93"/>
      <c r="L158" s="93"/>
      <c r="M158" s="93"/>
    </row>
    <row r="159" spans="1:13" ht="26.25">
      <c r="A159" s="84">
        <v>32219</v>
      </c>
      <c r="B159" s="86"/>
      <c r="C159" s="85" t="s">
        <v>154</v>
      </c>
      <c r="D159" s="116"/>
      <c r="E159" s="93"/>
      <c r="F159" s="93"/>
      <c r="G159" s="93"/>
      <c r="H159" s="93"/>
      <c r="I159" s="93"/>
      <c r="J159" s="93"/>
      <c r="K159" s="93"/>
      <c r="L159" s="93"/>
      <c r="M159" s="93"/>
    </row>
    <row r="160" spans="1:13" ht="12.75">
      <c r="A160" s="84">
        <v>3222</v>
      </c>
      <c r="B160" s="86">
        <v>517</v>
      </c>
      <c r="C160" s="85" t="s">
        <v>89</v>
      </c>
      <c r="D160" s="116">
        <f>SUM(D161)</f>
        <v>0</v>
      </c>
      <c r="E160" s="93"/>
      <c r="F160" s="93"/>
      <c r="G160" s="93"/>
      <c r="H160" s="93"/>
      <c r="I160" s="93"/>
      <c r="J160" s="93"/>
      <c r="K160" s="93"/>
      <c r="L160" s="93"/>
      <c r="M160" s="93"/>
    </row>
    <row r="161" spans="1:13" ht="12.75">
      <c r="A161" s="84">
        <v>32221</v>
      </c>
      <c r="B161" s="86"/>
      <c r="C161" s="85" t="s">
        <v>187</v>
      </c>
      <c r="D161" s="116"/>
      <c r="E161" s="93"/>
      <c r="F161" s="93"/>
      <c r="G161" s="93"/>
      <c r="H161" s="93"/>
      <c r="I161" s="93"/>
      <c r="J161" s="93"/>
      <c r="K161" s="93"/>
      <c r="L161" s="93"/>
      <c r="M161" s="93"/>
    </row>
    <row r="162" spans="1:13" ht="12.75">
      <c r="A162" s="84">
        <v>3223</v>
      </c>
      <c r="B162" s="86">
        <v>518</v>
      </c>
      <c r="C162" s="85" t="s">
        <v>66</v>
      </c>
      <c r="D162" s="116"/>
      <c r="E162" s="93"/>
      <c r="F162" s="93"/>
      <c r="G162" s="93"/>
      <c r="H162" s="93"/>
      <c r="I162" s="93"/>
      <c r="J162" s="93"/>
      <c r="K162" s="93"/>
      <c r="L162" s="93"/>
      <c r="M162" s="93"/>
    </row>
    <row r="163" spans="1:13" ht="26.25">
      <c r="A163" s="84">
        <v>3224</v>
      </c>
      <c r="B163" s="86">
        <v>519</v>
      </c>
      <c r="C163" s="85" t="s">
        <v>67</v>
      </c>
      <c r="D163" s="116"/>
      <c r="E163" s="93"/>
      <c r="F163" s="93"/>
      <c r="G163" s="93"/>
      <c r="H163" s="93"/>
      <c r="I163" s="93"/>
      <c r="J163" s="93"/>
      <c r="K163" s="93"/>
      <c r="L163" s="93"/>
      <c r="M163" s="93"/>
    </row>
    <row r="164" spans="1:13" ht="12.75">
      <c r="A164" s="84">
        <v>3225</v>
      </c>
      <c r="B164" s="86">
        <v>520</v>
      </c>
      <c r="C164" s="85" t="s">
        <v>68</v>
      </c>
      <c r="D164" s="116">
        <f>SUM(D165)</f>
        <v>0</v>
      </c>
      <c r="E164" s="93"/>
      <c r="F164" s="93"/>
      <c r="G164" s="93"/>
      <c r="H164" s="93"/>
      <c r="I164" s="93"/>
      <c r="J164" s="93"/>
      <c r="K164" s="93"/>
      <c r="L164" s="93"/>
      <c r="M164" s="93"/>
    </row>
    <row r="165" spans="1:13" ht="12.75">
      <c r="A165" s="84">
        <v>32251</v>
      </c>
      <c r="B165" s="86"/>
      <c r="C165" s="85" t="s">
        <v>188</v>
      </c>
      <c r="D165" s="116"/>
      <c r="E165" s="93"/>
      <c r="F165" s="93"/>
      <c r="G165" s="93"/>
      <c r="H165" s="93"/>
      <c r="I165" s="93"/>
      <c r="J165" s="93"/>
      <c r="K165" s="93"/>
      <c r="L165" s="93"/>
      <c r="M165" s="93"/>
    </row>
    <row r="166" spans="1:13" ht="12.75">
      <c r="A166" s="84">
        <v>3227</v>
      </c>
      <c r="B166" s="86">
        <v>521</v>
      </c>
      <c r="C166" s="88" t="s">
        <v>69</v>
      </c>
      <c r="D166" s="116"/>
      <c r="E166" s="93"/>
      <c r="F166" s="93"/>
      <c r="G166" s="93"/>
      <c r="H166" s="93"/>
      <c r="I166" s="93"/>
      <c r="J166" s="93"/>
      <c r="K166" s="93"/>
      <c r="L166" s="93"/>
      <c r="M166" s="93"/>
    </row>
    <row r="167" spans="1:13" ht="12.75">
      <c r="A167" s="84">
        <v>323</v>
      </c>
      <c r="B167" s="82"/>
      <c r="C167" s="85" t="s">
        <v>31</v>
      </c>
      <c r="D167" s="98">
        <f>SUM(D168:D176)</f>
        <v>0</v>
      </c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1:13" ht="12.75">
      <c r="A168" s="84">
        <v>3231</v>
      </c>
      <c r="B168" s="86">
        <v>522</v>
      </c>
      <c r="C168" s="85" t="s">
        <v>70</v>
      </c>
      <c r="D168" s="116"/>
      <c r="E168" s="93"/>
      <c r="F168" s="93"/>
      <c r="G168" s="93"/>
      <c r="H168" s="93"/>
      <c r="I168" s="93"/>
      <c r="J168" s="93"/>
      <c r="K168" s="93"/>
      <c r="L168" s="93"/>
      <c r="M168" s="93"/>
    </row>
    <row r="169" spans="1:13" ht="12.75">
      <c r="A169" s="84">
        <v>3232</v>
      </c>
      <c r="B169" s="86">
        <v>523</v>
      </c>
      <c r="C169" s="85" t="s">
        <v>58</v>
      </c>
      <c r="D169" s="116"/>
      <c r="E169" s="93"/>
      <c r="F169" s="93"/>
      <c r="G169" s="93"/>
      <c r="H169" s="93"/>
      <c r="I169" s="93"/>
      <c r="J169" s="93"/>
      <c r="K169" s="93"/>
      <c r="L169" s="93"/>
      <c r="M169" s="93"/>
    </row>
    <row r="170" spans="1:13" ht="12.75">
      <c r="A170" s="84">
        <v>3233</v>
      </c>
      <c r="B170" s="86">
        <v>524</v>
      </c>
      <c r="C170" s="85" t="s">
        <v>71</v>
      </c>
      <c r="D170" s="116"/>
      <c r="E170" s="93"/>
      <c r="F170" s="93"/>
      <c r="G170" s="93"/>
      <c r="H170" s="93"/>
      <c r="I170" s="93"/>
      <c r="J170" s="93"/>
      <c r="K170" s="93"/>
      <c r="L170" s="93"/>
      <c r="M170" s="93"/>
    </row>
    <row r="171" spans="1:13" ht="12.75">
      <c r="A171" s="84">
        <v>3234</v>
      </c>
      <c r="B171" s="86">
        <v>525</v>
      </c>
      <c r="C171" s="85" t="s">
        <v>72</v>
      </c>
      <c r="D171" s="116"/>
      <c r="E171" s="93"/>
      <c r="F171" s="93"/>
      <c r="G171" s="93"/>
      <c r="H171" s="93"/>
      <c r="I171" s="93"/>
      <c r="J171" s="93"/>
      <c r="K171" s="93"/>
      <c r="L171" s="93"/>
      <c r="M171" s="93"/>
    </row>
    <row r="172" spans="1:13" ht="12.75">
      <c r="A172" s="84">
        <v>3235</v>
      </c>
      <c r="B172" s="86">
        <v>526</v>
      </c>
      <c r="C172" s="85" t="s">
        <v>73</v>
      </c>
      <c r="D172" s="116"/>
      <c r="E172" s="93"/>
      <c r="F172" s="93"/>
      <c r="G172" s="93"/>
      <c r="H172" s="93"/>
      <c r="I172" s="93"/>
      <c r="J172" s="93"/>
      <c r="K172" s="93"/>
      <c r="L172" s="93"/>
      <c r="M172" s="93"/>
    </row>
    <row r="173" spans="1:13" ht="12.75">
      <c r="A173" s="84">
        <v>3236</v>
      </c>
      <c r="B173" s="86">
        <v>527</v>
      </c>
      <c r="C173" s="85" t="s">
        <v>74</v>
      </c>
      <c r="D173" s="116"/>
      <c r="E173" s="93"/>
      <c r="F173" s="93"/>
      <c r="G173" s="93"/>
      <c r="H173" s="93"/>
      <c r="I173" s="93"/>
      <c r="J173" s="93"/>
      <c r="K173" s="93"/>
      <c r="L173" s="93"/>
      <c r="M173" s="93"/>
    </row>
    <row r="174" spans="1:13" ht="12.75">
      <c r="A174" s="84">
        <v>3237</v>
      </c>
      <c r="B174" s="86">
        <v>528</v>
      </c>
      <c r="C174" s="85" t="s">
        <v>59</v>
      </c>
      <c r="D174" s="116"/>
      <c r="E174" s="93"/>
      <c r="F174" s="93"/>
      <c r="G174" s="93"/>
      <c r="H174" s="93"/>
      <c r="I174" s="93"/>
      <c r="J174" s="93"/>
      <c r="K174" s="93"/>
      <c r="L174" s="93"/>
      <c r="M174" s="93"/>
    </row>
    <row r="175" spans="1:13" ht="12.75">
      <c r="A175" s="84">
        <v>3238</v>
      </c>
      <c r="B175" s="86">
        <v>529</v>
      </c>
      <c r="C175" s="85" t="s">
        <v>75</v>
      </c>
      <c r="D175" s="116"/>
      <c r="E175" s="93"/>
      <c r="F175" s="93"/>
      <c r="G175" s="93"/>
      <c r="H175" s="93"/>
      <c r="I175" s="93"/>
      <c r="J175" s="93"/>
      <c r="K175" s="93"/>
      <c r="L175" s="93"/>
      <c r="M175" s="93"/>
    </row>
    <row r="176" spans="1:13" ht="12.75">
      <c r="A176" s="84">
        <v>3239</v>
      </c>
      <c r="B176" s="86">
        <v>530</v>
      </c>
      <c r="C176" s="85" t="s">
        <v>76</v>
      </c>
      <c r="D176" s="116"/>
      <c r="E176" s="93"/>
      <c r="F176" s="93"/>
      <c r="G176" s="93"/>
      <c r="H176" s="93"/>
      <c r="I176" s="93"/>
      <c r="J176" s="93"/>
      <c r="K176" s="93"/>
      <c r="L176" s="93"/>
      <c r="M176" s="93"/>
    </row>
    <row r="177" spans="1:13" ht="26.25">
      <c r="A177" s="84">
        <v>324</v>
      </c>
      <c r="B177" s="86"/>
      <c r="C177" s="85" t="s">
        <v>77</v>
      </c>
      <c r="D177" s="116">
        <f>SUM(D178)</f>
        <v>0</v>
      </c>
      <c r="E177" s="93"/>
      <c r="F177" s="93"/>
      <c r="G177" s="93"/>
      <c r="H177" s="93"/>
      <c r="I177" s="93"/>
      <c r="J177" s="93"/>
      <c r="K177" s="93"/>
      <c r="L177" s="93"/>
      <c r="M177" s="93"/>
    </row>
    <row r="178" spans="1:13" ht="26.25">
      <c r="A178" s="84">
        <v>3241</v>
      </c>
      <c r="B178" s="86">
        <v>531</v>
      </c>
      <c r="C178" s="85" t="s">
        <v>77</v>
      </c>
      <c r="D178" s="116">
        <f>SUM(D179)</f>
        <v>0</v>
      </c>
      <c r="E178" s="93"/>
      <c r="F178" s="93"/>
      <c r="G178" s="93"/>
      <c r="H178" s="93"/>
      <c r="I178" s="93"/>
      <c r="J178" s="93"/>
      <c r="K178" s="93"/>
      <c r="L178" s="93"/>
      <c r="M178" s="93"/>
    </row>
    <row r="179" spans="1:13" ht="12.75">
      <c r="A179" s="84">
        <v>32411</v>
      </c>
      <c r="B179" s="86"/>
      <c r="C179" s="85" t="s">
        <v>189</v>
      </c>
      <c r="D179" s="116"/>
      <c r="E179" s="93"/>
      <c r="F179" s="93"/>
      <c r="G179" s="93"/>
      <c r="H179" s="93"/>
      <c r="I179" s="93"/>
      <c r="J179" s="93"/>
      <c r="K179" s="93"/>
      <c r="L179" s="93"/>
      <c r="M179" s="93"/>
    </row>
    <row r="180" spans="1:13" ht="12.75">
      <c r="A180" s="84">
        <v>329</v>
      </c>
      <c r="B180" s="82"/>
      <c r="C180" s="85" t="s">
        <v>32</v>
      </c>
      <c r="D180" s="98">
        <f>SUM(D181:D187)</f>
        <v>0</v>
      </c>
      <c r="E180" s="93"/>
      <c r="F180" s="93"/>
      <c r="G180" s="93"/>
      <c r="H180" s="93"/>
      <c r="I180" s="93"/>
      <c r="J180" s="93"/>
      <c r="K180" s="93"/>
      <c r="L180" s="93"/>
      <c r="M180" s="93"/>
    </row>
    <row r="181" spans="1:13" ht="26.25">
      <c r="A181" s="84">
        <v>3291</v>
      </c>
      <c r="B181" s="86">
        <v>532</v>
      </c>
      <c r="C181" s="85" t="s">
        <v>128</v>
      </c>
      <c r="D181" s="116"/>
      <c r="E181" s="93"/>
      <c r="F181" s="93"/>
      <c r="G181" s="93"/>
      <c r="H181" s="93"/>
      <c r="I181" s="93"/>
      <c r="J181" s="93"/>
      <c r="K181" s="93"/>
      <c r="L181" s="93"/>
      <c r="M181" s="93"/>
    </row>
    <row r="182" spans="1:13" ht="12.75">
      <c r="A182" s="84">
        <v>3292</v>
      </c>
      <c r="B182" s="86">
        <v>0</v>
      </c>
      <c r="C182" s="117" t="s">
        <v>78</v>
      </c>
      <c r="D182" s="116"/>
      <c r="E182" s="93"/>
      <c r="F182" s="93"/>
      <c r="G182" s="93"/>
      <c r="H182" s="93"/>
      <c r="I182" s="93"/>
      <c r="J182" s="93"/>
      <c r="K182" s="93"/>
      <c r="L182" s="93"/>
      <c r="M182" s="93"/>
    </row>
    <row r="183" spans="1:13" ht="12.75">
      <c r="A183" s="84">
        <v>3293</v>
      </c>
      <c r="B183" s="86">
        <v>533</v>
      </c>
      <c r="C183" s="85" t="s">
        <v>79</v>
      </c>
      <c r="D183" s="116"/>
      <c r="E183" s="93"/>
      <c r="F183" s="93"/>
      <c r="G183" s="93"/>
      <c r="H183" s="93"/>
      <c r="I183" s="93"/>
      <c r="J183" s="93"/>
      <c r="K183" s="93"/>
      <c r="L183" s="93"/>
      <c r="M183" s="93"/>
    </row>
    <row r="184" spans="1:13" ht="12.75">
      <c r="A184" s="84">
        <v>3294</v>
      </c>
      <c r="B184" s="86">
        <v>534</v>
      </c>
      <c r="C184" s="85" t="s">
        <v>80</v>
      </c>
      <c r="D184" s="116"/>
      <c r="E184" s="93"/>
      <c r="F184" s="93"/>
      <c r="G184" s="93"/>
      <c r="H184" s="93"/>
      <c r="I184" s="93"/>
      <c r="J184" s="93"/>
      <c r="K184" s="93"/>
      <c r="L184" s="93"/>
      <c r="M184" s="93"/>
    </row>
    <row r="185" spans="1:13" ht="12.75">
      <c r="A185" s="84">
        <v>3295</v>
      </c>
      <c r="B185" s="86">
        <v>535</v>
      </c>
      <c r="C185" s="85" t="s">
        <v>81</v>
      </c>
      <c r="D185" s="116"/>
      <c r="E185" s="93"/>
      <c r="F185" s="93"/>
      <c r="G185" s="93"/>
      <c r="H185" s="93"/>
      <c r="I185" s="93"/>
      <c r="J185" s="93"/>
      <c r="K185" s="93"/>
      <c r="L185" s="93"/>
      <c r="M185" s="93"/>
    </row>
    <row r="186" spans="1:13" ht="12.75">
      <c r="A186" s="84">
        <v>32951</v>
      </c>
      <c r="B186" s="86"/>
      <c r="C186" s="85" t="s">
        <v>175</v>
      </c>
      <c r="D186" s="116"/>
      <c r="E186" s="93"/>
      <c r="F186" s="93"/>
      <c r="G186" s="93"/>
      <c r="H186" s="93"/>
      <c r="I186" s="93"/>
      <c r="J186" s="93"/>
      <c r="K186" s="93"/>
      <c r="L186" s="93"/>
      <c r="M186" s="93"/>
    </row>
    <row r="187" spans="1:13" ht="12.75">
      <c r="A187" s="84">
        <v>3299</v>
      </c>
      <c r="B187" s="86">
        <v>536</v>
      </c>
      <c r="C187" s="85" t="s">
        <v>32</v>
      </c>
      <c r="D187" s="116"/>
      <c r="E187" s="93"/>
      <c r="F187" s="93"/>
      <c r="G187" s="93"/>
      <c r="H187" s="93"/>
      <c r="I187" s="93"/>
      <c r="J187" s="93"/>
      <c r="K187" s="93"/>
      <c r="L187" s="93"/>
      <c r="M187" s="93"/>
    </row>
    <row r="188" spans="1:13" ht="12.75">
      <c r="A188" s="84">
        <v>34</v>
      </c>
      <c r="B188" s="82"/>
      <c r="C188" s="85" t="s">
        <v>82</v>
      </c>
      <c r="D188" s="116">
        <f>SUM(D189)</f>
        <v>0</v>
      </c>
      <c r="E188" s="93"/>
      <c r="F188" s="93"/>
      <c r="G188" s="93"/>
      <c r="H188" s="93"/>
      <c r="I188" s="93"/>
      <c r="J188" s="93"/>
      <c r="K188" s="93"/>
      <c r="L188" s="93"/>
      <c r="M188" s="93"/>
    </row>
    <row r="189" spans="1:13" ht="12.75">
      <c r="A189" s="84">
        <v>343</v>
      </c>
      <c r="B189" s="82"/>
      <c r="C189" s="85" t="s">
        <v>33</v>
      </c>
      <c r="D189" s="116">
        <f>SUM(D190:D193)</f>
        <v>0</v>
      </c>
      <c r="E189" s="93"/>
      <c r="F189" s="93"/>
      <c r="G189" s="93"/>
      <c r="H189" s="93"/>
      <c r="I189" s="93"/>
      <c r="J189" s="93"/>
      <c r="K189" s="93"/>
      <c r="L189" s="93"/>
      <c r="M189" s="93"/>
    </row>
    <row r="190" spans="1:13" ht="12.75">
      <c r="A190" s="84">
        <v>3431</v>
      </c>
      <c r="B190" s="86">
        <v>537</v>
      </c>
      <c r="C190" s="85" t="s">
        <v>83</v>
      </c>
      <c r="D190" s="116"/>
      <c r="E190" s="93"/>
      <c r="F190" s="93"/>
      <c r="G190" s="93"/>
      <c r="H190" s="93"/>
      <c r="I190" s="93"/>
      <c r="J190" s="93"/>
      <c r="K190" s="93"/>
      <c r="L190" s="93"/>
      <c r="M190" s="93"/>
    </row>
    <row r="191" spans="1:13" ht="12.75">
      <c r="A191" s="84">
        <v>34311</v>
      </c>
      <c r="B191" s="86"/>
      <c r="C191" s="85" t="s">
        <v>190</v>
      </c>
      <c r="D191" s="116"/>
      <c r="E191" s="93"/>
      <c r="F191" s="93"/>
      <c r="G191" s="93"/>
      <c r="H191" s="93"/>
      <c r="I191" s="93"/>
      <c r="J191" s="93"/>
      <c r="K191" s="93"/>
      <c r="L191" s="93"/>
      <c r="M191" s="93"/>
    </row>
    <row r="192" spans="1:13" ht="26.25">
      <c r="A192" s="84">
        <v>3432</v>
      </c>
      <c r="B192" s="86">
        <v>0</v>
      </c>
      <c r="C192" s="117" t="s">
        <v>129</v>
      </c>
      <c r="D192" s="116"/>
      <c r="E192" s="93"/>
      <c r="F192" s="93"/>
      <c r="G192" s="93"/>
      <c r="H192" s="93"/>
      <c r="I192" s="93"/>
      <c r="J192" s="93"/>
      <c r="K192" s="93"/>
      <c r="L192" s="93"/>
      <c r="M192" s="93"/>
    </row>
    <row r="193" spans="1:13" ht="12.75">
      <c r="A193" s="84">
        <v>3433</v>
      </c>
      <c r="B193" s="86">
        <v>538</v>
      </c>
      <c r="C193" s="85" t="s">
        <v>84</v>
      </c>
      <c r="D193" s="116">
        <f>SUM(D194)</f>
        <v>0</v>
      </c>
      <c r="E193" s="93"/>
      <c r="F193" s="93"/>
      <c r="G193" s="93"/>
      <c r="H193" s="93"/>
      <c r="I193" s="93"/>
      <c r="J193" s="93"/>
      <c r="K193" s="93"/>
      <c r="L193" s="93"/>
      <c r="M193" s="93"/>
    </row>
    <row r="194" spans="1:13" ht="12.75">
      <c r="A194" s="84">
        <v>34332</v>
      </c>
      <c r="B194" s="86"/>
      <c r="C194" s="85" t="s">
        <v>191</v>
      </c>
      <c r="D194" s="116"/>
      <c r="E194" s="93"/>
      <c r="F194" s="93"/>
      <c r="G194" s="93"/>
      <c r="H194" s="93"/>
      <c r="I194" s="93"/>
      <c r="J194" s="93"/>
      <c r="K194" s="93"/>
      <c r="L194" s="93"/>
      <c r="M194" s="93"/>
    </row>
    <row r="195" spans="1:13" ht="12.75">
      <c r="A195" s="84">
        <v>3434</v>
      </c>
      <c r="B195" s="86">
        <v>0</v>
      </c>
      <c r="C195" s="117" t="s">
        <v>85</v>
      </c>
      <c r="D195" s="116"/>
      <c r="E195" s="93"/>
      <c r="F195" s="93"/>
      <c r="G195" s="93"/>
      <c r="H195" s="93"/>
      <c r="I195" s="93"/>
      <c r="J195" s="93"/>
      <c r="K195" s="93"/>
      <c r="L195" s="93"/>
      <c r="M195" s="93"/>
    </row>
    <row r="196" spans="1:13" ht="26.25">
      <c r="A196" s="84">
        <v>37</v>
      </c>
      <c r="B196" s="82"/>
      <c r="C196" s="85" t="s">
        <v>130</v>
      </c>
      <c r="D196" s="116">
        <f>SUM(D197)</f>
        <v>0</v>
      </c>
      <c r="E196" s="93"/>
      <c r="F196" s="93"/>
      <c r="G196" s="93"/>
      <c r="H196" s="93"/>
      <c r="I196" s="93"/>
      <c r="J196" s="93"/>
      <c r="K196" s="93"/>
      <c r="L196" s="93"/>
      <c r="M196" s="93"/>
    </row>
    <row r="197" spans="1:13" ht="26.25">
      <c r="A197" s="84">
        <v>372</v>
      </c>
      <c r="B197" s="82"/>
      <c r="C197" s="85" t="s">
        <v>131</v>
      </c>
      <c r="D197" s="116">
        <f>SUM(D198)</f>
        <v>0</v>
      </c>
      <c r="E197" s="93"/>
      <c r="F197" s="93"/>
      <c r="G197" s="93"/>
      <c r="H197" s="93"/>
      <c r="I197" s="93"/>
      <c r="J197" s="93"/>
      <c r="K197" s="93"/>
      <c r="L197" s="93"/>
      <c r="M197" s="93"/>
    </row>
    <row r="198" spans="1:13" ht="12.75">
      <c r="A198" s="84">
        <v>3721</v>
      </c>
      <c r="B198" s="86">
        <v>539</v>
      </c>
      <c r="C198" s="85" t="s">
        <v>132</v>
      </c>
      <c r="D198" s="116"/>
      <c r="E198" s="93"/>
      <c r="F198" s="93"/>
      <c r="G198" s="93"/>
      <c r="H198" s="93"/>
      <c r="I198" s="93"/>
      <c r="J198" s="93"/>
      <c r="K198" s="93"/>
      <c r="L198" s="93"/>
      <c r="M198" s="93"/>
    </row>
    <row r="199" spans="1:13" ht="12.75">
      <c r="A199" s="84">
        <v>38</v>
      </c>
      <c r="B199" s="86"/>
      <c r="C199" s="117" t="s">
        <v>133</v>
      </c>
      <c r="D199" s="116">
        <f>SUM(D200)</f>
        <v>0</v>
      </c>
      <c r="E199" s="93"/>
      <c r="F199" s="93"/>
      <c r="G199" s="93"/>
      <c r="H199" s="93"/>
      <c r="I199" s="93"/>
      <c r="J199" s="93"/>
      <c r="K199" s="93"/>
      <c r="L199" s="93"/>
      <c r="M199" s="93"/>
    </row>
    <row r="200" spans="1:13" ht="12.75">
      <c r="A200" s="84">
        <v>381</v>
      </c>
      <c r="B200" s="86"/>
      <c r="C200" s="85" t="s">
        <v>91</v>
      </c>
      <c r="D200" s="116">
        <f>SUM(D201)</f>
        <v>0</v>
      </c>
      <c r="E200" s="93"/>
      <c r="F200" s="93"/>
      <c r="G200" s="93"/>
      <c r="H200" s="93"/>
      <c r="I200" s="93"/>
      <c r="J200" s="93"/>
      <c r="K200" s="93"/>
      <c r="L200" s="93"/>
      <c r="M200" s="93"/>
    </row>
    <row r="201" spans="1:13" ht="12.75">
      <c r="A201" s="84">
        <v>3811</v>
      </c>
      <c r="B201" s="86">
        <v>0</v>
      </c>
      <c r="C201" s="117" t="s">
        <v>34</v>
      </c>
      <c r="D201" s="116">
        <v>0</v>
      </c>
      <c r="E201" s="93"/>
      <c r="F201" s="93"/>
      <c r="G201" s="93"/>
      <c r="H201" s="93"/>
      <c r="I201" s="93"/>
      <c r="J201" s="93"/>
      <c r="K201" s="93"/>
      <c r="L201" s="93"/>
      <c r="M201" s="93"/>
    </row>
    <row r="202" spans="1:13" ht="12.75">
      <c r="A202" s="84">
        <v>4</v>
      </c>
      <c r="B202" s="82"/>
      <c r="C202" s="85" t="s">
        <v>36</v>
      </c>
      <c r="D202" s="98">
        <f>SUM(D219,D203)</f>
        <v>0</v>
      </c>
      <c r="E202" s="93"/>
      <c r="F202" s="93"/>
      <c r="G202" s="93"/>
      <c r="H202" s="93"/>
      <c r="I202" s="93"/>
      <c r="J202" s="93"/>
      <c r="K202" s="93"/>
      <c r="L202" s="93"/>
      <c r="M202" s="93"/>
    </row>
    <row r="203" spans="1:13" ht="26.25">
      <c r="A203" s="84">
        <v>42</v>
      </c>
      <c r="B203" s="82"/>
      <c r="C203" s="85" t="s">
        <v>49</v>
      </c>
      <c r="D203" s="98">
        <f>SUM(D206,D214)</f>
        <v>0</v>
      </c>
      <c r="E203" s="93"/>
      <c r="F203" s="93"/>
      <c r="G203" s="93"/>
      <c r="H203" s="93"/>
      <c r="I203" s="93"/>
      <c r="J203" s="93"/>
      <c r="K203" s="93"/>
      <c r="L203" s="93"/>
      <c r="M203" s="93"/>
    </row>
    <row r="204" spans="1:13" ht="12.75">
      <c r="A204" s="84">
        <v>421</v>
      </c>
      <c r="B204" s="82"/>
      <c r="C204" s="117" t="s">
        <v>88</v>
      </c>
      <c r="D204" s="98">
        <v>0</v>
      </c>
      <c r="E204" s="93"/>
      <c r="F204" s="93"/>
      <c r="G204" s="93"/>
      <c r="H204" s="93"/>
      <c r="I204" s="93"/>
      <c r="J204" s="93"/>
      <c r="K204" s="93"/>
      <c r="L204" s="93"/>
      <c r="M204" s="93"/>
    </row>
    <row r="205" spans="1:13" ht="12.75">
      <c r="A205" s="84">
        <v>4214</v>
      </c>
      <c r="B205" s="82">
        <v>0</v>
      </c>
      <c r="C205" s="117" t="s">
        <v>134</v>
      </c>
      <c r="D205" s="98"/>
      <c r="E205" s="93"/>
      <c r="F205" s="93"/>
      <c r="G205" s="93"/>
      <c r="H205" s="93"/>
      <c r="I205" s="93"/>
      <c r="J205" s="93"/>
      <c r="K205" s="93"/>
      <c r="L205" s="93"/>
      <c r="M205" s="93"/>
    </row>
    <row r="206" spans="1:13" ht="12.75">
      <c r="A206" s="84">
        <v>422</v>
      </c>
      <c r="B206" s="82"/>
      <c r="C206" s="85" t="s">
        <v>35</v>
      </c>
      <c r="D206" s="98">
        <f>SUM(D207:D213)</f>
        <v>0</v>
      </c>
      <c r="E206" s="93"/>
      <c r="F206" s="93"/>
      <c r="G206" s="93"/>
      <c r="H206" s="93"/>
      <c r="I206" s="93"/>
      <c r="J206" s="93"/>
      <c r="K206" s="93"/>
      <c r="L206" s="93"/>
      <c r="M206" s="93"/>
    </row>
    <row r="207" spans="1:13" ht="12.75">
      <c r="A207" s="84">
        <v>4221</v>
      </c>
      <c r="B207" s="86">
        <v>540</v>
      </c>
      <c r="C207" s="85" t="s">
        <v>50</v>
      </c>
      <c r="D207" s="116"/>
      <c r="E207" s="93"/>
      <c r="F207" s="93"/>
      <c r="G207" s="93"/>
      <c r="H207" s="93"/>
      <c r="I207" s="93"/>
      <c r="J207" s="93"/>
      <c r="K207" s="93"/>
      <c r="L207" s="93"/>
      <c r="M207" s="93"/>
    </row>
    <row r="208" spans="1:13" ht="12.75">
      <c r="A208" s="84">
        <v>4222</v>
      </c>
      <c r="B208" s="86">
        <v>541</v>
      </c>
      <c r="C208" s="85" t="s">
        <v>51</v>
      </c>
      <c r="D208" s="116"/>
      <c r="E208" s="93"/>
      <c r="F208" s="93"/>
      <c r="G208" s="93"/>
      <c r="H208" s="93"/>
      <c r="I208" s="93"/>
      <c r="J208" s="93"/>
      <c r="K208" s="93"/>
      <c r="L208" s="93"/>
      <c r="M208" s="93"/>
    </row>
    <row r="209" spans="1:13" ht="12.75">
      <c r="A209" s="84">
        <v>4223</v>
      </c>
      <c r="B209" s="86">
        <v>542</v>
      </c>
      <c r="C209" s="85" t="s">
        <v>52</v>
      </c>
      <c r="D209" s="116"/>
      <c r="E209" s="93"/>
      <c r="F209" s="93"/>
      <c r="G209" s="93"/>
      <c r="H209" s="93"/>
      <c r="I209" s="93"/>
      <c r="J209" s="93"/>
      <c r="K209" s="93"/>
      <c r="L209" s="93"/>
      <c r="M209" s="93"/>
    </row>
    <row r="210" spans="1:13" ht="12.75">
      <c r="A210" s="84">
        <v>4224</v>
      </c>
      <c r="B210" s="86">
        <v>0</v>
      </c>
      <c r="C210" s="117" t="s">
        <v>135</v>
      </c>
      <c r="D210" s="116"/>
      <c r="E210" s="93"/>
      <c r="F210" s="93"/>
      <c r="G210" s="93"/>
      <c r="H210" s="93"/>
      <c r="I210" s="93"/>
      <c r="J210" s="93"/>
      <c r="K210" s="93"/>
      <c r="L210" s="93"/>
      <c r="M210" s="93"/>
    </row>
    <row r="211" spans="1:13" ht="12.75">
      <c r="A211" s="84">
        <v>4225</v>
      </c>
      <c r="B211" s="86">
        <v>543</v>
      </c>
      <c r="C211" s="85" t="s">
        <v>136</v>
      </c>
      <c r="D211" s="116"/>
      <c r="E211" s="93"/>
      <c r="F211" s="93"/>
      <c r="G211" s="93"/>
      <c r="H211" s="93"/>
      <c r="I211" s="93"/>
      <c r="J211" s="93"/>
      <c r="K211" s="93"/>
      <c r="L211" s="93"/>
      <c r="M211" s="93"/>
    </row>
    <row r="212" spans="1:13" ht="12.75">
      <c r="A212" s="84">
        <v>4226</v>
      </c>
      <c r="B212" s="86">
        <v>544</v>
      </c>
      <c r="C212" s="85" t="s">
        <v>53</v>
      </c>
      <c r="D212" s="116"/>
      <c r="E212" s="93"/>
      <c r="F212" s="93"/>
      <c r="G212" s="93"/>
      <c r="H212" s="93"/>
      <c r="I212" s="93"/>
      <c r="J212" s="93"/>
      <c r="K212" s="93"/>
      <c r="L212" s="93"/>
      <c r="M212" s="93"/>
    </row>
    <row r="213" spans="1:13" ht="26.25">
      <c r="A213" s="84">
        <v>4227</v>
      </c>
      <c r="B213" s="86">
        <v>545</v>
      </c>
      <c r="C213" s="85" t="s">
        <v>54</v>
      </c>
      <c r="D213" s="116"/>
      <c r="E213" s="93"/>
      <c r="F213" s="93"/>
      <c r="G213" s="93"/>
      <c r="H213" s="93"/>
      <c r="I213" s="93"/>
      <c r="J213" s="93"/>
      <c r="K213" s="93"/>
      <c r="L213" s="93"/>
      <c r="M213" s="93"/>
    </row>
    <row r="214" spans="1:13" ht="26.25">
      <c r="A214" s="84">
        <v>424</v>
      </c>
      <c r="B214" s="82"/>
      <c r="C214" s="85" t="s">
        <v>37</v>
      </c>
      <c r="D214" s="116">
        <f>SUM(D215)</f>
        <v>0</v>
      </c>
      <c r="E214" s="93"/>
      <c r="F214" s="93"/>
      <c r="G214" s="93"/>
      <c r="H214" s="93"/>
      <c r="I214" s="93"/>
      <c r="J214" s="93"/>
      <c r="K214" s="93"/>
      <c r="L214" s="93"/>
      <c r="M214" s="93"/>
    </row>
    <row r="215" spans="1:13" ht="12.75">
      <c r="A215" s="84">
        <v>4241</v>
      </c>
      <c r="B215" s="86">
        <v>546</v>
      </c>
      <c r="C215" s="85" t="s">
        <v>106</v>
      </c>
      <c r="D215" s="116">
        <f>SUM(D216)</f>
        <v>0</v>
      </c>
      <c r="E215" s="93"/>
      <c r="F215" s="93"/>
      <c r="G215" s="93"/>
      <c r="H215" s="93"/>
      <c r="I215" s="93"/>
      <c r="J215" s="93"/>
      <c r="K215" s="93"/>
      <c r="L215" s="93"/>
      <c r="M215" s="93"/>
    </row>
    <row r="216" spans="1:13" ht="12.75">
      <c r="A216" s="84">
        <v>42411</v>
      </c>
      <c r="B216" s="86"/>
      <c r="C216" s="85" t="s">
        <v>106</v>
      </c>
      <c r="D216" s="116">
        <v>0</v>
      </c>
      <c r="E216" s="93"/>
      <c r="F216" s="93"/>
      <c r="G216" s="93"/>
      <c r="H216" s="93"/>
      <c r="I216" s="93"/>
      <c r="J216" s="93"/>
      <c r="K216" s="93"/>
      <c r="L216" s="93"/>
      <c r="M216" s="93"/>
    </row>
    <row r="217" spans="1:13" ht="12.75">
      <c r="A217" s="84">
        <v>426</v>
      </c>
      <c r="B217" s="86"/>
      <c r="C217" s="117" t="s">
        <v>137</v>
      </c>
      <c r="D217" s="116">
        <v>0</v>
      </c>
      <c r="E217" s="93"/>
      <c r="F217" s="93"/>
      <c r="G217" s="93"/>
      <c r="H217" s="93"/>
      <c r="I217" s="93"/>
      <c r="J217" s="93"/>
      <c r="K217" s="93"/>
      <c r="L217" s="93"/>
      <c r="M217" s="93"/>
    </row>
    <row r="218" spans="1:13" ht="12.75">
      <c r="A218" s="84">
        <v>4262</v>
      </c>
      <c r="B218" s="86">
        <v>0</v>
      </c>
      <c r="C218" s="117" t="s">
        <v>138</v>
      </c>
      <c r="D218" s="116">
        <v>0</v>
      </c>
      <c r="E218" s="93"/>
      <c r="F218" s="93"/>
      <c r="G218" s="93"/>
      <c r="H218" s="93"/>
      <c r="I218" s="93"/>
      <c r="J218" s="93"/>
      <c r="K218" s="93"/>
      <c r="L218" s="93"/>
      <c r="M218" s="93"/>
    </row>
    <row r="219" spans="1:13" ht="26.25">
      <c r="A219" s="84">
        <v>45</v>
      </c>
      <c r="B219" s="86"/>
      <c r="C219" s="117" t="s">
        <v>139</v>
      </c>
      <c r="D219" s="116">
        <f>SUM(D220)</f>
        <v>0</v>
      </c>
      <c r="E219" s="93"/>
      <c r="F219" s="93"/>
      <c r="G219" s="93"/>
      <c r="H219" s="93"/>
      <c r="I219" s="93"/>
      <c r="J219" s="93"/>
      <c r="K219" s="93"/>
      <c r="L219" s="93"/>
      <c r="M219" s="93"/>
    </row>
    <row r="220" spans="1:13" ht="26.25">
      <c r="A220" s="84">
        <v>451</v>
      </c>
      <c r="B220" s="86"/>
      <c r="C220" s="117" t="s">
        <v>140</v>
      </c>
      <c r="D220" s="116">
        <f>SUM(D221)</f>
        <v>0</v>
      </c>
      <c r="E220" s="93"/>
      <c r="F220" s="93"/>
      <c r="G220" s="93"/>
      <c r="H220" s="93"/>
      <c r="I220" s="93"/>
      <c r="J220" s="93"/>
      <c r="K220" s="93"/>
      <c r="L220" s="93"/>
      <c r="M220" s="93"/>
    </row>
    <row r="221" spans="1:13" ht="26.25">
      <c r="A221" s="84">
        <v>4511</v>
      </c>
      <c r="B221" s="82">
        <v>0</v>
      </c>
      <c r="C221" s="117" t="s">
        <v>140</v>
      </c>
      <c r="D221" s="116">
        <f>SUM(D222)</f>
        <v>0</v>
      </c>
      <c r="E221" s="93"/>
      <c r="F221" s="93"/>
      <c r="G221" s="93"/>
      <c r="H221" s="93"/>
      <c r="I221" s="93"/>
      <c r="J221" s="93"/>
      <c r="K221" s="93"/>
      <c r="L221" s="93"/>
      <c r="M221" s="93"/>
    </row>
    <row r="222" spans="1:13" ht="26.25">
      <c r="A222" s="84">
        <v>45111</v>
      </c>
      <c r="B222" s="82"/>
      <c r="C222" s="117" t="s">
        <v>140</v>
      </c>
      <c r="D222" s="116">
        <v>0</v>
      </c>
      <c r="E222" s="93"/>
      <c r="F222" s="93"/>
      <c r="G222" s="93"/>
      <c r="H222" s="93"/>
      <c r="I222" s="93"/>
      <c r="J222" s="93"/>
      <c r="K222" s="93"/>
      <c r="L222" s="93"/>
      <c r="M222" s="93"/>
    </row>
    <row r="223" spans="1:13" ht="12.75">
      <c r="A223" s="84"/>
      <c r="B223" s="82"/>
      <c r="C223" s="85"/>
      <c r="D223" s="90"/>
      <c r="E223" s="93"/>
      <c r="F223" s="93"/>
      <c r="G223" s="93"/>
      <c r="H223" s="93"/>
      <c r="I223" s="93"/>
      <c r="J223" s="93"/>
      <c r="K223" s="93"/>
      <c r="L223" s="93"/>
      <c r="M223" s="93"/>
    </row>
    <row r="224" spans="1:13" ht="26.25">
      <c r="A224" s="79" t="s">
        <v>93</v>
      </c>
      <c r="B224" s="109"/>
      <c r="C224" s="80" t="s">
        <v>94</v>
      </c>
      <c r="D224" s="100">
        <v>0</v>
      </c>
      <c r="E224" s="91"/>
      <c r="F224" s="91"/>
      <c r="G224" s="91"/>
      <c r="H224" s="91"/>
      <c r="I224" s="91"/>
      <c r="J224" s="91"/>
      <c r="K224" s="91"/>
      <c r="L224" s="91"/>
      <c r="M224" s="91"/>
    </row>
    <row r="225" spans="1:13" ht="26.25">
      <c r="A225" s="81" t="s">
        <v>95</v>
      </c>
      <c r="B225" s="81"/>
      <c r="C225" s="89" t="s">
        <v>96</v>
      </c>
      <c r="D225" s="97">
        <f>SUM(D226)</f>
        <v>0</v>
      </c>
      <c r="E225" s="95"/>
      <c r="F225" s="95"/>
      <c r="G225" s="95"/>
      <c r="H225" s="95"/>
      <c r="I225" s="95"/>
      <c r="J225" s="95"/>
      <c r="K225" s="95"/>
      <c r="L225" s="95"/>
      <c r="M225" s="95"/>
    </row>
    <row r="226" spans="1:13" ht="12.75">
      <c r="A226" s="84">
        <v>3</v>
      </c>
      <c r="B226" s="82"/>
      <c r="C226" s="85" t="s">
        <v>57</v>
      </c>
      <c r="D226" s="98">
        <f>SUM(D227,D235,D251,D257)</f>
        <v>0</v>
      </c>
      <c r="E226" s="93"/>
      <c r="F226" s="93"/>
      <c r="G226" s="93"/>
      <c r="H226" s="93"/>
      <c r="I226" s="93"/>
      <c r="J226" s="93"/>
      <c r="K226" s="93"/>
      <c r="L226" s="93"/>
      <c r="M226" s="93"/>
    </row>
    <row r="227" spans="1:13" ht="12.75">
      <c r="A227" s="84">
        <v>31</v>
      </c>
      <c r="B227" s="82"/>
      <c r="C227" s="85" t="s">
        <v>24</v>
      </c>
      <c r="D227" s="98">
        <f>SUM(D228,D230,D232)</f>
        <v>0</v>
      </c>
      <c r="E227" s="93"/>
      <c r="F227" s="93"/>
      <c r="G227" s="93"/>
      <c r="H227" s="93"/>
      <c r="I227" s="93"/>
      <c r="J227" s="93"/>
      <c r="K227" s="93"/>
      <c r="L227" s="93"/>
      <c r="M227" s="93"/>
    </row>
    <row r="228" spans="1:13" ht="12.75">
      <c r="A228" s="84">
        <v>311</v>
      </c>
      <c r="B228" s="82"/>
      <c r="C228" s="85" t="s">
        <v>25</v>
      </c>
      <c r="D228" s="98">
        <f>SUM(D229)</f>
        <v>0</v>
      </c>
      <c r="E228" s="93"/>
      <c r="F228" s="93"/>
      <c r="G228" s="93"/>
      <c r="H228" s="93"/>
      <c r="I228" s="93"/>
      <c r="J228" s="93"/>
      <c r="K228" s="93"/>
      <c r="L228" s="93"/>
      <c r="M228" s="93"/>
    </row>
    <row r="229" spans="1:13" ht="12.75">
      <c r="A229" s="84">
        <v>3111</v>
      </c>
      <c r="B229" s="86">
        <v>587</v>
      </c>
      <c r="C229" s="85" t="s">
        <v>97</v>
      </c>
      <c r="D229" s="98">
        <v>0</v>
      </c>
      <c r="E229" s="93"/>
      <c r="F229" s="93"/>
      <c r="G229" s="93"/>
      <c r="H229" s="93"/>
      <c r="I229" s="93"/>
      <c r="J229" s="93"/>
      <c r="K229" s="93"/>
      <c r="L229" s="93"/>
      <c r="M229" s="93"/>
    </row>
    <row r="230" spans="1:13" ht="12.75">
      <c r="A230" s="84">
        <v>312</v>
      </c>
      <c r="B230" s="82"/>
      <c r="C230" s="85" t="s">
        <v>26</v>
      </c>
      <c r="D230" s="98">
        <f>SUM(D231)</f>
        <v>0</v>
      </c>
      <c r="E230" s="93"/>
      <c r="F230" s="93"/>
      <c r="G230" s="93"/>
      <c r="H230" s="93"/>
      <c r="I230" s="93"/>
      <c r="J230" s="93"/>
      <c r="K230" s="93"/>
      <c r="L230" s="93"/>
      <c r="M230" s="93"/>
    </row>
    <row r="231" spans="1:13" ht="12.75">
      <c r="A231" s="84">
        <v>3121</v>
      </c>
      <c r="B231" s="86">
        <v>588</v>
      </c>
      <c r="C231" s="85" t="s">
        <v>26</v>
      </c>
      <c r="D231" s="98">
        <v>0</v>
      </c>
      <c r="E231" s="93"/>
      <c r="F231" s="93"/>
      <c r="G231" s="93"/>
      <c r="H231" s="93"/>
      <c r="I231" s="93"/>
      <c r="J231" s="93"/>
      <c r="K231" s="93"/>
      <c r="L231" s="93"/>
      <c r="M231" s="93"/>
    </row>
    <row r="232" spans="1:13" ht="12.75">
      <c r="A232" s="84">
        <v>313</v>
      </c>
      <c r="B232" s="82"/>
      <c r="C232" s="85" t="s">
        <v>27</v>
      </c>
      <c r="D232" s="98">
        <f>SUM(D233:D234)</f>
        <v>0</v>
      </c>
      <c r="E232" s="93"/>
      <c r="F232" s="93"/>
      <c r="G232" s="93"/>
      <c r="H232" s="93"/>
      <c r="I232" s="93"/>
      <c r="J232" s="93"/>
      <c r="K232" s="93"/>
      <c r="L232" s="93"/>
      <c r="M232" s="93"/>
    </row>
    <row r="233" spans="1:13" ht="26.25">
      <c r="A233" s="84">
        <v>3132</v>
      </c>
      <c r="B233" s="86">
        <v>589</v>
      </c>
      <c r="C233" s="85" t="s">
        <v>98</v>
      </c>
      <c r="D233" s="98">
        <v>0</v>
      </c>
      <c r="E233" s="93"/>
      <c r="F233" s="93"/>
      <c r="G233" s="93"/>
      <c r="H233" s="93"/>
      <c r="I233" s="93"/>
      <c r="J233" s="93"/>
      <c r="K233" s="93"/>
      <c r="L233" s="93"/>
      <c r="M233" s="93"/>
    </row>
    <row r="234" spans="1:13" ht="26.25">
      <c r="A234" s="84">
        <v>3133</v>
      </c>
      <c r="B234" s="86">
        <v>590</v>
      </c>
      <c r="C234" s="85" t="s">
        <v>99</v>
      </c>
      <c r="D234" s="98">
        <v>0</v>
      </c>
      <c r="E234" s="93"/>
      <c r="F234" s="93"/>
      <c r="G234" s="93"/>
      <c r="H234" s="93"/>
      <c r="I234" s="93"/>
      <c r="J234" s="93"/>
      <c r="K234" s="93"/>
      <c r="L234" s="93"/>
      <c r="M234" s="93"/>
    </row>
    <row r="235" spans="1:13" ht="12.75">
      <c r="A235" s="84">
        <v>32</v>
      </c>
      <c r="B235" s="82"/>
      <c r="C235" s="85" t="s">
        <v>28</v>
      </c>
      <c r="D235" s="98">
        <f>SUM(D236,D239,D242,D246,D248)</f>
        <v>0</v>
      </c>
      <c r="E235" s="93"/>
      <c r="F235" s="93"/>
      <c r="G235" s="93"/>
      <c r="H235" s="93"/>
      <c r="I235" s="93"/>
      <c r="J235" s="93"/>
      <c r="K235" s="93"/>
      <c r="L235" s="93"/>
      <c r="M235" s="93"/>
    </row>
    <row r="236" spans="1:13" ht="12.75">
      <c r="A236" s="84">
        <v>321</v>
      </c>
      <c r="B236" s="82"/>
      <c r="C236" s="85" t="s">
        <v>29</v>
      </c>
      <c r="D236" s="98">
        <f>SUM(D237:D238)</f>
        <v>0</v>
      </c>
      <c r="E236" s="93"/>
      <c r="F236" s="93"/>
      <c r="G236" s="93"/>
      <c r="H236" s="93"/>
      <c r="I236" s="93"/>
      <c r="J236" s="93"/>
      <c r="K236" s="93"/>
      <c r="L236" s="93"/>
      <c r="M236" s="93"/>
    </row>
    <row r="237" spans="1:13" ht="12.75">
      <c r="A237" s="84">
        <v>3211</v>
      </c>
      <c r="B237" s="86">
        <v>591</v>
      </c>
      <c r="C237" s="85" t="s">
        <v>62</v>
      </c>
      <c r="D237" s="98">
        <v>0</v>
      </c>
      <c r="E237" s="93"/>
      <c r="F237" s="93"/>
      <c r="G237" s="93"/>
      <c r="H237" s="93"/>
      <c r="I237" s="93"/>
      <c r="J237" s="93"/>
      <c r="K237" s="93"/>
      <c r="L237" s="93"/>
      <c r="M237" s="93"/>
    </row>
    <row r="238" spans="1:13" ht="26.25">
      <c r="A238" s="84">
        <v>3212</v>
      </c>
      <c r="B238" s="86">
        <v>592</v>
      </c>
      <c r="C238" s="85" t="s">
        <v>92</v>
      </c>
      <c r="D238" s="98">
        <v>0</v>
      </c>
      <c r="E238" s="93"/>
      <c r="F238" s="93"/>
      <c r="G238" s="93"/>
      <c r="H238" s="93"/>
      <c r="I238" s="93"/>
      <c r="J238" s="93"/>
      <c r="K238" s="93"/>
      <c r="L238" s="93"/>
      <c r="M238" s="93"/>
    </row>
    <row r="239" spans="1:13" ht="12.75">
      <c r="A239" s="84">
        <v>322</v>
      </c>
      <c r="B239" s="82"/>
      <c r="C239" s="85" t="s">
        <v>30</v>
      </c>
      <c r="D239" s="98">
        <f>SUM(D240:D241)</f>
        <v>0</v>
      </c>
      <c r="E239" s="93"/>
      <c r="F239" s="93"/>
      <c r="G239" s="93"/>
      <c r="H239" s="93"/>
      <c r="I239" s="93"/>
      <c r="J239" s="93"/>
      <c r="K239" s="93"/>
      <c r="L239" s="93"/>
      <c r="M239" s="93"/>
    </row>
    <row r="240" spans="1:13" ht="26.25">
      <c r="A240" s="84">
        <v>3221</v>
      </c>
      <c r="B240" s="86">
        <v>593</v>
      </c>
      <c r="C240" s="85" t="s">
        <v>65</v>
      </c>
      <c r="D240" s="98">
        <v>0</v>
      </c>
      <c r="E240" s="93"/>
      <c r="F240" s="93"/>
      <c r="G240" s="93"/>
      <c r="H240" s="93"/>
      <c r="I240" s="93"/>
      <c r="J240" s="93"/>
      <c r="K240" s="93"/>
      <c r="L240" s="93"/>
      <c r="M240" s="93"/>
    </row>
    <row r="241" spans="1:13" ht="12.75">
      <c r="A241" s="84">
        <v>3222</v>
      </c>
      <c r="B241" s="86">
        <v>594</v>
      </c>
      <c r="C241" s="85" t="s">
        <v>89</v>
      </c>
      <c r="D241" s="98">
        <v>0</v>
      </c>
      <c r="E241" s="93"/>
      <c r="F241" s="93"/>
      <c r="G241" s="93"/>
      <c r="H241" s="93"/>
      <c r="I241" s="93"/>
      <c r="J241" s="93"/>
      <c r="K241" s="93"/>
      <c r="L241" s="93"/>
      <c r="M241" s="93"/>
    </row>
    <row r="242" spans="1:13" ht="12.75">
      <c r="A242" s="84">
        <v>323</v>
      </c>
      <c r="B242" s="86"/>
      <c r="C242" s="85" t="s">
        <v>31</v>
      </c>
      <c r="D242" s="98">
        <f>SUM(D243:D245)</f>
        <v>0</v>
      </c>
      <c r="E242" s="93"/>
      <c r="F242" s="93"/>
      <c r="G242" s="93"/>
      <c r="H242" s="93"/>
      <c r="I242" s="93"/>
      <c r="J242" s="93"/>
      <c r="K242" s="93"/>
      <c r="L242" s="93"/>
      <c r="M242" s="93"/>
    </row>
    <row r="243" spans="1:13" ht="12.75">
      <c r="A243" s="84">
        <v>3231</v>
      </c>
      <c r="B243" s="86">
        <v>595</v>
      </c>
      <c r="C243" s="85" t="s">
        <v>70</v>
      </c>
      <c r="D243" s="98">
        <v>0</v>
      </c>
      <c r="E243" s="93"/>
      <c r="F243" s="93"/>
      <c r="G243" s="93"/>
      <c r="H243" s="93"/>
      <c r="I243" s="93"/>
      <c r="J243" s="93"/>
      <c r="K243" s="93"/>
      <c r="L243" s="93"/>
      <c r="M243" s="93"/>
    </row>
    <row r="244" spans="1:13" ht="12.75">
      <c r="A244" s="84">
        <v>3237</v>
      </c>
      <c r="B244" s="86">
        <v>596</v>
      </c>
      <c r="C244" s="85" t="s">
        <v>59</v>
      </c>
      <c r="D244" s="98">
        <v>0</v>
      </c>
      <c r="E244" s="93"/>
      <c r="F244" s="93"/>
      <c r="G244" s="93"/>
      <c r="H244" s="93"/>
      <c r="I244" s="93"/>
      <c r="J244" s="93"/>
      <c r="K244" s="93"/>
      <c r="L244" s="93"/>
      <c r="M244" s="93"/>
    </row>
    <row r="245" spans="1:13" ht="12.75">
      <c r="A245" s="84">
        <v>3239</v>
      </c>
      <c r="B245" s="86">
        <v>597</v>
      </c>
      <c r="C245" s="85" t="s">
        <v>76</v>
      </c>
      <c r="D245" s="98">
        <v>0</v>
      </c>
      <c r="E245" s="93"/>
      <c r="F245" s="93"/>
      <c r="G245" s="93"/>
      <c r="H245" s="93"/>
      <c r="I245" s="93"/>
      <c r="J245" s="93"/>
      <c r="K245" s="93"/>
      <c r="L245" s="93"/>
      <c r="M245" s="93"/>
    </row>
    <row r="246" spans="1:13" ht="26.25">
      <c r="A246" s="84">
        <v>324</v>
      </c>
      <c r="B246" s="86"/>
      <c r="C246" s="85" t="s">
        <v>77</v>
      </c>
      <c r="D246" s="98">
        <f>SUM(D247)</f>
        <v>0</v>
      </c>
      <c r="E246" s="93"/>
      <c r="F246" s="93"/>
      <c r="G246" s="93"/>
      <c r="H246" s="93"/>
      <c r="I246" s="93"/>
      <c r="J246" s="93"/>
      <c r="K246" s="93"/>
      <c r="L246" s="93"/>
      <c r="M246" s="93"/>
    </row>
    <row r="247" spans="1:13" ht="26.25">
      <c r="A247" s="84">
        <v>3241</v>
      </c>
      <c r="B247" s="86">
        <v>598</v>
      </c>
      <c r="C247" s="85" t="s">
        <v>77</v>
      </c>
      <c r="D247" s="98">
        <v>0</v>
      </c>
      <c r="E247" s="93"/>
      <c r="F247" s="93"/>
      <c r="G247" s="93"/>
      <c r="H247" s="93"/>
      <c r="I247" s="93"/>
      <c r="J247" s="93"/>
      <c r="K247" s="93"/>
      <c r="L247" s="93"/>
      <c r="M247" s="93"/>
    </row>
    <row r="248" spans="1:13" ht="12.75">
      <c r="A248" s="84">
        <v>329</v>
      </c>
      <c r="B248" s="82"/>
      <c r="C248" s="85" t="s">
        <v>32</v>
      </c>
      <c r="D248" s="98">
        <f>SUM(D249:D250)</f>
        <v>0</v>
      </c>
      <c r="E248" s="93"/>
      <c r="F248" s="93"/>
      <c r="G248" s="93"/>
      <c r="H248" s="93"/>
      <c r="I248" s="93"/>
      <c r="J248" s="93"/>
      <c r="K248" s="93"/>
      <c r="L248" s="93"/>
      <c r="M248" s="93"/>
    </row>
    <row r="249" spans="1:13" ht="12.75">
      <c r="A249" s="84">
        <v>3293</v>
      </c>
      <c r="B249" s="86">
        <v>599</v>
      </c>
      <c r="C249" s="85" t="s">
        <v>79</v>
      </c>
      <c r="D249" s="98">
        <v>0</v>
      </c>
      <c r="E249" s="93"/>
      <c r="F249" s="93"/>
      <c r="G249" s="93"/>
      <c r="H249" s="93"/>
      <c r="I249" s="93"/>
      <c r="J249" s="93"/>
      <c r="K249" s="93"/>
      <c r="L249" s="93"/>
      <c r="M249" s="93"/>
    </row>
    <row r="250" spans="1:13" ht="12.75">
      <c r="A250" s="84">
        <v>3299</v>
      </c>
      <c r="B250" s="86">
        <v>600</v>
      </c>
      <c r="C250" s="85" t="s">
        <v>32</v>
      </c>
      <c r="D250" s="98">
        <v>0</v>
      </c>
      <c r="E250" s="93"/>
      <c r="F250" s="93"/>
      <c r="G250" s="93"/>
      <c r="H250" s="93"/>
      <c r="I250" s="93"/>
      <c r="J250" s="93"/>
      <c r="K250" s="93"/>
      <c r="L250" s="93"/>
      <c r="M250" s="93"/>
    </row>
    <row r="251" spans="1:13" ht="12.75">
      <c r="A251" s="84">
        <v>34</v>
      </c>
      <c r="B251" s="82"/>
      <c r="C251" s="85" t="s">
        <v>82</v>
      </c>
      <c r="D251" s="98">
        <f>SUM(D252)</f>
        <v>0</v>
      </c>
      <c r="E251" s="93"/>
      <c r="F251" s="93"/>
      <c r="G251" s="93"/>
      <c r="H251" s="93"/>
      <c r="I251" s="93"/>
      <c r="J251" s="93"/>
      <c r="K251" s="93"/>
      <c r="L251" s="93"/>
      <c r="M251" s="93"/>
    </row>
    <row r="252" spans="1:13" ht="12.75">
      <c r="A252" s="84">
        <v>343</v>
      </c>
      <c r="B252" s="82"/>
      <c r="C252" s="85" t="s">
        <v>33</v>
      </c>
      <c r="D252" s="98">
        <f>SUM(D253)</f>
        <v>0</v>
      </c>
      <c r="E252" s="93"/>
      <c r="F252" s="93"/>
      <c r="G252" s="93"/>
      <c r="H252" s="93"/>
      <c r="I252" s="93"/>
      <c r="J252" s="93"/>
      <c r="K252" s="93"/>
      <c r="L252" s="93"/>
      <c r="M252" s="93"/>
    </row>
    <row r="253" spans="1:13" ht="12.75">
      <c r="A253" s="84">
        <v>3431</v>
      </c>
      <c r="B253" s="86">
        <v>601</v>
      </c>
      <c r="C253" s="85" t="s">
        <v>83</v>
      </c>
      <c r="D253" s="98">
        <v>0</v>
      </c>
      <c r="E253" s="93"/>
      <c r="F253" s="93"/>
      <c r="G253" s="93"/>
      <c r="H253" s="93"/>
      <c r="I253" s="93"/>
      <c r="J253" s="93"/>
      <c r="K253" s="93"/>
      <c r="L253" s="93"/>
      <c r="M253" s="93"/>
    </row>
    <row r="254" spans="1:13" ht="26.25">
      <c r="A254" s="84">
        <v>36</v>
      </c>
      <c r="B254" s="86"/>
      <c r="C254" s="85" t="s">
        <v>111</v>
      </c>
      <c r="D254" s="98"/>
      <c r="E254" s="93"/>
      <c r="F254" s="93"/>
      <c r="G254" s="93"/>
      <c r="H254" s="93"/>
      <c r="I254" s="93"/>
      <c r="J254" s="93"/>
      <c r="K254" s="93"/>
      <c r="L254" s="93"/>
      <c r="M254" s="93"/>
    </row>
    <row r="255" spans="1:13" ht="26.25">
      <c r="A255" s="84">
        <v>366</v>
      </c>
      <c r="B255" s="86"/>
      <c r="C255" s="85" t="s">
        <v>112</v>
      </c>
      <c r="D255" s="98"/>
      <c r="E255" s="93"/>
      <c r="F255" s="93"/>
      <c r="G255" s="93"/>
      <c r="H255" s="93"/>
      <c r="I255" s="93"/>
      <c r="J255" s="93"/>
      <c r="K255" s="93"/>
      <c r="L255" s="93"/>
      <c r="M255" s="93"/>
    </row>
    <row r="256" spans="1:13" ht="26.25">
      <c r="A256" s="84">
        <v>3661</v>
      </c>
      <c r="B256" s="86">
        <v>602</v>
      </c>
      <c r="C256" s="85" t="s">
        <v>112</v>
      </c>
      <c r="D256" s="98"/>
      <c r="E256" s="93"/>
      <c r="F256" s="93"/>
      <c r="G256" s="93"/>
      <c r="H256" s="93"/>
      <c r="I256" s="93"/>
      <c r="J256" s="93"/>
      <c r="K256" s="93"/>
      <c r="L256" s="93"/>
      <c r="M256" s="93"/>
    </row>
    <row r="257" spans="1:13" ht="12.75">
      <c r="A257" s="84">
        <v>38</v>
      </c>
      <c r="B257" s="82"/>
      <c r="C257" s="85" t="s">
        <v>90</v>
      </c>
      <c r="D257" s="98">
        <f>SUM(D258)</f>
        <v>0</v>
      </c>
      <c r="E257" s="93"/>
      <c r="F257" s="93"/>
      <c r="G257" s="93"/>
      <c r="H257" s="93"/>
      <c r="I257" s="93"/>
      <c r="J257" s="93"/>
      <c r="K257" s="93"/>
      <c r="L257" s="93"/>
      <c r="M257" s="93"/>
    </row>
    <row r="258" spans="1:13" ht="12.75">
      <c r="A258" s="84">
        <v>381</v>
      </c>
      <c r="B258" s="82"/>
      <c r="C258" s="85" t="s">
        <v>91</v>
      </c>
      <c r="D258" s="98">
        <f>SUM(D259)</f>
        <v>0</v>
      </c>
      <c r="E258" s="93"/>
      <c r="F258" s="93"/>
      <c r="G258" s="93"/>
      <c r="H258" s="93"/>
      <c r="I258" s="93"/>
      <c r="J258" s="93"/>
      <c r="K258" s="93"/>
      <c r="L258" s="93"/>
      <c r="M258" s="93"/>
    </row>
    <row r="259" spans="1:13" ht="12.75">
      <c r="A259" s="84">
        <v>3811</v>
      </c>
      <c r="B259" s="86">
        <v>603</v>
      </c>
      <c r="C259" s="85" t="s">
        <v>34</v>
      </c>
      <c r="D259" s="98">
        <v>0</v>
      </c>
      <c r="E259" s="93"/>
      <c r="F259" s="93"/>
      <c r="G259" s="93"/>
      <c r="H259" s="93"/>
      <c r="I259" s="93"/>
      <c r="J259" s="93"/>
      <c r="K259" s="93"/>
      <c r="L259" s="93"/>
      <c r="M259" s="93"/>
    </row>
    <row r="260" spans="1:13" ht="12.75">
      <c r="A260" s="84"/>
      <c r="B260" s="82"/>
      <c r="C260" s="85"/>
      <c r="D260" s="98"/>
      <c r="E260" s="93"/>
      <c r="F260" s="93"/>
      <c r="G260" s="93"/>
      <c r="H260" s="93"/>
      <c r="I260" s="93"/>
      <c r="J260" s="93"/>
      <c r="K260" s="93"/>
      <c r="L260" s="93"/>
      <c r="M260" s="93"/>
    </row>
    <row r="261" spans="1:13" ht="26.25">
      <c r="A261" s="81" t="s">
        <v>100</v>
      </c>
      <c r="B261" s="81"/>
      <c r="C261" s="89" t="s">
        <v>101</v>
      </c>
      <c r="D261" s="97">
        <f>SUM(D262)</f>
        <v>10000</v>
      </c>
      <c r="E261" s="97">
        <f>SUM(E262)</f>
        <v>10000</v>
      </c>
      <c r="F261" s="97"/>
      <c r="G261" s="95"/>
      <c r="H261" s="95"/>
      <c r="I261" s="95"/>
      <c r="J261" s="95"/>
      <c r="K261" s="95"/>
      <c r="L261" s="97">
        <f>SUM(L262)</f>
        <v>10000</v>
      </c>
      <c r="M261" s="97">
        <f>SUM(M262)</f>
        <v>10000</v>
      </c>
    </row>
    <row r="262" spans="1:13" ht="12.75">
      <c r="A262" s="84">
        <v>3</v>
      </c>
      <c r="B262" s="82"/>
      <c r="C262" s="85" t="s">
        <v>57</v>
      </c>
      <c r="D262" s="98">
        <f>SUM(D263,D278)</f>
        <v>10000</v>
      </c>
      <c r="E262" s="98">
        <f>SUM(E263,E278)</f>
        <v>10000</v>
      </c>
      <c r="F262" s="98"/>
      <c r="G262" s="93"/>
      <c r="H262" s="93"/>
      <c r="I262" s="93"/>
      <c r="J262" s="93"/>
      <c r="K262" s="93"/>
      <c r="L262" s="98">
        <f>SUM(L263,L278)</f>
        <v>10000</v>
      </c>
      <c r="M262" s="98">
        <f>SUM(M263,M278)</f>
        <v>10000</v>
      </c>
    </row>
    <row r="263" spans="1:13" ht="12.75">
      <c r="A263" s="84">
        <v>32</v>
      </c>
      <c r="B263" s="82"/>
      <c r="C263" s="85" t="s">
        <v>28</v>
      </c>
      <c r="D263" s="98">
        <f>SUM(D264,D266,D270,D272)</f>
        <v>10000</v>
      </c>
      <c r="E263" s="98">
        <f>SUM(E264,E266,E270,E272)</f>
        <v>10000</v>
      </c>
      <c r="F263" s="98"/>
      <c r="G263" s="93"/>
      <c r="H263" s="93"/>
      <c r="I263" s="93"/>
      <c r="J263" s="93"/>
      <c r="K263" s="93"/>
      <c r="L263" s="93">
        <v>10000</v>
      </c>
      <c r="M263" s="93">
        <v>10000</v>
      </c>
    </row>
    <row r="264" spans="1:13" ht="12.75">
      <c r="A264" s="84">
        <v>321</v>
      </c>
      <c r="B264" s="82"/>
      <c r="C264" s="85" t="s">
        <v>29</v>
      </c>
      <c r="D264" s="98">
        <f>SUM(D265)</f>
        <v>0</v>
      </c>
      <c r="E264" s="98">
        <f>SUM(E265)</f>
        <v>0</v>
      </c>
      <c r="F264" s="98"/>
      <c r="G264" s="93"/>
      <c r="H264" s="93"/>
      <c r="I264" s="93"/>
      <c r="J264" s="93"/>
      <c r="K264" s="93"/>
      <c r="L264" s="93"/>
      <c r="M264" s="93"/>
    </row>
    <row r="265" spans="1:13" ht="12.75">
      <c r="A265" s="84">
        <v>3211</v>
      </c>
      <c r="B265" s="86">
        <v>604</v>
      </c>
      <c r="C265" s="85" t="s">
        <v>62</v>
      </c>
      <c r="D265" s="98">
        <v>0</v>
      </c>
      <c r="E265" s="98">
        <v>0</v>
      </c>
      <c r="F265" s="98"/>
      <c r="G265" s="93"/>
      <c r="H265" s="93"/>
      <c r="I265" s="93"/>
      <c r="J265" s="93"/>
      <c r="K265" s="93"/>
      <c r="L265" s="93"/>
      <c r="M265" s="93"/>
    </row>
    <row r="266" spans="1:13" ht="12.75">
      <c r="A266" s="84">
        <v>322</v>
      </c>
      <c r="B266" s="82">
        <v>605</v>
      </c>
      <c r="C266" s="85" t="s">
        <v>30</v>
      </c>
      <c r="D266" s="98">
        <f>SUM(D267)</f>
        <v>10000</v>
      </c>
      <c r="E266" s="98">
        <f>SUM(E267)</f>
        <v>10000</v>
      </c>
      <c r="F266" s="98"/>
      <c r="G266" s="93"/>
      <c r="H266" s="93"/>
      <c r="I266" s="93"/>
      <c r="J266" s="93"/>
      <c r="K266" s="93"/>
      <c r="L266" s="93"/>
      <c r="M266" s="93"/>
    </row>
    <row r="267" spans="1:13" ht="26.25">
      <c r="A267" s="84">
        <v>3221</v>
      </c>
      <c r="B267" s="86">
        <v>606</v>
      </c>
      <c r="C267" s="85" t="s">
        <v>65</v>
      </c>
      <c r="D267" s="98">
        <f>SUM(D268)</f>
        <v>10000</v>
      </c>
      <c r="E267" s="98">
        <f>SUM(E268)</f>
        <v>10000</v>
      </c>
      <c r="F267" s="98"/>
      <c r="G267" s="93"/>
      <c r="H267" s="93"/>
      <c r="I267" s="93"/>
      <c r="J267" s="93"/>
      <c r="K267" s="93"/>
      <c r="L267" s="93"/>
      <c r="M267" s="93"/>
    </row>
    <row r="268" spans="1:13" ht="26.25">
      <c r="A268" s="84">
        <v>32212</v>
      </c>
      <c r="B268" s="86"/>
      <c r="C268" s="85" t="s">
        <v>192</v>
      </c>
      <c r="D268" s="98">
        <v>10000</v>
      </c>
      <c r="E268" s="98">
        <v>10000</v>
      </c>
      <c r="F268" s="98"/>
      <c r="G268" s="93"/>
      <c r="H268" s="93"/>
      <c r="I268" s="93"/>
      <c r="J268" s="93"/>
      <c r="K268" s="93"/>
      <c r="L268" s="93"/>
      <c r="M268" s="93"/>
    </row>
    <row r="269" spans="1:13" ht="12.75">
      <c r="A269" s="84">
        <v>3225</v>
      </c>
      <c r="B269" s="86">
        <v>607</v>
      </c>
      <c r="C269" s="85" t="s">
        <v>113</v>
      </c>
      <c r="D269" s="98">
        <v>0</v>
      </c>
      <c r="E269" s="93"/>
      <c r="F269" s="93"/>
      <c r="G269" s="93"/>
      <c r="H269" s="93"/>
      <c r="I269" s="93"/>
      <c r="J269" s="93"/>
      <c r="K269" s="93"/>
      <c r="L269" s="93"/>
      <c r="M269" s="93"/>
    </row>
    <row r="270" spans="1:13" ht="12.75">
      <c r="A270" s="84">
        <v>323</v>
      </c>
      <c r="B270" s="82"/>
      <c r="C270" s="85" t="s">
        <v>31</v>
      </c>
      <c r="D270" s="98">
        <f>SUM(D271)</f>
        <v>0</v>
      </c>
      <c r="E270" s="93"/>
      <c r="F270" s="93"/>
      <c r="G270" s="93"/>
      <c r="H270" s="93"/>
      <c r="I270" s="93"/>
      <c r="J270" s="93"/>
      <c r="K270" s="93"/>
      <c r="L270" s="93"/>
      <c r="M270" s="93"/>
    </row>
    <row r="271" spans="1:13" ht="12.75">
      <c r="A271" s="84">
        <v>3231</v>
      </c>
      <c r="B271" s="86">
        <v>608</v>
      </c>
      <c r="C271" s="85" t="s">
        <v>70</v>
      </c>
      <c r="D271" s="98">
        <v>0</v>
      </c>
      <c r="E271" s="93"/>
      <c r="F271" s="93"/>
      <c r="G271" s="93"/>
      <c r="H271" s="93"/>
      <c r="I271" s="93"/>
      <c r="J271" s="93"/>
      <c r="K271" s="93"/>
      <c r="L271" s="93"/>
      <c r="M271" s="93"/>
    </row>
    <row r="272" spans="1:13" ht="12.75">
      <c r="A272" s="84">
        <v>329</v>
      </c>
      <c r="B272" s="82"/>
      <c r="C272" s="85" t="s">
        <v>32</v>
      </c>
      <c r="D272" s="98">
        <f>SUM(D273:D274)</f>
        <v>0</v>
      </c>
      <c r="E272" s="93"/>
      <c r="F272" s="93"/>
      <c r="G272" s="93"/>
      <c r="H272" s="93"/>
      <c r="I272" s="93"/>
      <c r="J272" s="93"/>
      <c r="K272" s="93"/>
      <c r="L272" s="93"/>
      <c r="M272" s="93"/>
    </row>
    <row r="273" spans="1:13" ht="12.75">
      <c r="A273" s="84">
        <v>3293</v>
      </c>
      <c r="B273" s="86">
        <v>609</v>
      </c>
      <c r="C273" s="85" t="s">
        <v>79</v>
      </c>
      <c r="D273" s="98">
        <v>0</v>
      </c>
      <c r="E273" s="93"/>
      <c r="F273" s="93"/>
      <c r="G273" s="93"/>
      <c r="H273" s="93"/>
      <c r="I273" s="93"/>
      <c r="J273" s="93"/>
      <c r="K273" s="93"/>
      <c r="L273" s="93"/>
      <c r="M273" s="93"/>
    </row>
    <row r="274" spans="1:13" ht="12.75">
      <c r="A274" s="84">
        <v>3299</v>
      </c>
      <c r="B274" s="86">
        <v>610</v>
      </c>
      <c r="C274" s="85" t="s">
        <v>32</v>
      </c>
      <c r="D274" s="98">
        <v>0</v>
      </c>
      <c r="E274" s="93"/>
      <c r="F274" s="93"/>
      <c r="G274" s="93"/>
      <c r="H274" s="93"/>
      <c r="I274" s="93"/>
      <c r="J274" s="93"/>
      <c r="K274" s="93"/>
      <c r="L274" s="93"/>
      <c r="M274" s="93"/>
    </row>
    <row r="275" spans="1:13" ht="26.25">
      <c r="A275" s="84">
        <v>36</v>
      </c>
      <c r="B275" s="86"/>
      <c r="C275" s="85" t="s">
        <v>111</v>
      </c>
      <c r="D275" s="98">
        <v>0</v>
      </c>
      <c r="E275" s="93"/>
      <c r="F275" s="93"/>
      <c r="G275" s="93"/>
      <c r="H275" s="93"/>
      <c r="I275" s="93"/>
      <c r="J275" s="93"/>
      <c r="K275" s="93"/>
      <c r="L275" s="93"/>
      <c r="M275" s="93"/>
    </row>
    <row r="276" spans="1:13" ht="26.25">
      <c r="A276" s="84">
        <v>366</v>
      </c>
      <c r="B276" s="86"/>
      <c r="C276" s="85" t="s">
        <v>112</v>
      </c>
      <c r="D276" s="98">
        <v>0</v>
      </c>
      <c r="E276" s="93"/>
      <c r="F276" s="93"/>
      <c r="G276" s="93"/>
      <c r="H276" s="93"/>
      <c r="I276" s="93"/>
      <c r="J276" s="93"/>
      <c r="K276" s="93"/>
      <c r="L276" s="93"/>
      <c r="M276" s="93"/>
    </row>
    <row r="277" spans="1:13" ht="26.25">
      <c r="A277" s="84">
        <v>3661</v>
      </c>
      <c r="B277" s="86">
        <v>611</v>
      </c>
      <c r="C277" s="85" t="s">
        <v>112</v>
      </c>
      <c r="D277" s="98">
        <v>0</v>
      </c>
      <c r="E277" s="93"/>
      <c r="F277" s="93"/>
      <c r="G277" s="93"/>
      <c r="H277" s="93"/>
      <c r="I277" s="93"/>
      <c r="J277" s="93"/>
      <c r="K277" s="93"/>
      <c r="L277" s="93"/>
      <c r="M277" s="93"/>
    </row>
    <row r="278" spans="1:13" ht="12.75">
      <c r="A278" s="84">
        <v>38</v>
      </c>
      <c r="B278" s="82"/>
      <c r="C278" s="85" t="s">
        <v>90</v>
      </c>
      <c r="D278" s="98">
        <f>SUM(D279)</f>
        <v>0</v>
      </c>
      <c r="E278" s="93"/>
      <c r="F278" s="93"/>
      <c r="G278" s="93"/>
      <c r="H278" s="93"/>
      <c r="I278" s="93"/>
      <c r="J278" s="93"/>
      <c r="K278" s="93"/>
      <c r="L278" s="93"/>
      <c r="M278" s="93"/>
    </row>
    <row r="279" spans="1:13" ht="12.75">
      <c r="A279" s="84">
        <v>381</v>
      </c>
      <c r="B279" s="82"/>
      <c r="C279" s="85" t="s">
        <v>91</v>
      </c>
      <c r="D279" s="98">
        <f>SUM(D280)</f>
        <v>0</v>
      </c>
      <c r="E279" s="93"/>
      <c r="F279" s="93"/>
      <c r="G279" s="93"/>
      <c r="H279" s="93"/>
      <c r="I279" s="93"/>
      <c r="J279" s="93"/>
      <c r="K279" s="93"/>
      <c r="L279" s="93"/>
      <c r="M279" s="93"/>
    </row>
    <row r="280" spans="1:13" ht="12.75">
      <c r="A280" s="84">
        <v>3811</v>
      </c>
      <c r="B280" s="86">
        <v>612</v>
      </c>
      <c r="C280" s="85" t="s">
        <v>34</v>
      </c>
      <c r="D280" s="98">
        <v>0</v>
      </c>
      <c r="E280" s="93"/>
      <c r="F280" s="93"/>
      <c r="G280" s="93"/>
      <c r="H280" s="93"/>
      <c r="I280" s="93"/>
      <c r="J280" s="93"/>
      <c r="K280" s="93"/>
      <c r="L280" s="93"/>
      <c r="M280" s="93"/>
    </row>
    <row r="281" spans="1:13" ht="12.75">
      <c r="A281" s="84"/>
      <c r="B281" s="82"/>
      <c r="C281" s="85"/>
      <c r="D281" s="98"/>
      <c r="E281" s="93"/>
      <c r="F281" s="93"/>
      <c r="G281" s="93"/>
      <c r="H281" s="93"/>
      <c r="I281" s="93"/>
      <c r="J281" s="93"/>
      <c r="K281" s="93"/>
      <c r="L281" s="93"/>
      <c r="M281" s="93"/>
    </row>
    <row r="282" spans="1:13" ht="26.25">
      <c r="A282" s="81" t="s">
        <v>102</v>
      </c>
      <c r="B282" s="81"/>
      <c r="C282" s="89" t="s">
        <v>103</v>
      </c>
      <c r="D282" s="97">
        <f>SUM(D283)</f>
        <v>0</v>
      </c>
      <c r="E282" s="95"/>
      <c r="F282" s="95"/>
      <c r="G282" s="95"/>
      <c r="H282" s="95"/>
      <c r="I282" s="95"/>
      <c r="J282" s="95"/>
      <c r="K282" s="95"/>
      <c r="L282" s="95"/>
      <c r="M282" s="95"/>
    </row>
    <row r="283" spans="1:13" ht="12.75">
      <c r="A283" s="84">
        <v>3</v>
      </c>
      <c r="B283" s="82"/>
      <c r="C283" s="85" t="s">
        <v>57</v>
      </c>
      <c r="D283" s="98">
        <f>SUM(D284)</f>
        <v>0</v>
      </c>
      <c r="E283" s="93"/>
      <c r="F283" s="93"/>
      <c r="G283" s="93"/>
      <c r="H283" s="93"/>
      <c r="I283" s="93"/>
      <c r="J283" s="93"/>
      <c r="K283" s="93"/>
      <c r="L283" s="93"/>
      <c r="M283" s="93"/>
    </row>
    <row r="284" spans="1:13" ht="12.75">
      <c r="A284" s="84">
        <v>32</v>
      </c>
      <c r="B284" s="82"/>
      <c r="C284" s="85" t="s">
        <v>28</v>
      </c>
      <c r="D284" s="98">
        <f>SUM(D285,D287,D289,D295)</f>
        <v>0</v>
      </c>
      <c r="E284" s="93"/>
      <c r="F284" s="93"/>
      <c r="G284" s="93"/>
      <c r="H284" s="93"/>
      <c r="I284" s="93"/>
      <c r="J284" s="93"/>
      <c r="K284" s="93"/>
      <c r="L284" s="93"/>
      <c r="M284" s="93"/>
    </row>
    <row r="285" spans="1:13" ht="12.75">
      <c r="A285" s="84">
        <v>321</v>
      </c>
      <c r="B285" s="82"/>
      <c r="C285" s="85" t="s">
        <v>29</v>
      </c>
      <c r="D285" s="98">
        <f>SUM(D286)</f>
        <v>0</v>
      </c>
      <c r="E285" s="93"/>
      <c r="F285" s="93"/>
      <c r="G285" s="93"/>
      <c r="H285" s="93"/>
      <c r="I285" s="93"/>
      <c r="J285" s="93"/>
      <c r="K285" s="93"/>
      <c r="L285" s="93"/>
      <c r="M285" s="93"/>
    </row>
    <row r="286" spans="1:13" ht="12.75">
      <c r="A286" s="84">
        <v>3211</v>
      </c>
      <c r="B286" s="86">
        <v>613</v>
      </c>
      <c r="C286" s="85" t="s">
        <v>62</v>
      </c>
      <c r="D286" s="98">
        <v>0</v>
      </c>
      <c r="E286" s="93"/>
      <c r="F286" s="93"/>
      <c r="G286" s="93"/>
      <c r="H286" s="93"/>
      <c r="I286" s="93"/>
      <c r="J286" s="93"/>
      <c r="K286" s="93"/>
      <c r="L286" s="93"/>
      <c r="M286" s="93"/>
    </row>
    <row r="287" spans="1:13" ht="12.75">
      <c r="A287" s="84">
        <v>322</v>
      </c>
      <c r="B287" s="82"/>
      <c r="C287" s="85" t="s">
        <v>30</v>
      </c>
      <c r="D287" s="98">
        <f>SUM(D288)</f>
        <v>0</v>
      </c>
      <c r="E287" s="93"/>
      <c r="F287" s="93"/>
      <c r="G287" s="93"/>
      <c r="H287" s="93"/>
      <c r="I287" s="93"/>
      <c r="J287" s="93"/>
      <c r="K287" s="93"/>
      <c r="L287" s="93"/>
      <c r="M287" s="93"/>
    </row>
    <row r="288" spans="1:13" ht="26.25">
      <c r="A288" s="84">
        <v>3221</v>
      </c>
      <c r="B288" s="86">
        <v>614</v>
      </c>
      <c r="C288" s="85" t="s">
        <v>65</v>
      </c>
      <c r="D288" s="98">
        <v>0</v>
      </c>
      <c r="E288" s="93"/>
      <c r="F288" s="93"/>
      <c r="G288" s="93"/>
      <c r="H288" s="93"/>
      <c r="I288" s="93"/>
      <c r="J288" s="93"/>
      <c r="K288" s="93"/>
      <c r="L288" s="93"/>
      <c r="M288" s="93"/>
    </row>
    <row r="289" spans="1:13" ht="12.75">
      <c r="A289" s="84">
        <v>323</v>
      </c>
      <c r="B289" s="82"/>
      <c r="C289" s="85" t="s">
        <v>31</v>
      </c>
      <c r="D289" s="98">
        <f>SUM(D290:D292)</f>
        <v>0</v>
      </c>
      <c r="E289" s="93"/>
      <c r="F289" s="93"/>
      <c r="G289" s="93"/>
      <c r="H289" s="93"/>
      <c r="I289" s="93"/>
      <c r="J289" s="93"/>
      <c r="K289" s="93"/>
      <c r="L289" s="93"/>
      <c r="M289" s="93"/>
    </row>
    <row r="290" spans="1:13" ht="12.75">
      <c r="A290" s="84">
        <v>3231</v>
      </c>
      <c r="B290" s="86">
        <v>615</v>
      </c>
      <c r="C290" s="85" t="s">
        <v>70</v>
      </c>
      <c r="D290" s="98">
        <v>0</v>
      </c>
      <c r="E290" s="93"/>
      <c r="F290" s="93"/>
      <c r="G290" s="93"/>
      <c r="H290" s="93"/>
      <c r="I290" s="93"/>
      <c r="J290" s="93"/>
      <c r="K290" s="93"/>
      <c r="L290" s="93"/>
      <c r="M290" s="93"/>
    </row>
    <row r="291" spans="1:13" ht="12.75">
      <c r="A291" s="84">
        <v>3237</v>
      </c>
      <c r="B291" s="86">
        <v>616</v>
      </c>
      <c r="C291" s="85" t="s">
        <v>59</v>
      </c>
      <c r="D291" s="98">
        <v>0</v>
      </c>
      <c r="E291" s="93"/>
      <c r="F291" s="93"/>
      <c r="G291" s="93"/>
      <c r="H291" s="93"/>
      <c r="I291" s="93"/>
      <c r="J291" s="93"/>
      <c r="K291" s="93"/>
      <c r="L291" s="93"/>
      <c r="M291" s="93"/>
    </row>
    <row r="292" spans="1:13" ht="12.75">
      <c r="A292" s="84">
        <v>3239</v>
      </c>
      <c r="B292" s="86">
        <v>617</v>
      </c>
      <c r="C292" s="85" t="s">
        <v>76</v>
      </c>
      <c r="D292" s="98">
        <v>0</v>
      </c>
      <c r="E292" s="93"/>
      <c r="F292" s="93"/>
      <c r="G292" s="93"/>
      <c r="H292" s="93"/>
      <c r="I292" s="93"/>
      <c r="J292" s="93"/>
      <c r="K292" s="93"/>
      <c r="L292" s="93"/>
      <c r="M292" s="93"/>
    </row>
    <row r="293" spans="1:13" ht="26.25">
      <c r="A293" s="84">
        <v>324</v>
      </c>
      <c r="B293" s="86"/>
      <c r="C293" s="85" t="s">
        <v>114</v>
      </c>
      <c r="D293" s="98"/>
      <c r="E293" s="93"/>
      <c r="F293" s="93"/>
      <c r="G293" s="93"/>
      <c r="H293" s="93"/>
      <c r="I293" s="93"/>
      <c r="J293" s="93"/>
      <c r="K293" s="93"/>
      <c r="L293" s="93"/>
      <c r="M293" s="93"/>
    </row>
    <row r="294" spans="1:13" ht="26.25">
      <c r="A294" s="84">
        <v>3241</v>
      </c>
      <c r="B294" s="86"/>
      <c r="C294" s="85" t="s">
        <v>114</v>
      </c>
      <c r="D294" s="98"/>
      <c r="E294" s="93"/>
      <c r="F294" s="93"/>
      <c r="G294" s="93"/>
      <c r="H294" s="93"/>
      <c r="I294" s="93"/>
      <c r="J294" s="93"/>
      <c r="K294" s="93"/>
      <c r="L294" s="93"/>
      <c r="M294" s="93"/>
    </row>
    <row r="295" spans="1:13" ht="12.75">
      <c r="A295" s="84">
        <v>329</v>
      </c>
      <c r="B295" s="82"/>
      <c r="C295" s="85" t="s">
        <v>32</v>
      </c>
      <c r="D295" s="98">
        <f>SUM(D296:D297)</f>
        <v>0</v>
      </c>
      <c r="E295" s="93"/>
      <c r="F295" s="93"/>
      <c r="G295" s="93"/>
      <c r="H295" s="93"/>
      <c r="I295" s="93"/>
      <c r="J295" s="93"/>
      <c r="K295" s="93"/>
      <c r="L295" s="93"/>
      <c r="M295" s="93"/>
    </row>
    <row r="296" spans="1:13" ht="12.75">
      <c r="A296" s="84">
        <v>3293</v>
      </c>
      <c r="B296" s="86">
        <v>618</v>
      </c>
      <c r="C296" s="85" t="s">
        <v>79</v>
      </c>
      <c r="D296" s="98">
        <v>0</v>
      </c>
      <c r="E296" s="93"/>
      <c r="F296" s="93"/>
      <c r="G296" s="93"/>
      <c r="H296" s="93"/>
      <c r="I296" s="93"/>
      <c r="J296" s="93"/>
      <c r="K296" s="93"/>
      <c r="L296" s="93"/>
      <c r="M296" s="93"/>
    </row>
    <row r="297" spans="1:13" ht="12.75">
      <c r="A297" s="84">
        <v>3299</v>
      </c>
      <c r="B297" s="86">
        <v>619</v>
      </c>
      <c r="C297" s="85" t="s">
        <v>32</v>
      </c>
      <c r="D297" s="98">
        <v>0</v>
      </c>
      <c r="E297" s="93"/>
      <c r="F297" s="93"/>
      <c r="G297" s="93"/>
      <c r="H297" s="93"/>
      <c r="I297" s="93"/>
      <c r="J297" s="93"/>
      <c r="K297" s="93"/>
      <c r="L297" s="93"/>
      <c r="M297" s="93"/>
    </row>
    <row r="298" spans="1:13" ht="26.25">
      <c r="A298" s="84">
        <v>36</v>
      </c>
      <c r="B298" s="86"/>
      <c r="C298" s="85" t="s">
        <v>111</v>
      </c>
      <c r="D298" s="98"/>
      <c r="E298" s="93"/>
      <c r="F298" s="93"/>
      <c r="G298" s="93"/>
      <c r="H298" s="93"/>
      <c r="I298" s="93"/>
      <c r="J298" s="93"/>
      <c r="K298" s="93"/>
      <c r="L298" s="93"/>
      <c r="M298" s="93"/>
    </row>
    <row r="299" spans="1:13" ht="26.25">
      <c r="A299" s="84">
        <v>366</v>
      </c>
      <c r="B299" s="86"/>
      <c r="C299" s="85" t="s">
        <v>112</v>
      </c>
      <c r="D299" s="98"/>
      <c r="E299" s="93"/>
      <c r="F299" s="93"/>
      <c r="G299" s="93"/>
      <c r="H299" s="93"/>
      <c r="I299" s="93"/>
      <c r="J299" s="93"/>
      <c r="K299" s="93"/>
      <c r="L299" s="93"/>
      <c r="M299" s="93"/>
    </row>
    <row r="300" spans="1:13" ht="26.25">
      <c r="A300" s="84">
        <v>3661</v>
      </c>
      <c r="B300" s="86">
        <v>620</v>
      </c>
      <c r="C300" s="85" t="s">
        <v>112</v>
      </c>
      <c r="D300" s="98"/>
      <c r="E300" s="93"/>
      <c r="F300" s="93"/>
      <c r="G300" s="93"/>
      <c r="H300" s="93"/>
      <c r="I300" s="93"/>
      <c r="J300" s="93"/>
      <c r="K300" s="93"/>
      <c r="L300" s="93"/>
      <c r="M300" s="93"/>
    </row>
    <row r="301" spans="1:13" ht="12.75">
      <c r="A301" s="84">
        <v>38</v>
      </c>
      <c r="B301" s="82"/>
      <c r="C301" s="85" t="s">
        <v>90</v>
      </c>
      <c r="D301" s="98"/>
      <c r="E301" s="93"/>
      <c r="F301" s="93"/>
      <c r="G301" s="93"/>
      <c r="H301" s="93"/>
      <c r="I301" s="93"/>
      <c r="J301" s="93"/>
      <c r="K301" s="93"/>
      <c r="L301" s="93"/>
      <c r="M301" s="93"/>
    </row>
    <row r="302" spans="1:13" ht="12.75">
      <c r="A302" s="84">
        <v>381</v>
      </c>
      <c r="B302" s="82"/>
      <c r="C302" s="85" t="s">
        <v>91</v>
      </c>
      <c r="D302" s="98"/>
      <c r="E302" s="93"/>
      <c r="F302" s="93"/>
      <c r="G302" s="93"/>
      <c r="H302" s="93"/>
      <c r="I302" s="93"/>
      <c r="J302" s="93"/>
      <c r="K302" s="93"/>
      <c r="L302" s="93"/>
      <c r="M302" s="93"/>
    </row>
    <row r="303" spans="1:13" ht="12.75">
      <c r="A303" s="84">
        <v>3811</v>
      </c>
      <c r="B303" s="86">
        <v>621</v>
      </c>
      <c r="C303" s="85" t="s">
        <v>34</v>
      </c>
      <c r="D303" s="98"/>
      <c r="E303" s="93"/>
      <c r="F303" s="93"/>
      <c r="G303" s="93"/>
      <c r="H303" s="93"/>
      <c r="I303" s="93"/>
      <c r="J303" s="93"/>
      <c r="K303" s="93"/>
      <c r="L303" s="93"/>
      <c r="M303" s="93"/>
    </row>
    <row r="304" spans="1:13" ht="12.75">
      <c r="A304" s="84" t="s">
        <v>116</v>
      </c>
      <c r="B304" s="86"/>
      <c r="C304" s="110" t="s">
        <v>115</v>
      </c>
      <c r="D304" s="98"/>
      <c r="E304" s="93"/>
      <c r="F304" s="93"/>
      <c r="G304" s="93"/>
      <c r="H304" s="93"/>
      <c r="I304" s="93"/>
      <c r="J304" s="93"/>
      <c r="K304" s="93"/>
      <c r="L304" s="93"/>
      <c r="M304" s="93"/>
    </row>
    <row r="305" spans="1:13" ht="12.75">
      <c r="A305" s="84">
        <v>3</v>
      </c>
      <c r="B305" s="82"/>
      <c r="C305" s="85" t="s">
        <v>57</v>
      </c>
      <c r="D305" s="98">
        <v>0</v>
      </c>
      <c r="E305" s="93"/>
      <c r="F305" s="93"/>
      <c r="G305" s="93"/>
      <c r="H305" s="93"/>
      <c r="I305" s="93"/>
      <c r="J305" s="93"/>
      <c r="K305" s="93"/>
      <c r="L305" s="93"/>
      <c r="M305" s="93"/>
    </row>
    <row r="306" spans="1:13" ht="12.75">
      <c r="A306" s="84">
        <v>32</v>
      </c>
      <c r="B306" s="82"/>
      <c r="C306" s="85" t="s">
        <v>28</v>
      </c>
      <c r="D306" s="98">
        <v>0</v>
      </c>
      <c r="E306" s="93"/>
      <c r="F306" s="93"/>
      <c r="G306" s="93"/>
      <c r="H306" s="93"/>
      <c r="I306" s="93"/>
      <c r="J306" s="93"/>
      <c r="K306" s="93"/>
      <c r="L306" s="93"/>
      <c r="M306" s="93"/>
    </row>
    <row r="307" spans="1:13" ht="12.75">
      <c r="A307" s="84">
        <v>323</v>
      </c>
      <c r="B307" s="82"/>
      <c r="C307" s="85" t="s">
        <v>31</v>
      </c>
      <c r="D307" s="98">
        <f>SUM(D308:D309)</f>
        <v>0</v>
      </c>
      <c r="E307" s="93"/>
      <c r="F307" s="93"/>
      <c r="G307" s="93"/>
      <c r="H307" s="93"/>
      <c r="I307" s="93"/>
      <c r="J307" s="93"/>
      <c r="K307" s="93"/>
      <c r="L307" s="93"/>
      <c r="M307" s="93"/>
    </row>
    <row r="308" spans="1:13" ht="12.75">
      <c r="A308" s="84">
        <v>3231</v>
      </c>
      <c r="B308" s="86">
        <v>622</v>
      </c>
      <c r="C308" s="85" t="s">
        <v>70</v>
      </c>
      <c r="D308" s="98">
        <v>0</v>
      </c>
      <c r="E308" s="93"/>
      <c r="F308" s="93"/>
      <c r="G308" s="93"/>
      <c r="H308" s="93"/>
      <c r="I308" s="93"/>
      <c r="J308" s="93"/>
      <c r="K308" s="93"/>
      <c r="L308" s="93"/>
      <c r="M308" s="93"/>
    </row>
    <row r="309" spans="1:13" ht="12.75">
      <c r="A309" s="84">
        <v>3237</v>
      </c>
      <c r="B309" s="86">
        <v>623</v>
      </c>
      <c r="C309" s="85" t="s">
        <v>59</v>
      </c>
      <c r="D309" s="98">
        <v>0</v>
      </c>
      <c r="E309" s="93"/>
      <c r="F309" s="93"/>
      <c r="G309" s="93"/>
      <c r="H309" s="93"/>
      <c r="I309" s="93"/>
      <c r="J309" s="93"/>
      <c r="K309" s="93"/>
      <c r="L309" s="93"/>
      <c r="M309" s="93"/>
    </row>
    <row r="310" spans="1:13" ht="12.75">
      <c r="A310" s="84">
        <v>329</v>
      </c>
      <c r="B310" s="82"/>
      <c r="C310" s="85" t="s">
        <v>32</v>
      </c>
      <c r="D310" s="98">
        <v>0</v>
      </c>
      <c r="E310" s="93"/>
      <c r="F310" s="93"/>
      <c r="G310" s="93"/>
      <c r="H310" s="93"/>
      <c r="I310" s="93"/>
      <c r="J310" s="93"/>
      <c r="K310" s="93"/>
      <c r="L310" s="93"/>
      <c r="M310" s="93"/>
    </row>
    <row r="311" spans="1:13" ht="12.75">
      <c r="A311" s="84">
        <v>3299</v>
      </c>
      <c r="B311" s="82">
        <v>624</v>
      </c>
      <c r="C311" s="85" t="s">
        <v>32</v>
      </c>
      <c r="D311" s="98"/>
      <c r="E311" s="93"/>
      <c r="F311" s="93"/>
      <c r="G311" s="93"/>
      <c r="H311" s="93"/>
      <c r="I311" s="93"/>
      <c r="J311" s="93"/>
      <c r="K311" s="93"/>
      <c r="L311" s="93"/>
      <c r="M311" s="93"/>
    </row>
    <row r="312" spans="1:13" ht="26.25">
      <c r="A312" s="84">
        <v>36</v>
      </c>
      <c r="B312" s="86"/>
      <c r="C312" s="85" t="s">
        <v>111</v>
      </c>
      <c r="D312" s="98"/>
      <c r="E312" s="93"/>
      <c r="F312" s="93"/>
      <c r="G312" s="93"/>
      <c r="H312" s="93"/>
      <c r="I312" s="93"/>
      <c r="J312" s="93"/>
      <c r="K312" s="93"/>
      <c r="L312" s="93"/>
      <c r="M312" s="93"/>
    </row>
    <row r="313" spans="1:13" ht="26.25">
      <c r="A313" s="84">
        <v>366</v>
      </c>
      <c r="B313" s="86"/>
      <c r="C313" s="85" t="s">
        <v>112</v>
      </c>
      <c r="D313" s="98"/>
      <c r="E313" s="93"/>
      <c r="F313" s="93"/>
      <c r="G313" s="93"/>
      <c r="H313" s="93"/>
      <c r="I313" s="93"/>
      <c r="J313" s="93"/>
      <c r="K313" s="93"/>
      <c r="L313" s="93"/>
      <c r="M313" s="93"/>
    </row>
    <row r="314" spans="1:13" ht="26.25">
      <c r="A314" s="84">
        <v>3661</v>
      </c>
      <c r="B314" s="86">
        <v>625</v>
      </c>
      <c r="C314" s="85" t="s">
        <v>112</v>
      </c>
      <c r="D314" s="98"/>
      <c r="E314" s="93"/>
      <c r="F314" s="93"/>
      <c r="G314" s="93"/>
      <c r="H314" s="93"/>
      <c r="I314" s="93"/>
      <c r="J314" s="93"/>
      <c r="K314" s="93"/>
      <c r="L314" s="93"/>
      <c r="M314" s="93"/>
    </row>
    <row r="315" spans="1:13" ht="12.75">
      <c r="A315" s="84">
        <v>38</v>
      </c>
      <c r="B315" s="82"/>
      <c r="C315" s="85" t="s">
        <v>90</v>
      </c>
      <c r="D315" s="98"/>
      <c r="E315" s="93"/>
      <c r="F315" s="93"/>
      <c r="G315" s="93"/>
      <c r="H315" s="93"/>
      <c r="I315" s="93"/>
      <c r="J315" s="93"/>
      <c r="K315" s="93"/>
      <c r="L315" s="93"/>
      <c r="M315" s="93"/>
    </row>
    <row r="316" spans="1:13" ht="12.75">
      <c r="A316" s="84">
        <v>381</v>
      </c>
      <c r="B316" s="82"/>
      <c r="C316" s="85" t="s">
        <v>91</v>
      </c>
      <c r="D316" s="98"/>
      <c r="E316" s="93"/>
      <c r="F316" s="93"/>
      <c r="G316" s="93"/>
      <c r="H316" s="93"/>
      <c r="I316" s="93"/>
      <c r="J316" s="93"/>
      <c r="K316" s="93"/>
      <c r="L316" s="93"/>
      <c r="M316" s="93"/>
    </row>
    <row r="317" spans="1:13" ht="12.75">
      <c r="A317" s="84">
        <v>3811</v>
      </c>
      <c r="B317" s="86">
        <v>626</v>
      </c>
      <c r="C317" s="85" t="s">
        <v>34</v>
      </c>
      <c r="D317" s="98"/>
      <c r="E317" s="93"/>
      <c r="F317" s="93"/>
      <c r="G317" s="93"/>
      <c r="H317" s="93"/>
      <c r="I317" s="93"/>
      <c r="J317" s="93"/>
      <c r="K317" s="93"/>
      <c r="L317" s="93"/>
      <c r="M317" s="93"/>
    </row>
    <row r="318" spans="1:13" ht="12.75">
      <c r="A318" s="84"/>
      <c r="B318" s="86"/>
      <c r="C318" s="85"/>
      <c r="D318" s="98"/>
      <c r="E318" s="93"/>
      <c r="F318" s="93"/>
      <c r="G318" s="93"/>
      <c r="H318" s="93"/>
      <c r="I318" s="93"/>
      <c r="J318" s="93"/>
      <c r="K318" s="93"/>
      <c r="L318" s="93"/>
      <c r="M318" s="93"/>
    </row>
    <row r="319" spans="1:13" ht="26.25">
      <c r="A319" s="84"/>
      <c r="B319" s="86"/>
      <c r="C319" s="110" t="s">
        <v>141</v>
      </c>
      <c r="D319" s="98"/>
      <c r="E319" s="93"/>
      <c r="F319" s="93"/>
      <c r="G319" s="93"/>
      <c r="H319" s="93"/>
      <c r="I319" s="93"/>
      <c r="J319" s="93"/>
      <c r="K319" s="93"/>
      <c r="L319" s="93"/>
      <c r="M319" s="93"/>
    </row>
    <row r="320" spans="1:13" ht="12.75">
      <c r="A320" s="84">
        <v>3</v>
      </c>
      <c r="B320" s="82"/>
      <c r="C320" s="85" t="s">
        <v>57</v>
      </c>
      <c r="D320" s="98"/>
      <c r="E320" s="93"/>
      <c r="F320" s="93"/>
      <c r="G320" s="93"/>
      <c r="H320" s="93"/>
      <c r="I320" s="93"/>
      <c r="J320" s="93"/>
      <c r="K320" s="93"/>
      <c r="L320" s="93"/>
      <c r="M320" s="93"/>
    </row>
    <row r="321" spans="1:13" ht="12.75">
      <c r="A321" s="84">
        <v>32</v>
      </c>
      <c r="B321" s="82"/>
      <c r="C321" s="85" t="s">
        <v>28</v>
      </c>
      <c r="D321" s="98"/>
      <c r="E321" s="93"/>
      <c r="F321" s="93"/>
      <c r="G321" s="93"/>
      <c r="H321" s="93"/>
      <c r="I321" s="93"/>
      <c r="J321" s="93"/>
      <c r="K321" s="93"/>
      <c r="L321" s="93"/>
      <c r="M321" s="93"/>
    </row>
    <row r="322" spans="1:13" ht="12.75">
      <c r="A322" s="84">
        <v>321</v>
      </c>
      <c r="B322" s="82"/>
      <c r="C322" s="85" t="s">
        <v>29</v>
      </c>
      <c r="D322" s="98"/>
      <c r="E322" s="93"/>
      <c r="F322" s="93"/>
      <c r="G322" s="93"/>
      <c r="H322" s="93"/>
      <c r="I322" s="93"/>
      <c r="J322" s="93"/>
      <c r="K322" s="93"/>
      <c r="L322" s="93"/>
      <c r="M322" s="93"/>
    </row>
    <row r="323" spans="1:13" ht="12.75">
      <c r="A323" s="84">
        <v>3211</v>
      </c>
      <c r="B323" s="86">
        <v>0</v>
      </c>
      <c r="C323" s="85" t="s">
        <v>62</v>
      </c>
      <c r="D323" s="98"/>
      <c r="E323" s="93"/>
      <c r="F323" s="93"/>
      <c r="G323" s="93"/>
      <c r="H323" s="93"/>
      <c r="I323" s="93"/>
      <c r="J323" s="93"/>
      <c r="K323" s="93"/>
      <c r="L323" s="93"/>
      <c r="M323" s="93"/>
    </row>
    <row r="324" spans="1:13" ht="12.75">
      <c r="A324" s="84">
        <v>322</v>
      </c>
      <c r="B324" s="82">
        <v>0</v>
      </c>
      <c r="C324" s="85" t="s">
        <v>30</v>
      </c>
      <c r="D324" s="98"/>
      <c r="E324" s="93"/>
      <c r="F324" s="93"/>
      <c r="G324" s="93"/>
      <c r="H324" s="93"/>
      <c r="I324" s="93"/>
      <c r="J324" s="93"/>
      <c r="K324" s="93"/>
      <c r="L324" s="93"/>
      <c r="M324" s="93"/>
    </row>
    <row r="325" spans="1:13" ht="26.25">
      <c r="A325" s="84">
        <v>3221</v>
      </c>
      <c r="B325" s="86">
        <v>0</v>
      </c>
      <c r="C325" s="85" t="s">
        <v>65</v>
      </c>
      <c r="D325" s="98"/>
      <c r="E325" s="93"/>
      <c r="F325" s="93"/>
      <c r="G325" s="93"/>
      <c r="H325" s="93"/>
      <c r="I325" s="93"/>
      <c r="J325" s="93"/>
      <c r="K325" s="93"/>
      <c r="L325" s="93"/>
      <c r="M325" s="93"/>
    </row>
    <row r="326" spans="1:13" ht="12.75">
      <c r="A326" s="84">
        <v>3225</v>
      </c>
      <c r="B326" s="86">
        <v>0</v>
      </c>
      <c r="C326" s="85" t="s">
        <v>113</v>
      </c>
      <c r="D326" s="98"/>
      <c r="E326" s="93"/>
      <c r="F326" s="93"/>
      <c r="G326" s="93"/>
      <c r="H326" s="93"/>
      <c r="I326" s="93"/>
      <c r="J326" s="93"/>
      <c r="K326" s="93"/>
      <c r="L326" s="93"/>
      <c r="M326" s="93"/>
    </row>
    <row r="327" spans="1:13" ht="12.75">
      <c r="A327" s="84">
        <v>4</v>
      </c>
      <c r="B327" s="82"/>
      <c r="C327" s="85" t="s">
        <v>36</v>
      </c>
      <c r="D327" s="98">
        <f>SUM(D328)</f>
        <v>0</v>
      </c>
      <c r="E327" s="93"/>
      <c r="F327" s="93"/>
      <c r="G327" s="93"/>
      <c r="H327" s="93"/>
      <c r="I327" s="93"/>
      <c r="J327" s="93"/>
      <c r="K327" s="93"/>
      <c r="L327" s="93"/>
      <c r="M327" s="93"/>
    </row>
    <row r="328" spans="1:13" ht="26.25">
      <c r="A328" s="84">
        <v>42</v>
      </c>
      <c r="B328" s="82"/>
      <c r="C328" s="85" t="s">
        <v>49</v>
      </c>
      <c r="D328" s="98">
        <f>SUM(D329,D336)</f>
        <v>0</v>
      </c>
      <c r="E328" s="93"/>
      <c r="F328" s="93"/>
      <c r="G328" s="93"/>
      <c r="H328" s="93"/>
      <c r="I328" s="93"/>
      <c r="J328" s="93"/>
      <c r="K328" s="93"/>
      <c r="L328" s="93"/>
      <c r="M328" s="93"/>
    </row>
    <row r="329" spans="1:13" ht="12.75">
      <c r="A329" s="84">
        <v>422</v>
      </c>
      <c r="B329" s="82"/>
      <c r="C329" s="85" t="s">
        <v>35</v>
      </c>
      <c r="D329" s="98">
        <f>SUM(D330:D335)</f>
        <v>0</v>
      </c>
      <c r="E329" s="93"/>
      <c r="F329" s="93"/>
      <c r="G329" s="93"/>
      <c r="H329" s="93"/>
      <c r="I329" s="93"/>
      <c r="J329" s="93"/>
      <c r="K329" s="93"/>
      <c r="L329" s="93"/>
      <c r="M329" s="93"/>
    </row>
    <row r="330" spans="1:13" ht="12.75">
      <c r="A330" s="84">
        <v>4221</v>
      </c>
      <c r="B330" s="86">
        <v>0</v>
      </c>
      <c r="C330" s="85" t="s">
        <v>50</v>
      </c>
      <c r="D330" s="116"/>
      <c r="E330" s="93"/>
      <c r="F330" s="93"/>
      <c r="G330" s="93"/>
      <c r="H330" s="93"/>
      <c r="I330" s="93"/>
      <c r="J330" s="93"/>
      <c r="K330" s="93"/>
      <c r="L330" s="93"/>
      <c r="M330" s="93"/>
    </row>
    <row r="331" spans="1:13" ht="12.75">
      <c r="A331" s="84">
        <v>4222</v>
      </c>
      <c r="B331" s="86">
        <v>0</v>
      </c>
      <c r="C331" s="85" t="s">
        <v>51</v>
      </c>
      <c r="D331" s="116"/>
      <c r="E331" s="93"/>
      <c r="F331" s="93"/>
      <c r="G331" s="93"/>
      <c r="H331" s="93"/>
      <c r="I331" s="93"/>
      <c r="J331" s="93"/>
      <c r="K331" s="93"/>
      <c r="L331" s="93"/>
      <c r="M331" s="93"/>
    </row>
    <row r="332" spans="1:13" ht="12.75">
      <c r="A332" s="84">
        <v>4223</v>
      </c>
      <c r="B332" s="86">
        <v>0</v>
      </c>
      <c r="C332" s="85" t="s">
        <v>52</v>
      </c>
      <c r="D332" s="116"/>
      <c r="E332" s="93"/>
      <c r="F332" s="93"/>
      <c r="G332" s="93"/>
      <c r="H332" s="93"/>
      <c r="I332" s="93"/>
      <c r="J332" s="93"/>
      <c r="K332" s="93"/>
      <c r="L332" s="93"/>
      <c r="M332" s="93"/>
    </row>
    <row r="333" spans="1:13" ht="12.75">
      <c r="A333" s="84">
        <v>4225</v>
      </c>
      <c r="B333" s="86">
        <v>0</v>
      </c>
      <c r="C333" s="85" t="s">
        <v>136</v>
      </c>
      <c r="D333" s="116"/>
      <c r="E333" s="93"/>
      <c r="F333" s="93"/>
      <c r="G333" s="93"/>
      <c r="H333" s="93"/>
      <c r="I333" s="93"/>
      <c r="J333" s="93"/>
      <c r="K333" s="93"/>
      <c r="L333" s="93"/>
      <c r="M333" s="93"/>
    </row>
    <row r="334" spans="1:13" ht="12.75">
      <c r="A334" s="84">
        <v>4226</v>
      </c>
      <c r="B334" s="86">
        <v>0</v>
      </c>
      <c r="C334" s="85" t="s">
        <v>53</v>
      </c>
      <c r="D334" s="116"/>
      <c r="E334" s="93"/>
      <c r="F334" s="93"/>
      <c r="G334" s="93"/>
      <c r="H334" s="93"/>
      <c r="I334" s="93"/>
      <c r="J334" s="93"/>
      <c r="K334" s="93"/>
      <c r="L334" s="93"/>
      <c r="M334" s="93"/>
    </row>
    <row r="335" spans="1:13" ht="26.25">
      <c r="A335" s="84">
        <v>4227</v>
      </c>
      <c r="B335" s="86">
        <v>0</v>
      </c>
      <c r="C335" s="85" t="s">
        <v>54</v>
      </c>
      <c r="D335" s="116"/>
      <c r="E335" s="93"/>
      <c r="F335" s="93"/>
      <c r="G335" s="93"/>
      <c r="H335" s="93"/>
      <c r="I335" s="93"/>
      <c r="J335" s="93"/>
      <c r="K335" s="93"/>
      <c r="L335" s="93"/>
      <c r="M335" s="93"/>
    </row>
    <row r="336" spans="1:13" ht="12.75">
      <c r="A336" s="84"/>
      <c r="B336" s="86"/>
      <c r="C336" s="85"/>
      <c r="D336" s="98"/>
      <c r="E336" s="93"/>
      <c r="F336" s="93"/>
      <c r="G336" s="93"/>
      <c r="H336" s="93"/>
      <c r="I336" s="93"/>
      <c r="J336" s="93"/>
      <c r="K336" s="93"/>
      <c r="L336" s="93"/>
      <c r="M336" s="93"/>
    </row>
    <row r="337" spans="1:13" ht="52.5">
      <c r="A337" s="81" t="s">
        <v>104</v>
      </c>
      <c r="B337" s="81"/>
      <c r="C337" s="89" t="s">
        <v>105</v>
      </c>
      <c r="D337" s="97">
        <f aca="true" t="shared" si="2" ref="D337:E341">SUM(D338)</f>
        <v>660</v>
      </c>
      <c r="E337" s="97">
        <f t="shared" si="2"/>
        <v>660</v>
      </c>
      <c r="F337" s="97"/>
      <c r="G337" s="95"/>
      <c r="H337" s="95"/>
      <c r="I337" s="95"/>
      <c r="J337" s="95"/>
      <c r="K337" s="95"/>
      <c r="L337" s="97">
        <f>SUM(L338)</f>
        <v>660</v>
      </c>
      <c r="M337" s="97">
        <f>SUM(M338)</f>
        <v>660</v>
      </c>
    </row>
    <row r="338" spans="1:13" ht="12.75">
      <c r="A338" s="84">
        <v>4</v>
      </c>
      <c r="B338" s="82"/>
      <c r="C338" s="85" t="s">
        <v>36</v>
      </c>
      <c r="D338" s="98">
        <f t="shared" si="2"/>
        <v>660</v>
      </c>
      <c r="E338" s="98">
        <f t="shared" si="2"/>
        <v>660</v>
      </c>
      <c r="F338" s="98"/>
      <c r="G338" s="93"/>
      <c r="H338" s="93"/>
      <c r="I338" s="93"/>
      <c r="J338" s="93"/>
      <c r="K338" s="93"/>
      <c r="L338" s="98">
        <f>SUM(L339)</f>
        <v>660</v>
      </c>
      <c r="M338" s="98">
        <f>SUM(M339)</f>
        <v>660</v>
      </c>
    </row>
    <row r="339" spans="1:13" ht="26.25">
      <c r="A339" s="84">
        <v>42</v>
      </c>
      <c r="B339" s="82"/>
      <c r="C339" s="85" t="s">
        <v>49</v>
      </c>
      <c r="D339" s="98">
        <f t="shared" si="2"/>
        <v>660</v>
      </c>
      <c r="E339" s="98">
        <f t="shared" si="2"/>
        <v>660</v>
      </c>
      <c r="F339" s="98"/>
      <c r="G339" s="93"/>
      <c r="H339" s="93"/>
      <c r="I339" s="93"/>
      <c r="J339" s="93"/>
      <c r="K339" s="93"/>
      <c r="L339" s="93">
        <v>660</v>
      </c>
      <c r="M339" s="93">
        <v>660</v>
      </c>
    </row>
    <row r="340" spans="1:13" ht="26.25">
      <c r="A340" s="84">
        <v>424</v>
      </c>
      <c r="B340" s="82"/>
      <c r="C340" s="85" t="s">
        <v>37</v>
      </c>
      <c r="D340" s="98">
        <f t="shared" si="2"/>
        <v>660</v>
      </c>
      <c r="E340" s="98">
        <f t="shared" si="2"/>
        <v>660</v>
      </c>
      <c r="F340" s="98"/>
      <c r="G340" s="93"/>
      <c r="H340" s="93"/>
      <c r="I340" s="93"/>
      <c r="J340" s="93"/>
      <c r="K340" s="93"/>
      <c r="L340" s="93"/>
      <c r="M340" s="93"/>
    </row>
    <row r="341" spans="1:13" ht="12.75">
      <c r="A341" s="84">
        <v>4241</v>
      </c>
      <c r="B341" s="86">
        <v>627</v>
      </c>
      <c r="C341" s="85" t="s">
        <v>106</v>
      </c>
      <c r="D341" s="98">
        <f t="shared" si="2"/>
        <v>660</v>
      </c>
      <c r="E341" s="98">
        <f t="shared" si="2"/>
        <v>660</v>
      </c>
      <c r="F341" s="98"/>
      <c r="G341" s="93"/>
      <c r="H341" s="93"/>
      <c r="I341" s="93"/>
      <c r="J341" s="93"/>
      <c r="K341" s="93"/>
      <c r="L341" s="93"/>
      <c r="M341" s="93"/>
    </row>
    <row r="342" spans="1:13" ht="12.75">
      <c r="A342" s="84">
        <v>42411</v>
      </c>
      <c r="B342" s="86"/>
      <c r="C342" s="85" t="s">
        <v>106</v>
      </c>
      <c r="D342" s="98">
        <v>660</v>
      </c>
      <c r="E342" s="93">
        <v>660</v>
      </c>
      <c r="F342" s="93"/>
      <c r="G342" s="93"/>
      <c r="H342" s="93"/>
      <c r="I342" s="93"/>
      <c r="J342" s="93"/>
      <c r="K342" s="93"/>
      <c r="L342" s="93"/>
      <c r="M342" s="93"/>
    </row>
    <row r="343" spans="1:13" ht="12.75">
      <c r="A343" s="84"/>
      <c r="B343" s="82"/>
      <c r="C343" s="85"/>
      <c r="D343" s="90"/>
      <c r="E343" s="93"/>
      <c r="F343" s="93"/>
      <c r="G343" s="93"/>
      <c r="H343" s="93"/>
      <c r="I343" s="93"/>
      <c r="J343" s="93"/>
      <c r="K343" s="93"/>
      <c r="L343" s="93"/>
      <c r="M343" s="93"/>
    </row>
    <row r="344" spans="1:3" ht="12.75">
      <c r="A344" s="111" t="s">
        <v>118</v>
      </c>
      <c r="B344" s="111"/>
      <c r="C344" s="104" t="s">
        <v>117</v>
      </c>
    </row>
    <row r="345" spans="1:4" ht="12.75">
      <c r="A345" s="84">
        <v>3</v>
      </c>
      <c r="B345" s="82"/>
      <c r="C345" s="85" t="s">
        <v>57</v>
      </c>
      <c r="D345" s="98">
        <v>0</v>
      </c>
    </row>
    <row r="346" spans="1:4" ht="12.75">
      <c r="A346" s="84">
        <v>31</v>
      </c>
      <c r="B346" s="82"/>
      <c r="C346" s="85" t="s">
        <v>24</v>
      </c>
      <c r="D346" s="98">
        <f>SUM(D347,D350,D352)</f>
        <v>0</v>
      </c>
    </row>
    <row r="347" spans="1:4" ht="12.75">
      <c r="A347" s="84">
        <v>311</v>
      </c>
      <c r="B347" s="82"/>
      <c r="C347" s="85" t="s">
        <v>25</v>
      </c>
      <c r="D347" s="98">
        <f>SUM(D348)</f>
        <v>0</v>
      </c>
    </row>
    <row r="348" spans="1:4" ht="12.75">
      <c r="A348" s="84">
        <v>3111</v>
      </c>
      <c r="B348" s="86">
        <v>632</v>
      </c>
      <c r="C348" s="85" t="s">
        <v>97</v>
      </c>
      <c r="D348" s="98">
        <v>0</v>
      </c>
    </row>
    <row r="349" spans="1:4" ht="12.75">
      <c r="A349" s="84">
        <v>3111</v>
      </c>
      <c r="B349" s="86">
        <v>633</v>
      </c>
      <c r="C349" s="85" t="s">
        <v>97</v>
      </c>
      <c r="D349" s="98"/>
    </row>
    <row r="350" spans="1:4" ht="12.75">
      <c r="A350" s="84">
        <v>312</v>
      </c>
      <c r="B350" s="82"/>
      <c r="C350" s="85" t="s">
        <v>26</v>
      </c>
      <c r="D350" s="98">
        <f>SUM(D351)</f>
        <v>0</v>
      </c>
    </row>
    <row r="351" spans="1:4" ht="12.75">
      <c r="A351" s="84">
        <v>3121</v>
      </c>
      <c r="B351" s="86">
        <v>634</v>
      </c>
      <c r="C351" s="85" t="s">
        <v>26</v>
      </c>
      <c r="D351" s="98">
        <v>0</v>
      </c>
    </row>
    <row r="352" spans="1:4" ht="12.75">
      <c r="A352" s="84">
        <v>313</v>
      </c>
      <c r="B352" s="82"/>
      <c r="C352" s="85" t="s">
        <v>27</v>
      </c>
      <c r="D352" s="98">
        <f>SUM(D353:D355)</f>
        <v>0</v>
      </c>
    </row>
    <row r="353" spans="1:4" ht="26.25">
      <c r="A353" s="84">
        <v>3132</v>
      </c>
      <c r="B353" s="86">
        <v>635</v>
      </c>
      <c r="C353" s="85" t="s">
        <v>98</v>
      </c>
      <c r="D353" s="98">
        <v>0</v>
      </c>
    </row>
    <row r="354" spans="1:4" ht="26.25">
      <c r="A354" s="84">
        <v>3132</v>
      </c>
      <c r="B354" s="86">
        <v>636</v>
      </c>
      <c r="C354" s="85" t="s">
        <v>98</v>
      </c>
      <c r="D354" s="98"/>
    </row>
    <row r="355" spans="1:4" ht="26.25">
      <c r="A355" s="84">
        <v>3133</v>
      </c>
      <c r="B355" s="86">
        <v>637</v>
      </c>
      <c r="C355" s="85" t="s">
        <v>99</v>
      </c>
      <c r="D355" s="98">
        <v>0</v>
      </c>
    </row>
    <row r="356" spans="1:4" ht="26.25">
      <c r="A356" s="84">
        <v>3133</v>
      </c>
      <c r="B356" s="86">
        <v>638</v>
      </c>
      <c r="C356" s="85" t="s">
        <v>99</v>
      </c>
      <c r="D356" s="98"/>
    </row>
    <row r="357" spans="1:4" ht="12.75">
      <c r="A357" s="84">
        <v>32</v>
      </c>
      <c r="B357" s="82"/>
      <c r="C357" s="85" t="s">
        <v>28</v>
      </c>
      <c r="D357" s="98">
        <v>0</v>
      </c>
    </row>
    <row r="358" spans="1:4" ht="12.75">
      <c r="A358" s="84">
        <v>321</v>
      </c>
      <c r="B358" s="82"/>
      <c r="C358" s="85" t="s">
        <v>29</v>
      </c>
      <c r="D358" s="98">
        <f>SUM(D359:D360)</f>
        <v>0</v>
      </c>
    </row>
    <row r="359" spans="1:4" ht="12.75">
      <c r="A359" s="84">
        <v>3211</v>
      </c>
      <c r="B359" s="86">
        <v>639</v>
      </c>
      <c r="C359" s="85" t="s">
        <v>62</v>
      </c>
      <c r="D359" s="98">
        <v>0</v>
      </c>
    </row>
    <row r="360" spans="1:4" ht="26.25">
      <c r="A360" s="84">
        <v>3212</v>
      </c>
      <c r="B360" s="86">
        <v>640</v>
      </c>
      <c r="C360" s="85" t="s">
        <v>92</v>
      </c>
      <c r="D360" s="98">
        <v>0</v>
      </c>
    </row>
    <row r="361" spans="1:4" ht="26.25">
      <c r="A361" s="84">
        <v>3212</v>
      </c>
      <c r="B361" s="86">
        <v>641</v>
      </c>
      <c r="C361" s="85" t="s">
        <v>92</v>
      </c>
      <c r="D361" s="98"/>
    </row>
    <row r="362" spans="1:4" ht="12.75">
      <c r="A362" s="84">
        <v>322</v>
      </c>
      <c r="B362" s="82"/>
      <c r="C362" s="85" t="s">
        <v>30</v>
      </c>
      <c r="D362" s="98">
        <f>SUM(D363:D363)</f>
        <v>0</v>
      </c>
    </row>
    <row r="363" spans="1:4" ht="26.25">
      <c r="A363" s="84">
        <v>3221</v>
      </c>
      <c r="B363" s="86">
        <v>642</v>
      </c>
      <c r="C363" s="85" t="s">
        <v>65</v>
      </c>
      <c r="D363" s="98">
        <v>0</v>
      </c>
    </row>
    <row r="364" spans="1:4" ht="12.75">
      <c r="A364" s="84">
        <v>323</v>
      </c>
      <c r="B364" s="86"/>
      <c r="C364" s="85" t="s">
        <v>31</v>
      </c>
      <c r="D364" s="98">
        <f>SUM(D365:D367)</f>
        <v>0</v>
      </c>
    </row>
    <row r="365" spans="1:4" ht="12.75">
      <c r="A365" s="84">
        <v>3236</v>
      </c>
      <c r="B365" s="86">
        <v>643</v>
      </c>
      <c r="C365" s="85" t="s">
        <v>74</v>
      </c>
      <c r="D365" s="98">
        <v>0</v>
      </c>
    </row>
    <row r="366" spans="1:4" ht="12.75">
      <c r="A366" s="84">
        <v>3237</v>
      </c>
      <c r="B366" s="86">
        <v>644</v>
      </c>
      <c r="C366" s="85" t="s">
        <v>59</v>
      </c>
      <c r="D366" s="98">
        <v>0</v>
      </c>
    </row>
    <row r="367" spans="1:4" ht="12.75">
      <c r="A367" s="84">
        <v>3239</v>
      </c>
      <c r="B367" s="86">
        <v>645</v>
      </c>
      <c r="C367" s="85" t="s">
        <v>76</v>
      </c>
      <c r="D367" s="98">
        <v>0</v>
      </c>
    </row>
    <row r="368" spans="1:4" ht="12.75">
      <c r="A368" s="84">
        <v>329</v>
      </c>
      <c r="B368" s="82"/>
      <c r="C368" s="85" t="s">
        <v>32</v>
      </c>
      <c r="D368" s="98">
        <f>SUM(D369:D371)</f>
        <v>0</v>
      </c>
    </row>
    <row r="369" spans="1:4" ht="12.75">
      <c r="A369" s="84">
        <v>3293</v>
      </c>
      <c r="B369" s="86">
        <v>646</v>
      </c>
      <c r="C369" s="85" t="s">
        <v>79</v>
      </c>
      <c r="D369" s="98">
        <v>0</v>
      </c>
    </row>
    <row r="370" spans="1:4" ht="12.75">
      <c r="A370" s="84">
        <v>3293</v>
      </c>
      <c r="B370" s="86">
        <v>647</v>
      </c>
      <c r="C370" s="85" t="s">
        <v>79</v>
      </c>
      <c r="D370" s="98"/>
    </row>
    <row r="371" spans="1:4" ht="12.75">
      <c r="A371" s="84">
        <v>3299</v>
      </c>
      <c r="B371" s="86">
        <v>648</v>
      </c>
      <c r="C371" s="85" t="s">
        <v>32</v>
      </c>
      <c r="D371" s="98">
        <v>0</v>
      </c>
    </row>
    <row r="372" spans="1:4" ht="12.75">
      <c r="A372" s="84">
        <v>35</v>
      </c>
      <c r="B372" s="82"/>
      <c r="C372" s="85" t="s">
        <v>119</v>
      </c>
      <c r="D372" s="98">
        <f>SUM(D373)</f>
        <v>0</v>
      </c>
    </row>
    <row r="373" spans="1:4" ht="26.25">
      <c r="A373" s="84">
        <v>351</v>
      </c>
      <c r="B373" s="82"/>
      <c r="C373" s="85" t="s">
        <v>120</v>
      </c>
      <c r="D373" s="98">
        <f>SUM(D374)</f>
        <v>0</v>
      </c>
    </row>
    <row r="374" spans="1:4" ht="26.25">
      <c r="A374" s="84">
        <v>3512</v>
      </c>
      <c r="B374" s="86">
        <v>649</v>
      </c>
      <c r="C374" s="85" t="s">
        <v>120</v>
      </c>
      <c r="D374" s="98">
        <v>0</v>
      </c>
    </row>
    <row r="375" spans="1:4" ht="12.75">
      <c r="A375" s="84"/>
      <c r="B375" s="82"/>
      <c r="C375" s="85"/>
      <c r="D375" s="98"/>
    </row>
    <row r="376" spans="1:13" ht="12.75">
      <c r="A376" s="120" t="s">
        <v>197</v>
      </c>
      <c r="B376" s="120"/>
      <c r="C376" s="121" t="s">
        <v>194</v>
      </c>
      <c r="D376" s="122"/>
      <c r="E376" s="122"/>
      <c r="F376" s="122"/>
      <c r="G376" s="122"/>
      <c r="H376" s="122"/>
      <c r="I376" s="122"/>
      <c r="J376" s="122"/>
      <c r="K376" s="122"/>
      <c r="L376" s="122"/>
      <c r="M376" s="122"/>
    </row>
    <row r="377" spans="1:13" ht="12.75">
      <c r="A377" s="120"/>
      <c r="B377" s="120"/>
      <c r="C377" s="121" t="s">
        <v>195</v>
      </c>
      <c r="D377" s="122"/>
      <c r="E377" s="122"/>
      <c r="F377" s="122"/>
      <c r="G377" s="122"/>
      <c r="H377" s="122"/>
      <c r="I377" s="122"/>
      <c r="J377" s="122"/>
      <c r="K377" s="122"/>
      <c r="L377" s="122"/>
      <c r="M377" s="122"/>
    </row>
    <row r="378" spans="1:13" ht="12.75">
      <c r="A378" s="120" t="s">
        <v>196</v>
      </c>
      <c r="B378" s="120"/>
      <c r="C378" s="121" t="s">
        <v>193</v>
      </c>
      <c r="D378" s="122">
        <f>SUM(D379)</f>
        <v>7058</v>
      </c>
      <c r="E378" s="122"/>
      <c r="F378" s="122">
        <f>SUM(F379)</f>
        <v>7058</v>
      </c>
      <c r="G378" s="122"/>
      <c r="H378" s="122"/>
      <c r="I378" s="122"/>
      <c r="J378" s="122"/>
      <c r="K378" s="122"/>
      <c r="L378" s="122">
        <f>SUM(L379)</f>
        <v>7058</v>
      </c>
      <c r="M378" s="122">
        <f>SUM(M379)</f>
        <v>7058</v>
      </c>
    </row>
    <row r="379" spans="1:13" ht="12.75">
      <c r="A379" s="111">
        <v>3</v>
      </c>
      <c r="C379" s="104" t="s">
        <v>57</v>
      </c>
      <c r="D379" s="105">
        <f>SUM(D380)</f>
        <v>7058</v>
      </c>
      <c r="F379" s="105">
        <f>SUM(F380)</f>
        <v>7058</v>
      </c>
      <c r="L379" s="105">
        <f>SUM(L380)</f>
        <v>7058</v>
      </c>
      <c r="M379" s="105">
        <f>SUM(M380)</f>
        <v>7058</v>
      </c>
    </row>
    <row r="380" spans="1:13" ht="12.75">
      <c r="A380" s="111">
        <v>32</v>
      </c>
      <c r="C380" s="104" t="s">
        <v>28</v>
      </c>
      <c r="D380" s="105">
        <f>SUM(D381)</f>
        <v>7058</v>
      </c>
      <c r="F380" s="105">
        <f>SUM(F381)</f>
        <v>7058</v>
      </c>
      <c r="L380" s="105">
        <v>7058</v>
      </c>
      <c r="M380" s="105">
        <v>7058</v>
      </c>
    </row>
    <row r="381" spans="1:6" ht="23.25">
      <c r="A381" s="111">
        <v>324</v>
      </c>
      <c r="C381" s="104" t="s">
        <v>77</v>
      </c>
      <c r="D381" s="105">
        <f>SUM(D382)</f>
        <v>7058</v>
      </c>
      <c r="F381" s="105">
        <f>SUM(F382)</f>
        <v>7058</v>
      </c>
    </row>
    <row r="382" spans="1:6" ht="23.25">
      <c r="A382" s="111">
        <v>3241</v>
      </c>
      <c r="C382" s="104" t="s">
        <v>77</v>
      </c>
      <c r="D382" s="105">
        <f>SUM(D383)</f>
        <v>7058</v>
      </c>
      <c r="F382" s="105">
        <f>SUM(F383)</f>
        <v>7058</v>
      </c>
    </row>
    <row r="383" spans="1:6" ht="12.75">
      <c r="A383" s="111">
        <v>32412</v>
      </c>
      <c r="C383" s="104" t="s">
        <v>198</v>
      </c>
      <c r="D383" s="105">
        <v>7058</v>
      </c>
      <c r="F383" s="105">
        <v>7058</v>
      </c>
    </row>
    <row r="385" spans="1:13" ht="12.75">
      <c r="A385" s="120" t="s">
        <v>196</v>
      </c>
      <c r="B385" s="120"/>
      <c r="C385" s="121" t="s">
        <v>204</v>
      </c>
      <c r="D385" s="122">
        <f>SUM(D386)</f>
        <v>0</v>
      </c>
      <c r="E385" s="122"/>
      <c r="F385" s="122"/>
      <c r="G385" s="122"/>
      <c r="H385" s="122"/>
      <c r="I385" s="122">
        <f>SUM(I386)</f>
        <v>0</v>
      </c>
      <c r="J385" s="122"/>
      <c r="K385" s="122"/>
      <c r="L385" s="122">
        <f>SUM(L386)</f>
        <v>0</v>
      </c>
      <c r="M385" s="122">
        <f>SUM(M386)</f>
        <v>0</v>
      </c>
    </row>
    <row r="386" spans="1:13" ht="12.75">
      <c r="A386" s="111">
        <v>3</v>
      </c>
      <c r="C386" s="104" t="s">
        <v>57</v>
      </c>
      <c r="D386" s="105">
        <f>SUM(D387)</f>
        <v>0</v>
      </c>
      <c r="I386" s="105">
        <f>SUM(I387)</f>
        <v>0</v>
      </c>
      <c r="L386" s="105">
        <f>SUM(L387)</f>
        <v>0</v>
      </c>
      <c r="M386" s="105">
        <f>SUM(M387)</f>
        <v>0</v>
      </c>
    </row>
    <row r="387" spans="1:13" ht="12.75">
      <c r="A387" s="111">
        <v>32</v>
      </c>
      <c r="C387" s="104" t="s">
        <v>28</v>
      </c>
      <c r="D387" s="105">
        <f>SUM(D388)</f>
        <v>0</v>
      </c>
      <c r="I387" s="105">
        <f>SUM(I388)</f>
        <v>0</v>
      </c>
      <c r="L387" s="105">
        <v>0</v>
      </c>
      <c r="M387" s="105">
        <v>0</v>
      </c>
    </row>
    <row r="388" spans="1:9" ht="12.75">
      <c r="A388" s="111">
        <v>322</v>
      </c>
      <c r="C388" s="104" t="s">
        <v>30</v>
      </c>
      <c r="D388" s="105">
        <f>SUM(D389)</f>
        <v>0</v>
      </c>
      <c r="I388" s="105">
        <f>SUM(I389)</f>
        <v>0</v>
      </c>
    </row>
    <row r="389" spans="1:9" ht="12.75">
      <c r="A389" s="103">
        <v>3225</v>
      </c>
      <c r="C389" s="104" t="s">
        <v>68</v>
      </c>
      <c r="D389" s="105">
        <f>SUM(D390)</f>
        <v>0</v>
      </c>
      <c r="I389" s="105">
        <f>SUM(I390)</f>
        <v>0</v>
      </c>
    </row>
    <row r="390" spans="1:9" ht="12.75">
      <c r="A390" s="128">
        <v>32251</v>
      </c>
      <c r="B390" s="131"/>
      <c r="C390" s="127" t="s">
        <v>188</v>
      </c>
      <c r="D390" s="105">
        <v>0</v>
      </c>
      <c r="I390" s="105">
        <v>0</v>
      </c>
    </row>
    <row r="392" spans="1:13" ht="12.75">
      <c r="A392" s="123" t="s">
        <v>196</v>
      </c>
      <c r="B392" s="123"/>
      <c r="C392" s="124" t="s">
        <v>199</v>
      </c>
      <c r="D392" s="125">
        <f>SUM(D393)</f>
        <v>50000</v>
      </c>
      <c r="E392" s="125"/>
      <c r="F392" s="125">
        <f>SUM(F393)</f>
        <v>50000</v>
      </c>
      <c r="G392" s="125"/>
      <c r="H392" s="125"/>
      <c r="I392" s="125"/>
      <c r="J392" s="125"/>
      <c r="K392" s="125"/>
      <c r="L392" s="125">
        <f>SUM(L393)</f>
        <v>50000</v>
      </c>
      <c r="M392" s="125">
        <f>SUM(M393)</f>
        <v>50000</v>
      </c>
    </row>
    <row r="393" spans="1:13" ht="12.75">
      <c r="A393" s="111">
        <v>3</v>
      </c>
      <c r="C393" s="104" t="s">
        <v>57</v>
      </c>
      <c r="D393" s="105">
        <f>SUM(D394)</f>
        <v>50000</v>
      </c>
      <c r="F393" s="105">
        <f>SUM(F394)</f>
        <v>50000</v>
      </c>
      <c r="L393" s="105">
        <f>SUM(L394)</f>
        <v>50000</v>
      </c>
      <c r="M393" s="105">
        <f>SUM(M394)</f>
        <v>50000</v>
      </c>
    </row>
    <row r="394" spans="1:13" ht="12.75">
      <c r="A394" s="111">
        <v>32</v>
      </c>
      <c r="C394" s="104" t="s">
        <v>28</v>
      </c>
      <c r="D394" s="105">
        <f>SUM(D395)</f>
        <v>50000</v>
      </c>
      <c r="F394" s="105">
        <f>SUM(F395)</f>
        <v>50000</v>
      </c>
      <c r="L394" s="105">
        <v>50000</v>
      </c>
      <c r="M394" s="105">
        <v>50000</v>
      </c>
    </row>
    <row r="395" spans="1:6" ht="12.75">
      <c r="A395" s="111">
        <v>322</v>
      </c>
      <c r="C395" s="104" t="s">
        <v>30</v>
      </c>
      <c r="D395" s="105">
        <f>SUM(D396)</f>
        <v>50000</v>
      </c>
      <c r="F395" s="105">
        <f>SUM(F396)</f>
        <v>50000</v>
      </c>
    </row>
    <row r="396" spans="1:6" ht="12.75">
      <c r="A396" s="111">
        <v>3222</v>
      </c>
      <c r="C396" s="104" t="s">
        <v>89</v>
      </c>
      <c r="D396" s="105">
        <f>SUM(D397)</f>
        <v>50000</v>
      </c>
      <c r="F396" s="105">
        <f>SUM(F397)</f>
        <v>50000</v>
      </c>
    </row>
    <row r="397" spans="1:6" ht="12.75">
      <c r="A397" s="111">
        <v>32224</v>
      </c>
      <c r="C397" s="104" t="s">
        <v>200</v>
      </c>
      <c r="D397" s="105">
        <v>50000</v>
      </c>
      <c r="F397" s="105">
        <v>50000</v>
      </c>
    </row>
    <row r="398" ht="12.75">
      <c r="A398" s="111"/>
    </row>
    <row r="399" spans="1:13" ht="23.25">
      <c r="A399" s="130" t="s">
        <v>196</v>
      </c>
      <c r="B399" s="120"/>
      <c r="C399" s="121" t="s">
        <v>230</v>
      </c>
      <c r="D399" s="122">
        <f>SUM(D400)</f>
        <v>5776064</v>
      </c>
      <c r="E399" s="122">
        <f>SUM(E400)</f>
        <v>5776064</v>
      </c>
      <c r="F399" s="122"/>
      <c r="G399" s="122"/>
      <c r="H399" s="122"/>
      <c r="I399" s="122"/>
      <c r="J399" s="122"/>
      <c r="K399" s="122"/>
      <c r="L399" s="122">
        <f>SUM(L400)</f>
        <v>5776064</v>
      </c>
      <c r="M399" s="122">
        <f>SUM(M400)</f>
        <v>5776064</v>
      </c>
    </row>
    <row r="400" spans="1:13" ht="12.75">
      <c r="A400" s="111">
        <v>3</v>
      </c>
      <c r="C400" s="104" t="s">
        <v>57</v>
      </c>
      <c r="D400" s="105">
        <f>SUM(D401,D419)</f>
        <v>5776064</v>
      </c>
      <c r="E400" s="105">
        <f>SUM(E401,E419)</f>
        <v>5776064</v>
      </c>
      <c r="L400" s="105">
        <f>SUM(L401,L419)</f>
        <v>5776064</v>
      </c>
      <c r="M400" s="105">
        <f>SUM(M401,M419)</f>
        <v>5776064</v>
      </c>
    </row>
    <row r="401" spans="1:13" ht="12.75">
      <c r="A401" s="111">
        <v>31</v>
      </c>
      <c r="C401" s="104" t="s">
        <v>24</v>
      </c>
      <c r="D401" s="105">
        <f>SUM(D402,D405,D412)</f>
        <v>5422570</v>
      </c>
      <c r="E401" s="105">
        <f>SUM(E402,E405,E412)</f>
        <v>5422570</v>
      </c>
      <c r="L401" s="105">
        <v>5422570</v>
      </c>
      <c r="M401" s="105">
        <v>5422570</v>
      </c>
    </row>
    <row r="402" spans="1:5" ht="12.75">
      <c r="A402" s="111">
        <v>311</v>
      </c>
      <c r="C402" s="104" t="s">
        <v>231</v>
      </c>
      <c r="D402" s="105">
        <f>SUM(D403)</f>
        <v>4502109</v>
      </c>
      <c r="E402" s="105">
        <f>SUM(E403)</f>
        <v>4502109</v>
      </c>
    </row>
    <row r="403" spans="1:5" ht="12.75">
      <c r="A403" s="103">
        <v>3111</v>
      </c>
      <c r="C403" s="173" t="s">
        <v>97</v>
      </c>
      <c r="D403" s="174">
        <f>SUM(D404)</f>
        <v>4502109</v>
      </c>
      <c r="E403" s="174">
        <f>SUM(E404)</f>
        <v>4502109</v>
      </c>
    </row>
    <row r="404" spans="1:5" ht="12.75">
      <c r="A404" s="111">
        <v>31111</v>
      </c>
      <c r="C404" s="104" t="s">
        <v>232</v>
      </c>
      <c r="D404" s="105">
        <v>4502109</v>
      </c>
      <c r="E404" s="105">
        <v>4502109</v>
      </c>
    </row>
    <row r="405" spans="1:5" ht="12.75">
      <c r="A405" s="111">
        <v>312</v>
      </c>
      <c r="C405" s="104" t="s">
        <v>26</v>
      </c>
      <c r="D405" s="105">
        <f>SUM(D406)</f>
        <v>142377</v>
      </c>
      <c r="E405" s="105">
        <f>SUM(E406)</f>
        <v>142377</v>
      </c>
    </row>
    <row r="406" spans="1:5" ht="12.75">
      <c r="A406" s="103">
        <v>3121</v>
      </c>
      <c r="C406" s="173" t="s">
        <v>26</v>
      </c>
      <c r="D406" s="174">
        <f>SUM(D407:D411)</f>
        <v>142377</v>
      </c>
      <c r="E406" s="174">
        <f>SUM(E407:E411)</f>
        <v>142377</v>
      </c>
    </row>
    <row r="407" spans="1:5" ht="12.75">
      <c r="A407" s="111">
        <v>31213</v>
      </c>
      <c r="C407" s="104" t="s">
        <v>233</v>
      </c>
      <c r="D407" s="105">
        <v>13000</v>
      </c>
      <c r="E407" s="105">
        <v>13000</v>
      </c>
    </row>
    <row r="408" spans="1:5" ht="12.75">
      <c r="A408" s="111">
        <v>31214</v>
      </c>
      <c r="C408" s="104" t="s">
        <v>234</v>
      </c>
      <c r="D408" s="105">
        <v>11085</v>
      </c>
      <c r="E408" s="105">
        <v>11085</v>
      </c>
    </row>
    <row r="409" spans="1:5" ht="12.75">
      <c r="A409" s="111">
        <v>31215</v>
      </c>
      <c r="C409" s="104" t="s">
        <v>235</v>
      </c>
      <c r="D409" s="105">
        <v>10223</v>
      </c>
      <c r="E409" s="105">
        <v>10223</v>
      </c>
    </row>
    <row r="410" spans="1:5" ht="12.75">
      <c r="A410" s="111">
        <v>31216</v>
      </c>
      <c r="C410" s="104" t="s">
        <v>243</v>
      </c>
      <c r="D410" s="105">
        <v>58750</v>
      </c>
      <c r="E410" s="105">
        <v>58750</v>
      </c>
    </row>
    <row r="411" spans="1:5" ht="12.75">
      <c r="A411" s="111">
        <v>31219</v>
      </c>
      <c r="C411" s="104" t="s">
        <v>236</v>
      </c>
      <c r="D411" s="105">
        <v>49319</v>
      </c>
      <c r="E411" s="105">
        <v>49319</v>
      </c>
    </row>
    <row r="412" spans="1:5" ht="12.75">
      <c r="A412" s="111">
        <v>313</v>
      </c>
      <c r="C412" s="104" t="s">
        <v>27</v>
      </c>
      <c r="D412" s="105">
        <f>SUM(D413+D416)</f>
        <v>778084</v>
      </c>
      <c r="E412" s="105">
        <f>SUM(E413+E416)</f>
        <v>778084</v>
      </c>
    </row>
    <row r="413" spans="1:5" ht="12.75">
      <c r="A413" s="103">
        <v>3132</v>
      </c>
      <c r="C413" s="173" t="s">
        <v>237</v>
      </c>
      <c r="D413" s="174">
        <f>SUM(D414:D415)</f>
        <v>701180</v>
      </c>
      <c r="E413" s="174">
        <f>SUM(E414:E415)</f>
        <v>701180</v>
      </c>
    </row>
    <row r="414" spans="1:5" ht="12.75">
      <c r="A414" s="111">
        <v>31321</v>
      </c>
      <c r="C414" s="104" t="s">
        <v>98</v>
      </c>
      <c r="D414" s="105">
        <v>678561</v>
      </c>
      <c r="E414" s="105">
        <v>678561</v>
      </c>
    </row>
    <row r="415" spans="1:5" ht="12.75">
      <c r="A415" s="111">
        <v>31322</v>
      </c>
      <c r="C415" s="104" t="s">
        <v>238</v>
      </c>
      <c r="D415" s="105">
        <v>22619</v>
      </c>
      <c r="E415" s="105">
        <v>22619</v>
      </c>
    </row>
    <row r="416" spans="1:5" ht="12.75">
      <c r="A416" s="103">
        <v>3133</v>
      </c>
      <c r="C416" s="173" t="s">
        <v>239</v>
      </c>
      <c r="D416" s="174">
        <f>SUM(D417:D418)</f>
        <v>76904</v>
      </c>
      <c r="E416" s="174">
        <f>SUM(E417:E418)</f>
        <v>76904</v>
      </c>
    </row>
    <row r="417" spans="1:5" ht="23.25">
      <c r="A417" s="111">
        <v>31332</v>
      </c>
      <c r="C417" s="104" t="s">
        <v>99</v>
      </c>
      <c r="D417" s="105">
        <v>76904</v>
      </c>
      <c r="E417" s="105">
        <v>76904</v>
      </c>
    </row>
    <row r="418" spans="1:5" ht="23.25">
      <c r="A418" s="111">
        <v>31333</v>
      </c>
      <c r="C418" s="104" t="s">
        <v>240</v>
      </c>
      <c r="D418" s="105">
        <v>0</v>
      </c>
      <c r="E418" s="105">
        <v>0</v>
      </c>
    </row>
    <row r="419" spans="1:13" ht="12.75">
      <c r="A419" s="111">
        <v>32</v>
      </c>
      <c r="C419" s="104" t="s">
        <v>28</v>
      </c>
      <c r="D419" s="105">
        <f aca="true" t="shared" si="3" ref="D419:E423">SUM(D420)</f>
        <v>353494</v>
      </c>
      <c r="E419" s="105">
        <f t="shared" si="3"/>
        <v>353494</v>
      </c>
      <c r="L419" s="105">
        <v>353494</v>
      </c>
      <c r="M419" s="105">
        <v>353494</v>
      </c>
    </row>
    <row r="420" spans="1:5" ht="12.75">
      <c r="A420" s="111">
        <v>321</v>
      </c>
      <c r="C420" s="104" t="s">
        <v>29</v>
      </c>
      <c r="D420" s="105">
        <f t="shared" si="3"/>
        <v>353494</v>
      </c>
      <c r="E420" s="105">
        <f t="shared" si="3"/>
        <v>353494</v>
      </c>
    </row>
    <row r="421" spans="1:5" ht="24">
      <c r="A421" s="103">
        <v>3212</v>
      </c>
      <c r="C421" s="173" t="s">
        <v>92</v>
      </c>
      <c r="D421" s="174">
        <f>SUM(D422:D423)</f>
        <v>353494</v>
      </c>
      <c r="E421" s="174">
        <f>SUM(E422:E423)</f>
        <v>353494</v>
      </c>
    </row>
    <row r="422" spans="1:5" ht="12.75">
      <c r="A422" s="111">
        <v>32121</v>
      </c>
      <c r="C422" s="104" t="s">
        <v>241</v>
      </c>
      <c r="D422" s="105">
        <v>330000</v>
      </c>
      <c r="E422" s="105">
        <v>330000</v>
      </c>
    </row>
    <row r="423" spans="1:5" ht="12.75">
      <c r="A423" s="111">
        <v>329</v>
      </c>
      <c r="C423" s="104" t="s">
        <v>32</v>
      </c>
      <c r="D423" s="105">
        <f t="shared" si="3"/>
        <v>23494</v>
      </c>
      <c r="E423" s="105">
        <f t="shared" si="3"/>
        <v>23494</v>
      </c>
    </row>
    <row r="424" spans="1:5" ht="12.75">
      <c r="A424" s="103">
        <v>3295</v>
      </c>
      <c r="C424" s="173" t="s">
        <v>81</v>
      </c>
      <c r="D424" s="174">
        <f>SUM(D425:D426)</f>
        <v>23494</v>
      </c>
      <c r="E424" s="174">
        <f>SUM(E425:E426)</f>
        <v>23494</v>
      </c>
    </row>
    <row r="425" spans="1:5" ht="12.75">
      <c r="A425" s="111">
        <v>32955</v>
      </c>
      <c r="C425" s="104" t="s">
        <v>242</v>
      </c>
      <c r="D425" s="105">
        <v>23494</v>
      </c>
      <c r="E425" s="105">
        <v>23494</v>
      </c>
    </row>
    <row r="427" spans="1:13" ht="12.75">
      <c r="A427" s="130" t="s">
        <v>196</v>
      </c>
      <c r="B427" s="132"/>
      <c r="C427" s="133" t="s">
        <v>201</v>
      </c>
      <c r="D427" s="122">
        <f>SUM(D428,D443)</f>
        <v>11592</v>
      </c>
      <c r="E427" s="122"/>
      <c r="F427" s="122">
        <f>SUM(F428,F443)</f>
        <v>11592</v>
      </c>
      <c r="G427" s="122"/>
      <c r="H427" s="122"/>
      <c r="I427" s="122"/>
      <c r="J427" s="122"/>
      <c r="K427" s="122"/>
      <c r="L427" s="122">
        <f>SUM(L428,L443)</f>
        <v>11592</v>
      </c>
      <c r="M427" s="122">
        <f>SUM(M428,M443)</f>
        <v>11592</v>
      </c>
    </row>
    <row r="428" spans="1:13" ht="12.75">
      <c r="A428" s="111">
        <v>3</v>
      </c>
      <c r="C428" s="104" t="s">
        <v>57</v>
      </c>
      <c r="D428" s="105">
        <f>SUM(D429,D437)</f>
        <v>9175</v>
      </c>
      <c r="F428" s="105">
        <f>SUM(F429,F437)</f>
        <v>9175</v>
      </c>
      <c r="L428" s="105">
        <f>SUM(L429,L437)</f>
        <v>9175</v>
      </c>
      <c r="M428" s="105">
        <f>SUM(M429,M437)</f>
        <v>9175</v>
      </c>
    </row>
    <row r="429" spans="1:13" ht="12.75">
      <c r="A429" s="111">
        <v>32</v>
      </c>
      <c r="C429" s="104" t="s">
        <v>28</v>
      </c>
      <c r="D429" s="105">
        <f>SUM(D430,D434)</f>
        <v>6672</v>
      </c>
      <c r="F429" s="105">
        <f>SUM(F430,F434)</f>
        <v>6672</v>
      </c>
      <c r="L429" s="105">
        <v>6672</v>
      </c>
      <c r="M429" s="105">
        <v>6672</v>
      </c>
    </row>
    <row r="430" spans="1:6" ht="12.75">
      <c r="A430" s="111">
        <v>322</v>
      </c>
      <c r="C430" s="104" t="s">
        <v>30</v>
      </c>
      <c r="D430" s="105">
        <f>SUM(D431)</f>
        <v>0</v>
      </c>
      <c r="F430" s="105">
        <f>SUM(F431)</f>
        <v>0</v>
      </c>
    </row>
    <row r="431" spans="1:6" ht="12.75">
      <c r="A431" s="128">
        <v>3221</v>
      </c>
      <c r="B431" s="131"/>
      <c r="C431" s="127" t="s">
        <v>202</v>
      </c>
      <c r="D431" s="105">
        <f>SUM(D432:D433)</f>
        <v>0</v>
      </c>
      <c r="F431" s="105">
        <f>SUM(F432:F433)</f>
        <v>0</v>
      </c>
    </row>
    <row r="432" spans="1:6" ht="22.5">
      <c r="A432" s="128">
        <v>32219</v>
      </c>
      <c r="B432" s="131"/>
      <c r="C432" s="127" t="s">
        <v>154</v>
      </c>
      <c r="D432" s="105">
        <v>0</v>
      </c>
      <c r="F432" s="105">
        <v>0</v>
      </c>
    </row>
    <row r="433" spans="1:6" ht="12.75">
      <c r="A433" s="128">
        <v>32251</v>
      </c>
      <c r="B433" s="131"/>
      <c r="C433" s="127" t="s">
        <v>188</v>
      </c>
      <c r="D433" s="105">
        <v>0</v>
      </c>
      <c r="F433" s="105">
        <v>0</v>
      </c>
    </row>
    <row r="434" spans="1:6" ht="12.75">
      <c r="A434" s="128">
        <v>329</v>
      </c>
      <c r="B434" s="131"/>
      <c r="C434" s="127"/>
      <c r="D434" s="105">
        <f>SUM(D435)</f>
        <v>6672</v>
      </c>
      <c r="F434" s="105">
        <f>SUM(F435)</f>
        <v>6672</v>
      </c>
    </row>
    <row r="435" spans="1:6" ht="12.75">
      <c r="A435" s="128">
        <v>3299</v>
      </c>
      <c r="B435" s="131"/>
      <c r="C435" s="127" t="s">
        <v>32</v>
      </c>
      <c r="D435" s="105">
        <f>SUM(D436)</f>
        <v>6672</v>
      </c>
      <c r="F435" s="105">
        <f>SUM(F436)</f>
        <v>6672</v>
      </c>
    </row>
    <row r="436" spans="1:6" ht="12.75">
      <c r="A436" s="128">
        <v>32999</v>
      </c>
      <c r="B436" s="131"/>
      <c r="C436" s="127" t="s">
        <v>180</v>
      </c>
      <c r="D436" s="105">
        <v>6672</v>
      </c>
      <c r="F436" s="105">
        <v>6672</v>
      </c>
    </row>
    <row r="437" spans="1:13" ht="12.75">
      <c r="A437" s="128">
        <v>34</v>
      </c>
      <c r="B437" s="128"/>
      <c r="C437" s="134" t="s">
        <v>82</v>
      </c>
      <c r="D437" s="105">
        <f>SUM(D438)</f>
        <v>2503</v>
      </c>
      <c r="F437" s="105">
        <f>SUM(F438)</f>
        <v>2503</v>
      </c>
      <c r="L437" s="105">
        <v>2503</v>
      </c>
      <c r="M437" s="105">
        <v>2503</v>
      </c>
    </row>
    <row r="438" spans="1:6" ht="12.75">
      <c r="A438" s="128">
        <v>343</v>
      </c>
      <c r="B438" s="128"/>
      <c r="C438" s="134" t="s">
        <v>33</v>
      </c>
      <c r="D438" s="105">
        <f>SUM(D439,D441)</f>
        <v>2503</v>
      </c>
      <c r="F438" s="105">
        <f>SUM(F439,F441)</f>
        <v>2503</v>
      </c>
    </row>
    <row r="439" spans="1:6" ht="12.75">
      <c r="A439" s="128">
        <v>3431</v>
      </c>
      <c r="B439" s="131"/>
      <c r="C439" s="127" t="s">
        <v>83</v>
      </c>
      <c r="D439" s="105">
        <f>SUM(D440)</f>
        <v>2500</v>
      </c>
      <c r="F439" s="105">
        <f>SUM(F440)</f>
        <v>2500</v>
      </c>
    </row>
    <row r="440" spans="1:6" ht="12.75">
      <c r="A440" s="128">
        <v>34311</v>
      </c>
      <c r="B440" s="126"/>
      <c r="C440" s="127" t="s">
        <v>190</v>
      </c>
      <c r="D440" s="105">
        <v>2500</v>
      </c>
      <c r="F440" s="105">
        <v>2500</v>
      </c>
    </row>
    <row r="441" spans="1:6" ht="12.75">
      <c r="A441" s="129">
        <v>3433</v>
      </c>
      <c r="B441" s="86"/>
      <c r="C441" s="85" t="s">
        <v>84</v>
      </c>
      <c r="D441" s="105">
        <f>SUM(D442)</f>
        <v>3</v>
      </c>
      <c r="F441" s="105">
        <f>SUM(F442)</f>
        <v>3</v>
      </c>
    </row>
    <row r="442" spans="1:6" ht="12.75">
      <c r="A442" s="129">
        <v>34332</v>
      </c>
      <c r="B442" s="86"/>
      <c r="C442" s="85" t="s">
        <v>191</v>
      </c>
      <c r="D442" s="105">
        <v>3</v>
      </c>
      <c r="F442" s="105">
        <v>3</v>
      </c>
    </row>
    <row r="443" spans="1:13" ht="12.75">
      <c r="A443" s="129">
        <v>4</v>
      </c>
      <c r="B443" s="86"/>
      <c r="C443" s="85" t="s">
        <v>203</v>
      </c>
      <c r="D443" s="105">
        <f>SUM(D444)</f>
        <v>2417</v>
      </c>
      <c r="F443" s="105">
        <f>SUM(F444)</f>
        <v>2417</v>
      </c>
      <c r="L443" s="105">
        <f>SUM(L444)</f>
        <v>2417</v>
      </c>
      <c r="M443" s="105">
        <f>SUM(M444)</f>
        <v>2417</v>
      </c>
    </row>
    <row r="444" spans="1:13" ht="26.25">
      <c r="A444" s="129">
        <v>42</v>
      </c>
      <c r="B444" s="86"/>
      <c r="C444" s="85" t="s">
        <v>49</v>
      </c>
      <c r="D444" s="105">
        <f>SUM(D445)</f>
        <v>2417</v>
      </c>
      <c r="F444" s="105">
        <f>SUM(F445)</f>
        <v>2417</v>
      </c>
      <c r="L444" s="105">
        <v>2417</v>
      </c>
      <c r="M444" s="105">
        <v>2417</v>
      </c>
    </row>
    <row r="445" spans="1:6" ht="23.25">
      <c r="A445" s="111">
        <v>424</v>
      </c>
      <c r="C445" s="104" t="s">
        <v>37</v>
      </c>
      <c r="D445" s="105">
        <f>SUM(D446)</f>
        <v>2417</v>
      </c>
      <c r="F445" s="105">
        <f>SUM(F446)</f>
        <v>2417</v>
      </c>
    </row>
    <row r="446" spans="1:6" ht="12.75">
      <c r="A446" s="111">
        <v>4241</v>
      </c>
      <c r="C446" s="104" t="s">
        <v>106</v>
      </c>
      <c r="D446" s="105">
        <f>SUM(D447)</f>
        <v>2417</v>
      </c>
      <c r="F446" s="105">
        <f>SUM(F447)</f>
        <v>2417</v>
      </c>
    </row>
    <row r="447" spans="1:6" ht="12.75">
      <c r="A447" s="111">
        <v>42411</v>
      </c>
      <c r="C447" s="104" t="s">
        <v>106</v>
      </c>
      <c r="D447" s="105">
        <v>2417</v>
      </c>
      <c r="F447" s="105">
        <v>2417</v>
      </c>
    </row>
  </sheetData>
  <sheetProtection/>
  <mergeCells count="1">
    <mergeCell ref="A1:M1"/>
  </mergeCells>
  <printOptions gridLines="1" horizontalCentered="1"/>
  <pageMargins left="0.1968503937007874" right="0.1968503937007874" top="0.4330708661417323" bottom="0.3937007874015748" header="0.31496062992125984" footer="0.1968503937007874"/>
  <pageSetup horizontalDpi="300" verticalDpi="300" orientation="landscape" paperSize="9" scale="85" r:id="rId3"/>
  <headerFooter alignWithMargins="0">
    <oddFooter>&amp;R&amp;P</oddFooter>
  </headerFooter>
  <ignoredErrors>
    <ignoredError sqref="D14:E1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2017-12-19T10:35:05Z</cp:lastPrinted>
  <dcterms:created xsi:type="dcterms:W3CDTF">2013-09-11T11:00:21Z</dcterms:created>
  <dcterms:modified xsi:type="dcterms:W3CDTF">2017-12-19T10:42:33Z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