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8" windowWidth="19020" windowHeight="11640"/>
  </bookViews>
  <sheets>
    <sheet name="OPĆI DIO" sheetId="1" r:id="rId1"/>
    <sheet name="PLAN PRIHODA" sheetId="2" r:id="rId2"/>
    <sheet name="PLAN RASHODA I IZDATAKA" sheetId="3" r:id="rId3"/>
  </sheets>
  <definedNames>
    <definedName name="_xlnm._FilterDatabase" localSheetId="2" hidden="1">'PLAN RASHODA I IZDATAKA'!#REF!</definedName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PRIHODA'!$A$1:$H$42</definedName>
  </definedNames>
  <calcPr calcId="124519"/>
</workbook>
</file>

<file path=xl/calcChain.xml><?xml version="1.0" encoding="utf-8"?>
<calcChain xmlns="http://schemas.openxmlformats.org/spreadsheetml/2006/main">
  <c r="E111" i="3"/>
  <c r="E105" s="1"/>
  <c r="D4"/>
  <c r="D228"/>
  <c r="D229"/>
  <c r="D104"/>
  <c r="D113"/>
  <c r="D95"/>
  <c r="D96"/>
  <c r="D85"/>
  <c r="D31" s="1"/>
  <c r="D111"/>
  <c r="D105" s="1"/>
  <c r="F9" i="1"/>
  <c r="E66" i="3"/>
  <c r="E80"/>
  <c r="D91"/>
  <c r="D80"/>
  <c r="D66"/>
  <c r="E276"/>
  <c r="E275" s="1"/>
  <c r="E274" s="1"/>
  <c r="E273" s="1"/>
  <c r="E272" s="1"/>
  <c r="D276"/>
  <c r="D275" s="1"/>
  <c r="D274" s="1"/>
  <c r="D273" s="1"/>
  <c r="D272" s="1"/>
  <c r="J4" l="1"/>
  <c r="E129"/>
  <c r="E25"/>
  <c r="E21"/>
  <c r="F4"/>
  <c r="E248"/>
  <c r="E247" s="1"/>
  <c r="E246" s="1"/>
  <c r="E243"/>
  <c r="E240"/>
  <c r="E234"/>
  <c r="E231"/>
  <c r="M4"/>
  <c r="L4"/>
  <c r="H9" i="1"/>
  <c r="H12" s="1"/>
  <c r="H22" s="1"/>
  <c r="G9"/>
  <c r="F12"/>
  <c r="F22" s="1"/>
  <c r="H6"/>
  <c r="G6"/>
  <c r="F6"/>
  <c r="G41" i="2"/>
  <c r="C29"/>
  <c r="G29"/>
  <c r="G15"/>
  <c r="C15"/>
  <c r="B15"/>
  <c r="D243" i="3"/>
  <c r="D240"/>
  <c r="D234"/>
  <c r="D233" s="1"/>
  <c r="D231"/>
  <c r="D230" s="1"/>
  <c r="C41" i="2"/>
  <c r="D256" i="3"/>
  <c r="D264"/>
  <c r="D260"/>
  <c r="D254"/>
  <c r="D248"/>
  <c r="D247" s="1"/>
  <c r="D246" s="1"/>
  <c r="D225"/>
  <c r="D219"/>
  <c r="E198"/>
  <c r="D198"/>
  <c r="D197" s="1"/>
  <c r="D196" s="1"/>
  <c r="D195" s="1"/>
  <c r="D194" s="1"/>
  <c r="D25"/>
  <c r="D24" s="1"/>
  <c r="D23" s="1"/>
  <c r="D22" s="1"/>
  <c r="D21" s="1"/>
  <c r="E126"/>
  <c r="E122"/>
  <c r="E119"/>
  <c r="E116"/>
  <c r="E114"/>
  <c r="E108"/>
  <c r="E106"/>
  <c r="D126"/>
  <c r="D122"/>
  <c r="D119"/>
  <c r="D116"/>
  <c r="D114"/>
  <c r="D108"/>
  <c r="D106"/>
  <c r="E83"/>
  <c r="D83"/>
  <c r="E93"/>
  <c r="E89"/>
  <c r="E87"/>
  <c r="E78"/>
  <c r="E75"/>
  <c r="E73"/>
  <c r="E68"/>
  <c r="E60"/>
  <c r="D60"/>
  <c r="E57"/>
  <c r="E55"/>
  <c r="E52"/>
  <c r="E50"/>
  <c r="E44"/>
  <c r="D44"/>
  <c r="E40"/>
  <c r="E37"/>
  <c r="E33"/>
  <c r="D33"/>
  <c r="D98"/>
  <c r="D93"/>
  <c r="D89"/>
  <c r="D87"/>
  <c r="D78"/>
  <c r="D75"/>
  <c r="D73"/>
  <c r="D68"/>
  <c r="D57"/>
  <c r="D55"/>
  <c r="D52"/>
  <c r="D50"/>
  <c r="D40"/>
  <c r="D37"/>
  <c r="D212"/>
  <c r="D211" s="1"/>
  <c r="D210" s="1"/>
  <c r="D209" s="1"/>
  <c r="D206"/>
  <c r="D204"/>
  <c r="D190"/>
  <c r="D186"/>
  <c r="D184"/>
  <c r="D182"/>
  <c r="D176"/>
  <c r="D175" s="1"/>
  <c r="D172"/>
  <c r="D170"/>
  <c r="D168"/>
  <c r="D166"/>
  <c r="D160"/>
  <c r="D159" s="1"/>
  <c r="D157"/>
  <c r="D156" s="1"/>
  <c r="D153"/>
  <c r="D151"/>
  <c r="D147"/>
  <c r="D144"/>
  <c r="D141"/>
  <c r="D137"/>
  <c r="D135"/>
  <c r="D133"/>
  <c r="D14"/>
  <c r="D13" s="1"/>
  <c r="D12" s="1"/>
  <c r="D11" s="1"/>
  <c r="D8"/>
  <c r="D7" s="1"/>
  <c r="D6" s="1"/>
  <c r="D5" s="1"/>
  <c r="G12" i="1"/>
  <c r="G22" s="1"/>
  <c r="B41" i="2"/>
  <c r="D41"/>
  <c r="F41"/>
  <c r="B29"/>
  <c r="D29"/>
  <c r="F29"/>
  <c r="D15"/>
  <c r="F15"/>
  <c r="E32" i="3" l="1"/>
  <c r="D239"/>
  <c r="E31"/>
  <c r="D59"/>
  <c r="D43"/>
  <c r="D32"/>
  <c r="E239"/>
  <c r="B16" i="2"/>
  <c r="B30"/>
  <c r="B42"/>
  <c r="D132" i="3"/>
  <c r="D203"/>
  <c r="D202" s="1"/>
  <c r="D201" s="1"/>
  <c r="D140"/>
  <c r="D165"/>
  <c r="D164" s="1"/>
  <c r="D163" s="1"/>
  <c r="D181"/>
  <c r="D180" s="1"/>
  <c r="D179" s="1"/>
  <c r="E29" l="1"/>
  <c r="E30"/>
  <c r="D103"/>
  <c r="D102" s="1"/>
  <c r="D131"/>
  <c r="D130" s="1"/>
  <c r="D129" s="1"/>
  <c r="D29" l="1"/>
  <c r="D30"/>
  <c r="E104"/>
  <c r="E103" s="1"/>
  <c r="E102" s="1"/>
  <c r="E4" s="1"/>
</calcChain>
</file>

<file path=xl/comments1.xml><?xml version="1.0" encoding="utf-8"?>
<comments xmlns="http://schemas.openxmlformats.org/spreadsheetml/2006/main">
  <authors>
    <author>mkralik</author>
  </authors>
  <commentList>
    <comment ref="D2" authorId="0">
      <text>
        <r>
          <rPr>
            <b/>
            <sz val="8"/>
            <color indexed="81"/>
            <rFont val="Tahoma"/>
          </rPr>
          <t>mkralik:</t>
        </r>
        <r>
          <rPr>
            <sz val="8"/>
            <color indexed="81"/>
            <rFont val="Tahoma"/>
          </rPr>
          <t xml:space="preserve">
na 5.razini planiranja</t>
        </r>
      </text>
    </comment>
    <comment ref="L2" authorId="0">
      <text>
        <r>
          <rPr>
            <b/>
            <sz val="8"/>
            <color indexed="81"/>
            <rFont val="Tahoma"/>
          </rPr>
          <t>mkralik:</t>
        </r>
        <r>
          <rPr>
            <sz val="8"/>
            <color indexed="81"/>
            <rFont val="Tahoma"/>
          </rPr>
          <t xml:space="preserve">
na 2. razini planiranja</t>
        </r>
      </text>
    </comment>
    <comment ref="M2" authorId="0">
      <text>
        <r>
          <rPr>
            <b/>
            <sz val="8"/>
            <color indexed="81"/>
            <rFont val="Tahoma"/>
          </rPr>
          <t>mkralik:</t>
        </r>
        <r>
          <rPr>
            <sz val="8"/>
            <color indexed="81"/>
            <rFont val="Tahoma"/>
          </rPr>
          <t xml:space="preserve">
na 2. razini planiranja</t>
        </r>
      </text>
    </comment>
  </commentList>
</comments>
</file>

<file path=xl/sharedStrings.xml><?xml version="1.0" encoding="utf-8"?>
<sst xmlns="http://schemas.openxmlformats.org/spreadsheetml/2006/main" count="370" uniqueCount="207">
  <si>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</si>
  <si>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</si>
  <si>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</si>
  <si>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</si>
  <si>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</si>
  <si>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</si>
  <si>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</si>
  <si>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</si>
  <si>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</si>
  <si>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</si>
  <si>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</si>
  <si>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</si>
  <si>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</si>
  <si>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</si>
  <si>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</si>
  <si>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</si>
  <si>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</si>
  <si>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</si>
  <si>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</si>
  <si>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</si>
  <si>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</si>
  <si>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Ukupno prihodi i primici za 2015.</t>
  </si>
  <si>
    <t>2016.</t>
  </si>
  <si>
    <t>Ukupno prihodi i primici za 2016.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</si>
  <si>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</si>
  <si>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</si>
  <si>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</si>
  <si>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</si>
  <si>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</si>
  <si>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</si>
  <si>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</si>
  <si>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</si>
  <si>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</si>
  <si>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</si>
  <si>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</si>
  <si>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</si>
  <si>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</si>
  <si>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Tekuće donacije u novcu</t>
  </si>
  <si>
    <t>Postrojenja i oprema</t>
  </si>
  <si>
    <t>Rashodi za nabavu nefinancijske imovine</t>
  </si>
  <si>
    <t>Knjige, umjetnička djela i ostale izložbene vrijednosti</t>
  </si>
  <si>
    <t>OPĆI DIO</t>
  </si>
  <si>
    <t>PRIHODI UKUPNO</t>
  </si>
  <si>
    <t>RASHODI UKUPNO</t>
  </si>
  <si>
    <t>FINANCIRANJE OSNOVNOG ŠKOLSTVA PREMA MINIMALNOM STANDARDU</t>
  </si>
  <si>
    <t>IZGRADNJA I REKONSTRUKCIJA OBJEKATA OSNOVNOG ŠKOLSTVA</t>
  </si>
  <si>
    <t>Program 7006</t>
  </si>
  <si>
    <t>K 7006 01</t>
  </si>
  <si>
    <t>pozicija</t>
  </si>
  <si>
    <t>Poslovni objekti</t>
  </si>
  <si>
    <t>K 7006 02</t>
  </si>
  <si>
    <t>OPREMANJE USTANOVA OSNOVNOG ŠKOLSTVA</t>
  </si>
  <si>
    <t>Rashodi za nabavu proizvedene dugotrajne imovine</t>
  </si>
  <si>
    <t>Uredska oprema i namještaj</t>
  </si>
  <si>
    <t>Komunikacijska oprema</t>
  </si>
  <si>
    <t>Oprema za održavanje i zaštitu</t>
  </si>
  <si>
    <t>Sportska i glazbena oprema</t>
  </si>
  <si>
    <t>Uređaji, strojevi i oprema za ostale namjene</t>
  </si>
  <si>
    <t>K 7006 03</t>
  </si>
  <si>
    <t>INVESTICIJSKO ODRŽAVANJE OBJEKATA I OPREME U OSNOVNOM ŠKOLSTVU</t>
  </si>
  <si>
    <t>Rashodi poslovanja</t>
  </si>
  <si>
    <t>Usluge tekućeg i investicijskog održavanja</t>
  </si>
  <si>
    <t>Intelektualne i osobne usluge</t>
  </si>
  <si>
    <t>A 7006 04</t>
  </si>
  <si>
    <t>FINANCIRANJE OPĆIH TROŠKOVA OSNOVNOG ŠKOLSTVA</t>
  </si>
  <si>
    <t>Službena putovanja</t>
  </si>
  <si>
    <t>Stručno usavršavanje zaposlenika</t>
  </si>
  <si>
    <t>Ostale naknade troškova zaposlenima</t>
  </si>
  <si>
    <t>Uredski materijal i ostali materijalni rashodi</t>
  </si>
  <si>
    <t>Energija</t>
  </si>
  <si>
    <t>Materijal i dijelovi za tekuće i investicijsko održavanje</t>
  </si>
  <si>
    <t>Sitni inventar i auto gume</t>
  </si>
  <si>
    <t>Službena, radna i zaštitna odjeća i obuća</t>
  </si>
  <si>
    <t>Usluge telefona, pošte i prijevoza</t>
  </si>
  <si>
    <t>Usluge promidžbe i informiranja</t>
  </si>
  <si>
    <t>Komunalne usluge</t>
  </si>
  <si>
    <t>Zakupnine i najamnine</t>
  </si>
  <si>
    <t>Zdravstvene i veterinarske usluge</t>
  </si>
  <si>
    <t>Računalne usluge</t>
  </si>
  <si>
    <t>Ostale usluge</t>
  </si>
  <si>
    <t>Naknade troškova osobama izvan radnog odnosa</t>
  </si>
  <si>
    <t>Premije osiguranja</t>
  </si>
  <si>
    <t>Reprezentacija</t>
  </si>
  <si>
    <t>Članarine</t>
  </si>
  <si>
    <t>Pristojbe i naknade</t>
  </si>
  <si>
    <t>Financijski rashodi</t>
  </si>
  <si>
    <t>Bankarske usluge i usluge platnog prometa</t>
  </si>
  <si>
    <t>Zatezne kamate</t>
  </si>
  <si>
    <t>Ostali nespomenuti financijski rashodi</t>
  </si>
  <si>
    <t>A 7006 05</t>
  </si>
  <si>
    <t>FINANCIRANJE STVARNIH TROŠKOVA OSNOVNOG ŠKOLSTVA</t>
  </si>
  <si>
    <t>Građevinski objekti</t>
  </si>
  <si>
    <t>Materijal i sirovine</t>
  </si>
  <si>
    <t>Ostali rashodi</t>
  </si>
  <si>
    <t>Tekuće donacije</t>
  </si>
  <si>
    <t>Naknade za prijevoz, za rad na terenu i odvojeni život</t>
  </si>
  <si>
    <t>Program 7008</t>
  </si>
  <si>
    <t>FINANCIRANJE ŠKOLSTVA IZNAD MINIMALNOG STANDARDA</t>
  </si>
  <si>
    <t>A 7008 01</t>
  </si>
  <si>
    <t>ORGANIZACIJA I IZVOĐENJE NATJECANJA I SMOTRI</t>
  </si>
  <si>
    <t>Plaće za redovan rad</t>
  </si>
  <si>
    <t>Doprinosi za obvezno zdravstveno osiguranje</t>
  </si>
  <si>
    <t>Doprinosi za obvezno osiguranje u slučaju nezaposlenosti</t>
  </si>
  <si>
    <t>T 7008 02</t>
  </si>
  <si>
    <t>PROGRAMI I PROJEKTI U OSNOVNIM I SREDNJIM ŠKOLAMA</t>
  </si>
  <si>
    <t>T 7008 03</t>
  </si>
  <si>
    <t>OSTALI PROGRAMI I PROJEKTI U ODGOJU I OBRAZOVANJU</t>
  </si>
  <si>
    <t>K 7008 04</t>
  </si>
  <si>
    <t>SUFINANCIRANJE OPREMANJA ŠKOLSKIH KNJIŽNICA OBAVEZNOM ŠKOLSKOM LEKTIROM OSNOVNIH ŠKOLA</t>
  </si>
  <si>
    <t>Knjige</t>
  </si>
  <si>
    <t>A 7008 06</t>
  </si>
  <si>
    <t>ISPRAĆAJ MATURANATA</t>
  </si>
  <si>
    <t>T 7008 07</t>
  </si>
  <si>
    <t>SUFINANCIRANJE PROJEKTA OBILJEŽAVANJA DANA SJEĆANJA NA ŽRTVU VUKOVARA</t>
  </si>
  <si>
    <t>2017.</t>
  </si>
  <si>
    <t>PROJEKCIJA PLANA ZA 2017.</t>
  </si>
  <si>
    <t>Dnevnice za službeni put u zemlji</t>
  </si>
  <si>
    <t>Naknade za smještaj na služ. putu u zemlji</t>
  </si>
  <si>
    <t>Naknade za prijevoz na služ. putu u zemlji</t>
  </si>
  <si>
    <t>Seminari, savjetovanja i simpoziji</t>
  </si>
  <si>
    <t>Tečajevi i stručni ispiti</t>
  </si>
  <si>
    <t>Naknade za kor.priv.aut.u sl.svrhe</t>
  </si>
  <si>
    <t xml:space="preserve">Uredski materijal </t>
  </si>
  <si>
    <t>Literatura(publikacije,časopisi,glasila knjige i ostalo)</t>
  </si>
  <si>
    <t>Materijal i sredstva za čišćenje i održavanje</t>
  </si>
  <si>
    <t>Materijal za higijenske potrebe i njegu</t>
  </si>
  <si>
    <t>Ostali mat. za potrebe redovnog poslovanja</t>
  </si>
  <si>
    <t>Motorni benzin i dizel gorivo</t>
  </si>
  <si>
    <t>Mat. i dijelovi za tekuće i inv. održavanje post.i opreme</t>
  </si>
  <si>
    <t>Mat.i dijelovi za tekuće i inv. održ.građ.objekata</t>
  </si>
  <si>
    <t>Usluge telefona, telefaksa</t>
  </si>
  <si>
    <t>Usluge interneta</t>
  </si>
  <si>
    <t>Poštarina (pisma,tiskanice i sl.)</t>
  </si>
  <si>
    <t>Ostale usluge za komunikaciju i prijevoz</t>
  </si>
  <si>
    <t>Opskrba vodom</t>
  </si>
  <si>
    <t>Iznošenje i odvoz smeća</t>
  </si>
  <si>
    <t>Deratizacija i dezinsekcija</t>
  </si>
  <si>
    <t>Dimnjačarske i ekološke usluge</t>
  </si>
  <si>
    <t>Ostale najamnine i zakupnine</t>
  </si>
  <si>
    <t>Laboratorijske usluge</t>
  </si>
  <si>
    <t>Ostale računalne usluge</t>
  </si>
  <si>
    <t>Grafičke i tisk. usluge, usluge kop. i uvezivanja i slično</t>
  </si>
  <si>
    <t>Tuzemne članarine</t>
  </si>
  <si>
    <t>Ostali nesp.rashodi poslovanja</t>
  </si>
  <si>
    <t>Ostale zatezne kamate</t>
  </si>
  <si>
    <t>Električna energija</t>
  </si>
  <si>
    <t>Ost. mat. za proiz. en.(ugljen, drva,teško ulje)</t>
  </si>
  <si>
    <t>Ost. usl. za komunik.i  prijevoz</t>
  </si>
  <si>
    <t>Usl. tek. i inv. odr. građ. objekata</t>
  </si>
  <si>
    <t>Usl. tek i inv. odr. post. i opreme</t>
  </si>
  <si>
    <t>Ost. komunalne usluge</t>
  </si>
  <si>
    <t>Obvezni i prev. zdr. preg. zaposlenika</t>
  </si>
  <si>
    <t>Uredski materijal</t>
  </si>
  <si>
    <t>Knjige u knjižnicama</t>
  </si>
  <si>
    <t>Usluge tekućeg i inv. Održ.građevinskih objekata</t>
  </si>
  <si>
    <t>64132 Kamate na depozite po viđenju-Hypo banka</t>
  </si>
  <si>
    <t>65264 Sufinanciranje cijene usluge (kazalište, izleti)</t>
  </si>
  <si>
    <t>65264 Sufinanciranje cijene usluge(šk. kuhinja)</t>
  </si>
  <si>
    <t>67111 Prihodi za finan. rash. posl. -OBŽ</t>
  </si>
  <si>
    <t>67111 Prihodi za finan. rash. posl. -MZOS</t>
  </si>
  <si>
    <t>72111 Stambeni objekti za zaposlene- otplate stanova</t>
  </si>
  <si>
    <t>65269 Ost. nesp.prih. po posebnim prop.(volonteri)</t>
  </si>
  <si>
    <t>OSNOVNO ŠKOLSTVO-VLASTITI I MINISTARSTVO</t>
  </si>
  <si>
    <t>Aktivnost:</t>
  </si>
  <si>
    <t>1012 VOLONTERI</t>
  </si>
  <si>
    <t>Program:</t>
  </si>
  <si>
    <t>Naknade ostalih troškova</t>
  </si>
  <si>
    <t>1017 Školska kuhinja</t>
  </si>
  <si>
    <t>Namirnice</t>
  </si>
  <si>
    <t>1019 MINISTARSTVO ZNANOSTI OBRAZOVANJA I ŠPORTA</t>
  </si>
  <si>
    <t>Plaće</t>
  </si>
  <si>
    <t>Plaće za zaposlene</t>
  </si>
  <si>
    <t>Darovi</t>
  </si>
  <si>
    <t>Otpremnine</t>
  </si>
  <si>
    <t>Naknade za bolest, invalidnost i smrtni slučaj</t>
  </si>
  <si>
    <t>Ostali nenavedeni rashodi za zaposlene</t>
  </si>
  <si>
    <t>Doprinos za obvezno zdr.osig.zaštite na radu</t>
  </si>
  <si>
    <t>Doprinosi za zdravstveno osiguranje</t>
  </si>
  <si>
    <t>Doprinosi za zapošljavanje</t>
  </si>
  <si>
    <t>Poseban doprinos za poticanje zapošljavanja osoba s invaliditetom</t>
  </si>
  <si>
    <t>Naknade za prijevoz na posao i s posla</t>
  </si>
  <si>
    <t>1021 ŠKOLSKI IZLETI</t>
  </si>
  <si>
    <t>Ostale nespomenute usluge</t>
  </si>
  <si>
    <t>1022 OSTALI VLASTITI PRIHODI</t>
  </si>
  <si>
    <t>Sitni inventar</t>
  </si>
  <si>
    <t>Usluge banaka</t>
  </si>
  <si>
    <t>Vlastiti prihodi-otplata stanova</t>
  </si>
  <si>
    <t>64229 Vlastiti prihodi(najam sportske dvorane)</t>
  </si>
  <si>
    <t>64222 Prihod od zakupa poljoprivrednog zemljišta</t>
  </si>
  <si>
    <t>Ukupno prihodi i primici za 2017.</t>
  </si>
  <si>
    <r>
      <t>PLAN PRIHODA I PRIMITAKA ZA:</t>
    </r>
    <r>
      <rPr>
        <b/>
        <i/>
        <sz val="14"/>
        <color indexed="8"/>
        <rFont val="Arial"/>
        <family val="2"/>
        <charset val="238"/>
      </rPr>
      <t>OSNOVNA ŠKOLA DRENJE</t>
    </r>
  </si>
  <si>
    <r>
      <t>PLAN RASHODA I IZDATAKA ZA:</t>
    </r>
    <r>
      <rPr>
        <b/>
        <i/>
        <sz val="14"/>
        <color indexed="8"/>
        <rFont val="Arial"/>
        <family val="2"/>
        <charset val="238"/>
      </rPr>
      <t>OSNOVNA ŠKOLA DRENJE</t>
    </r>
  </si>
  <si>
    <t>GOSPODARENJE ENERGIJOM I ENERGETSKA UČINKOVITOST</t>
  </si>
  <si>
    <t>Rashodi za nabavu neproizvedene dugotrajne imovine</t>
  </si>
  <si>
    <t>Nematerijalna imovina</t>
  </si>
  <si>
    <t>Ostala nematerijalna imovina</t>
  </si>
  <si>
    <t>67121 Prihodi za financiranje rashoda za nabavu nefinancijske imovine</t>
  </si>
  <si>
    <t>2018.</t>
  </si>
  <si>
    <r>
      <t xml:space="preserve">PRIJEDLOG FINANCIJSKOG PLANA: </t>
    </r>
    <r>
      <rPr>
        <b/>
        <i/>
        <sz val="14"/>
        <color indexed="8"/>
        <rFont val="Arial"/>
        <family val="2"/>
        <charset val="238"/>
      </rPr>
      <t>OSNOVNA ŠKOLA DRENJE</t>
    </r>
    <r>
      <rPr>
        <b/>
        <sz val="14"/>
        <color indexed="8"/>
        <rFont val="Arial"/>
        <family val="2"/>
        <charset val="238"/>
      </rPr>
      <t xml:space="preserve"> ZA 2016. I                                                                                                                                                PROJEKCIJA PLANA ZA  2017. I 2018. GODINU</t>
    </r>
  </si>
  <si>
    <t>Prijedlog plana 
za 2016.</t>
  </si>
  <si>
    <t>Projekcija plana
za 2017.</t>
  </si>
  <si>
    <t>Projekcija plana 
za 2018.</t>
  </si>
  <si>
    <t>PRIJEDLOG PLANA ZA 2016.</t>
  </si>
  <si>
    <t>PROJEKCIJA PLANA ZA 2018.</t>
  </si>
  <si>
    <t>Film i izrada fotografija</t>
  </si>
  <si>
    <t>Upravne i administrativne pristojbe</t>
  </si>
  <si>
    <t>Ostale usluge promidžbe i informiranja</t>
  </si>
</sst>
</file>

<file path=xl/styles.xml><?xml version="1.0" encoding="utf-8"?>
<styleSheet xmlns="http://schemas.openxmlformats.org/spreadsheetml/2006/main">
  <numFmts count="2">
    <numFmt numFmtId="164" formatCode="_-* #,##0.00_-;\-* #,##0.00_-;_-* &quot;-&quot;??_-;_-@_-"/>
    <numFmt numFmtId="165" formatCode="#,##0.00_ ;[Red]\-#,##0.00\ "/>
  </numFmts>
  <fonts count="46">
    <font>
      <sz val="10"/>
      <color indexed="8"/>
      <name val="MS Sans Serif"/>
      <charset val="238"/>
    </font>
    <font>
      <sz val="9.85"/>
      <color indexed="8"/>
      <name val="Times New Roman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i/>
      <sz val="9.85"/>
      <color indexed="8"/>
      <name val="Arial"/>
      <family val="2"/>
      <charset val="238"/>
    </font>
    <font>
      <b/>
      <sz val="9.85"/>
      <color indexed="8"/>
      <name val="Arial"/>
      <family val="2"/>
      <charset val="238"/>
    </font>
    <font>
      <sz val="9.85"/>
      <color indexed="8"/>
      <name val="Arial"/>
      <family val="2"/>
      <charset val="238"/>
    </font>
    <font>
      <b/>
      <i/>
      <sz val="9.85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Times New Roman"/>
      <family val="1"/>
    </font>
    <font>
      <sz val="10"/>
      <color indexed="8"/>
      <name val="Times New Roman"/>
      <family val="1"/>
      <charset val="238"/>
    </font>
    <font>
      <sz val="8"/>
      <color indexed="81"/>
      <name val="Tahoma"/>
    </font>
    <font>
      <b/>
      <sz val="8"/>
      <color indexed="81"/>
      <name val="Tahoma"/>
    </font>
    <font>
      <b/>
      <sz val="10"/>
      <color indexed="8"/>
      <name val="Times New Roman"/>
      <family val="1"/>
      <charset val="238"/>
    </font>
    <font>
      <sz val="9"/>
      <name val="Arial"/>
      <family val="2"/>
      <charset val="238"/>
    </font>
    <font>
      <b/>
      <i/>
      <sz val="14"/>
      <color indexed="8"/>
      <name val="Arial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6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4" fillId="8" borderId="0" applyNumberFormat="0" applyBorder="0" applyAlignment="0" applyProtection="0"/>
    <xf numFmtId="0" fontId="5" fillId="16" borderId="2" applyNumberFormat="0" applyAlignment="0" applyProtection="0"/>
    <xf numFmtId="0" fontId="6" fillId="17" borderId="3" applyNumberFormat="0" applyAlignment="0" applyProtection="0"/>
    <xf numFmtId="16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9" borderId="2" applyNumberFormat="0" applyAlignment="0" applyProtection="0"/>
    <xf numFmtId="0" fontId="13" fillId="0" borderId="8" applyNumberFormat="0" applyFill="0" applyAlignment="0" applyProtection="0"/>
    <xf numFmtId="0" fontId="14" fillId="9" borderId="0" applyNumberFormat="0" applyBorder="0" applyAlignment="0" applyProtection="0"/>
    <xf numFmtId="0" fontId="15" fillId="4" borderId="1" applyNumberFormat="0" applyFont="0" applyAlignment="0" applyProtection="0"/>
    <xf numFmtId="0" fontId="16" fillId="16" borderId="7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200">
    <xf numFmtId="0" fontId="0" fillId="0" borderId="0" xfId="0" applyNumberFormat="1" applyFill="1" applyBorder="1" applyAlignment="1" applyProtection="1"/>
    <xf numFmtId="0" fontId="19" fillId="0" borderId="0" xfId="0" applyFont="1"/>
    <xf numFmtId="1" fontId="19" fillId="0" borderId="10" xfId="0" applyNumberFormat="1" applyFont="1" applyBorder="1" applyAlignment="1">
      <alignment horizontal="left" wrapText="1"/>
    </xf>
    <xf numFmtId="3" fontId="19" fillId="0" borderId="11" xfId="0" applyNumberFormat="1" applyFont="1" applyBorder="1" applyAlignment="1">
      <alignment horizontal="center" vertical="center" wrapText="1"/>
    </xf>
    <xf numFmtId="3" fontId="19" fillId="0" borderId="12" xfId="0" applyNumberFormat="1" applyFont="1" applyBorder="1"/>
    <xf numFmtId="3" fontId="19" fillId="0" borderId="12" xfId="0" applyNumberFormat="1" applyFont="1" applyBorder="1" applyAlignment="1">
      <alignment horizontal="center" wrapText="1"/>
    </xf>
    <xf numFmtId="3" fontId="19" fillId="0" borderId="12" xfId="0" applyNumberFormat="1" applyFont="1" applyBorder="1" applyAlignment="1">
      <alignment horizontal="center" vertical="center" wrapText="1"/>
    </xf>
    <xf numFmtId="3" fontId="19" fillId="0" borderId="13" xfId="0" applyNumberFormat="1" applyFont="1" applyBorder="1" applyAlignment="1">
      <alignment horizontal="center" vertical="center" wrapText="1"/>
    </xf>
    <xf numFmtId="3" fontId="19" fillId="0" borderId="14" xfId="0" applyNumberFormat="1" applyFont="1" applyBorder="1" applyAlignment="1">
      <alignment horizontal="center" vertical="center" wrapText="1"/>
    </xf>
    <xf numFmtId="0" fontId="23" fillId="0" borderId="0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>
      <alignment vertical="center" wrapText="1"/>
    </xf>
    <xf numFmtId="0" fontId="23" fillId="0" borderId="0" xfId="0" applyNumberFormat="1" applyFont="1" applyFill="1" applyBorder="1" applyAlignment="1" applyProtection="1">
      <alignment horizontal="center" vertical="center" wrapText="1"/>
    </xf>
    <xf numFmtId="1" fontId="19" fillId="0" borderId="0" xfId="0" applyNumberFormat="1" applyFont="1" applyAlignment="1">
      <alignment wrapText="1"/>
    </xf>
    <xf numFmtId="0" fontId="19" fillId="0" borderId="0" xfId="0" applyFont="1" applyAlignment="1">
      <alignment horizontal="right"/>
    </xf>
    <xf numFmtId="0" fontId="20" fillId="0" borderId="15" xfId="0" applyFont="1" applyBorder="1" applyAlignment="1">
      <alignment vertical="center" wrapText="1"/>
    </xf>
    <xf numFmtId="0" fontId="20" fillId="0" borderId="16" xfId="0" applyFont="1" applyBorder="1" applyAlignment="1">
      <alignment vertical="center" wrapText="1"/>
    </xf>
    <xf numFmtId="0" fontId="20" fillId="0" borderId="17" xfId="0" applyFont="1" applyBorder="1" applyAlignment="1">
      <alignment vertical="center" wrapText="1"/>
    </xf>
    <xf numFmtId="1" fontId="19" fillId="0" borderId="18" xfId="0" applyNumberFormat="1" applyFont="1" applyBorder="1" applyAlignment="1">
      <alignment horizontal="left" wrapText="1"/>
    </xf>
    <xf numFmtId="3" fontId="19" fillId="0" borderId="19" xfId="0" applyNumberFormat="1" applyFont="1" applyBorder="1"/>
    <xf numFmtId="3" fontId="19" fillId="0" borderId="20" xfId="0" applyNumberFormat="1" applyFont="1" applyBorder="1"/>
    <xf numFmtId="3" fontId="19" fillId="0" borderId="21" xfId="0" applyNumberFormat="1" applyFont="1" applyBorder="1"/>
    <xf numFmtId="3" fontId="19" fillId="0" borderId="22" xfId="0" applyNumberFormat="1" applyFont="1" applyBorder="1"/>
    <xf numFmtId="1" fontId="19" fillId="0" borderId="18" xfId="0" applyNumberFormat="1" applyFont="1" applyBorder="1" applyAlignment="1">
      <alignment wrapText="1"/>
    </xf>
    <xf numFmtId="1" fontId="19" fillId="0" borderId="23" xfId="0" applyNumberFormat="1" applyFont="1" applyBorder="1" applyAlignment="1">
      <alignment wrapText="1"/>
    </xf>
    <xf numFmtId="3" fontId="19" fillId="0" borderId="24" xfId="0" applyNumberFormat="1" applyFont="1" applyBorder="1"/>
    <xf numFmtId="3" fontId="19" fillId="0" borderId="25" xfId="0" applyNumberFormat="1" applyFont="1" applyBorder="1"/>
    <xf numFmtId="3" fontId="19" fillId="0" borderId="26" xfId="0" applyNumberFormat="1" applyFont="1" applyBorder="1"/>
    <xf numFmtId="3" fontId="19" fillId="0" borderId="27" xfId="0" applyNumberFormat="1" applyFont="1" applyBorder="1"/>
    <xf numFmtId="1" fontId="20" fillId="0" borderId="28" xfId="0" applyNumberFormat="1" applyFont="1" applyBorder="1" applyAlignment="1">
      <alignment wrapText="1"/>
    </xf>
    <xf numFmtId="3" fontId="19" fillId="0" borderId="29" xfId="0" applyNumberFormat="1" applyFont="1" applyBorder="1"/>
    <xf numFmtId="3" fontId="19" fillId="0" borderId="28" xfId="0" applyNumberFormat="1" applyFont="1" applyBorder="1"/>
    <xf numFmtId="3" fontId="19" fillId="0" borderId="30" xfId="0" applyNumberFormat="1" applyFont="1" applyBorder="1"/>
    <xf numFmtId="3" fontId="19" fillId="0" borderId="31" xfId="0" applyNumberFormat="1" applyFont="1" applyBorder="1"/>
    <xf numFmtId="0" fontId="23" fillId="0" borderId="0" xfId="0" applyNumberFormat="1" applyFont="1" applyFill="1" applyBorder="1" applyAlignment="1" applyProtection="1">
      <alignment horizontal="left" vertical="center" wrapText="1"/>
    </xf>
    <xf numFmtId="0" fontId="23" fillId="0" borderId="0" xfId="0" applyNumberFormat="1" applyFont="1" applyFill="1" applyBorder="1" applyAlignment="1" applyProtection="1">
      <alignment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5" fillId="0" borderId="0" xfId="0" applyNumberFormat="1" applyFont="1" applyFill="1" applyBorder="1" applyAlignment="1" applyProtection="1">
      <alignment vertical="center"/>
    </xf>
    <xf numFmtId="0" fontId="28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quotePrefix="1" applyFont="1" applyBorder="1" applyAlignment="1">
      <alignment horizontal="left" vertical="center"/>
    </xf>
    <xf numFmtId="0" fontId="27" fillId="0" borderId="0" xfId="0" quotePrefix="1" applyFont="1" applyBorder="1" applyAlignment="1">
      <alignment horizontal="center" vertical="center"/>
    </xf>
    <xf numFmtId="0" fontId="27" fillId="0" borderId="0" xfId="0" quotePrefix="1" applyFont="1" applyBorder="1" applyAlignment="1">
      <alignment horizontal="left" vertical="center"/>
    </xf>
    <xf numFmtId="0" fontId="29" fillId="0" borderId="0" xfId="0" quotePrefix="1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8" fillId="0" borderId="0" xfId="0" quotePrefix="1" applyFont="1" applyBorder="1" applyAlignment="1">
      <alignment horizontal="left" vertical="center" wrapText="1"/>
    </xf>
    <xf numFmtId="0" fontId="29" fillId="0" borderId="0" xfId="0" quotePrefix="1" applyFont="1" applyBorder="1" applyAlignment="1">
      <alignment horizontal="left" vertical="center" wrapText="1"/>
    </xf>
    <xf numFmtId="0" fontId="28" fillId="0" borderId="0" xfId="0" quotePrefix="1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1" fillId="0" borderId="0" xfId="0" quotePrefix="1" applyNumberFormat="1" applyFont="1" applyFill="1" applyBorder="1" applyAlignment="1" applyProtection="1">
      <alignment horizontal="center" vertical="center"/>
    </xf>
    <xf numFmtId="3" fontId="31" fillId="0" borderId="0" xfId="0" applyNumberFormat="1" applyFont="1" applyFill="1" applyBorder="1" applyAlignment="1" applyProtection="1"/>
    <xf numFmtId="0" fontId="28" fillId="0" borderId="32" xfId="0" quotePrefix="1" applyFont="1" applyBorder="1" applyAlignment="1">
      <alignment horizontal="left" vertical="center" wrapText="1"/>
    </xf>
    <xf numFmtId="0" fontId="28" fillId="0" borderId="32" xfId="0" quotePrefix="1" applyFont="1" applyBorder="1" applyAlignment="1">
      <alignment horizontal="center" vertical="center" wrapText="1"/>
    </xf>
    <xf numFmtId="0" fontId="25" fillId="0" borderId="32" xfId="0" quotePrefix="1" applyNumberFormat="1" applyFont="1" applyFill="1" applyBorder="1" applyAlignment="1" applyProtection="1">
      <alignment horizontal="left" vertical="center"/>
    </xf>
    <xf numFmtId="0" fontId="23" fillId="0" borderId="0" xfId="0" quotePrefix="1" applyNumberFormat="1" applyFont="1" applyFill="1" applyBorder="1" applyAlignment="1" applyProtection="1">
      <alignment horizontal="center" vertical="center"/>
    </xf>
    <xf numFmtId="3" fontId="23" fillId="0" borderId="0" xfId="0" quotePrefix="1" applyNumberFormat="1" applyFont="1" applyFill="1" applyBorder="1" applyAlignment="1" applyProtection="1">
      <alignment horizontal="left"/>
    </xf>
    <xf numFmtId="3" fontId="25" fillId="0" borderId="0" xfId="0" quotePrefix="1" applyNumberFormat="1" applyFont="1" applyFill="1" applyBorder="1" applyAlignment="1" applyProtection="1">
      <alignment horizontal="left"/>
    </xf>
    <xf numFmtId="3" fontId="23" fillId="0" borderId="0" xfId="0" applyNumberFormat="1" applyFont="1" applyFill="1" applyBorder="1" applyAlignment="1" applyProtection="1"/>
    <xf numFmtId="3" fontId="25" fillId="0" borderId="0" xfId="0" quotePrefix="1" applyNumberFormat="1" applyFont="1" applyFill="1" applyBorder="1" applyAlignment="1" applyProtection="1">
      <alignment horizontal="left" wrapText="1"/>
    </xf>
    <xf numFmtId="3" fontId="25" fillId="0" borderId="0" xfId="0" applyNumberFormat="1" applyFont="1" applyFill="1" applyBorder="1" applyAlignment="1" applyProtection="1"/>
    <xf numFmtId="0" fontId="32" fillId="0" borderId="0" xfId="0" quotePrefix="1" applyFont="1" applyBorder="1" applyAlignment="1">
      <alignment horizontal="left" vertical="center"/>
    </xf>
    <xf numFmtId="3" fontId="23" fillId="0" borderId="0" xfId="0" applyNumberFormat="1" applyFont="1" applyFill="1" applyBorder="1" applyAlignment="1" applyProtection="1">
      <alignment horizontal="left"/>
    </xf>
    <xf numFmtId="0" fontId="33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>
      <alignment horizontal="center" vertical="center"/>
    </xf>
    <xf numFmtId="0" fontId="32" fillId="0" borderId="0" xfId="0" applyNumberFormat="1" applyFont="1" applyFill="1" applyBorder="1" applyAlignment="1" applyProtection="1">
      <alignment vertical="center"/>
    </xf>
    <xf numFmtId="0" fontId="25" fillId="0" borderId="0" xfId="0" applyNumberFormat="1" applyFont="1" applyFill="1" applyBorder="1" applyAlignment="1" applyProtection="1">
      <alignment horizontal="center" vertical="center"/>
    </xf>
    <xf numFmtId="0" fontId="25" fillId="0" borderId="0" xfId="0" quotePrefix="1" applyNumberFormat="1" applyFont="1" applyFill="1" applyBorder="1" applyAlignment="1" applyProtection="1">
      <alignment horizontal="left"/>
    </xf>
    <xf numFmtId="0" fontId="34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>
      <alignment horizontal="left" wrapText="1"/>
    </xf>
    <xf numFmtId="0" fontId="33" fillId="0" borderId="0" xfId="0" applyNumberFormat="1" applyFont="1" applyFill="1" applyBorder="1" applyAlignment="1" applyProtection="1">
      <alignment wrapText="1"/>
    </xf>
    <xf numFmtId="0" fontId="32" fillId="0" borderId="33" xfId="0" quotePrefix="1" applyFont="1" applyBorder="1" applyAlignment="1">
      <alignment horizontal="left" wrapText="1"/>
    </xf>
    <xf numFmtId="0" fontId="32" fillId="0" borderId="32" xfId="0" quotePrefix="1" applyFont="1" applyBorder="1" applyAlignment="1">
      <alignment horizontal="left" wrapText="1"/>
    </xf>
    <xf numFmtId="0" fontId="32" fillId="0" borderId="32" xfId="0" quotePrefix="1" applyFont="1" applyBorder="1" applyAlignment="1">
      <alignment horizontal="center" wrapText="1"/>
    </xf>
    <xf numFmtId="0" fontId="32" fillId="0" borderId="32" xfId="0" quotePrefix="1" applyNumberFormat="1" applyFont="1" applyFill="1" applyBorder="1" applyAlignment="1" applyProtection="1">
      <alignment horizontal="left"/>
    </xf>
    <xf numFmtId="0" fontId="25" fillId="0" borderId="34" xfId="0" applyNumberFormat="1" applyFont="1" applyFill="1" applyBorder="1" applyAlignment="1" applyProtection="1">
      <alignment horizontal="center" wrapText="1"/>
    </xf>
    <xf numFmtId="0" fontId="25" fillId="0" borderId="34" xfId="0" applyNumberFormat="1" applyFont="1" applyFill="1" applyBorder="1" applyAlignment="1" applyProtection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19" fillId="0" borderId="32" xfId="0" applyNumberFormat="1" applyFont="1" applyFill="1" applyBorder="1" applyAlignment="1" applyProtection="1"/>
    <xf numFmtId="3" fontId="32" fillId="0" borderId="34" xfId="0" applyNumberFormat="1" applyFont="1" applyBorder="1" applyAlignment="1">
      <alignment horizontal="right"/>
    </xf>
    <xf numFmtId="3" fontId="32" fillId="0" borderId="34" xfId="0" applyNumberFormat="1" applyFont="1" applyFill="1" applyBorder="1" applyAlignment="1" applyProtection="1">
      <alignment horizontal="right" wrapText="1"/>
    </xf>
    <xf numFmtId="0" fontId="34" fillId="0" borderId="32" xfId="0" applyNumberFormat="1" applyFont="1" applyFill="1" applyBorder="1" applyAlignment="1" applyProtection="1">
      <alignment wrapText="1"/>
    </xf>
    <xf numFmtId="3" fontId="32" fillId="0" borderId="33" xfId="0" applyNumberFormat="1" applyFont="1" applyBorder="1" applyAlignment="1">
      <alignment horizontal="right"/>
    </xf>
    <xf numFmtId="0" fontId="32" fillId="0" borderId="32" xfId="0" quotePrefix="1" applyFont="1" applyBorder="1" applyAlignment="1">
      <alignment horizontal="left"/>
    </xf>
    <xf numFmtId="0" fontId="32" fillId="0" borderId="32" xfId="0" applyNumberFormat="1" applyFont="1" applyFill="1" applyBorder="1" applyAlignment="1" applyProtection="1">
      <alignment wrapText="1"/>
    </xf>
    <xf numFmtId="0" fontId="34" fillId="0" borderId="32" xfId="0" applyNumberFormat="1" applyFont="1" applyFill="1" applyBorder="1" applyAlignment="1" applyProtection="1">
      <alignment horizontal="center" wrapText="1"/>
    </xf>
    <xf numFmtId="0" fontId="33" fillId="0" borderId="34" xfId="0" applyNumberFormat="1" applyFont="1" applyFill="1" applyBorder="1" applyAlignment="1" applyProtection="1"/>
    <xf numFmtId="0" fontId="26" fillId="0" borderId="0" xfId="0" quotePrefix="1" applyNumberFormat="1" applyFont="1" applyFill="1" applyBorder="1" applyAlignment="1" applyProtection="1">
      <alignment horizontal="left" wrapText="1"/>
    </xf>
    <xf numFmtId="0" fontId="23" fillId="0" borderId="0" xfId="0" applyNumberFormat="1" applyFont="1" applyFill="1" applyBorder="1" applyAlignment="1" applyProtection="1">
      <alignment horizontal="center"/>
    </xf>
    <xf numFmtId="1" fontId="20" fillId="18" borderId="10" xfId="0" applyNumberFormat="1" applyFont="1" applyFill="1" applyBorder="1" applyAlignment="1">
      <alignment horizontal="right" vertical="top" wrapText="1"/>
    </xf>
    <xf numFmtId="1" fontId="20" fillId="0" borderId="10" xfId="0" applyNumberFormat="1" applyFont="1" applyFill="1" applyBorder="1" applyAlignment="1">
      <alignment horizontal="right" vertical="top" wrapText="1"/>
    </xf>
    <xf numFmtId="1" fontId="20" fillId="0" borderId="35" xfId="0" applyNumberFormat="1" applyFont="1" applyFill="1" applyBorder="1" applyAlignment="1">
      <alignment horizontal="left" wrapText="1"/>
    </xf>
    <xf numFmtId="0" fontId="25" fillId="0" borderId="0" xfId="0" applyFont="1" applyBorder="1" applyAlignment="1">
      <alignment horizontal="center" vertical="center" wrapText="1"/>
    </xf>
    <xf numFmtId="0" fontId="35" fillId="0" borderId="33" xfId="0" applyFont="1" applyBorder="1" applyAlignment="1">
      <alignment horizontal="left"/>
    </xf>
    <xf numFmtId="0" fontId="25" fillId="0" borderId="0" xfId="0" applyNumberFormat="1" applyFont="1" applyFill="1" applyBorder="1" applyAlignment="1" applyProtection="1">
      <alignment horizontal="center"/>
    </xf>
    <xf numFmtId="0" fontId="23" fillId="0" borderId="0" xfId="0" applyNumberFormat="1" applyFont="1" applyFill="1" applyBorder="1" applyAlignment="1" applyProtection="1">
      <alignment wrapText="1"/>
    </xf>
    <xf numFmtId="0" fontId="37" fillId="19" borderId="0" xfId="0" applyFont="1" applyFill="1" applyBorder="1" applyAlignment="1">
      <alignment vertical="top"/>
    </xf>
    <xf numFmtId="0" fontId="37" fillId="19" borderId="0" xfId="0" applyFont="1" applyFill="1" applyBorder="1" applyAlignment="1">
      <alignment vertical="top" wrapText="1"/>
    </xf>
    <xf numFmtId="0" fontId="39" fillId="20" borderId="0" xfId="0" applyFont="1" applyFill="1" applyBorder="1" applyAlignment="1">
      <alignment vertical="top"/>
    </xf>
    <xf numFmtId="0" fontId="39" fillId="0" borderId="0" xfId="0" applyFont="1" applyFill="1" applyBorder="1" applyAlignment="1">
      <alignment horizontal="center" vertical="top"/>
    </xf>
    <xf numFmtId="0" fontId="38" fillId="20" borderId="0" xfId="0" applyFont="1" applyFill="1" applyBorder="1" applyAlignment="1">
      <alignment vertical="top" wrapText="1"/>
    </xf>
    <xf numFmtId="0" fontId="39" fillId="0" borderId="0" xfId="0" applyFont="1" applyFill="1" applyBorder="1" applyAlignment="1">
      <alignment vertical="top"/>
    </xf>
    <xf numFmtId="0" fontId="39" fillId="0" borderId="0" xfId="0" applyFont="1" applyFill="1" applyBorder="1" applyAlignment="1">
      <alignment vertical="top" wrapText="1"/>
    </xf>
    <xf numFmtId="3" fontId="38" fillId="0" borderId="0" xfId="0" applyNumberFormat="1" applyFont="1" applyFill="1" applyBorder="1" applyAlignment="1">
      <alignment horizontal="center" vertical="top"/>
    </xf>
    <xf numFmtId="0" fontId="38" fillId="20" borderId="0" xfId="0" applyFont="1" applyFill="1" applyBorder="1" applyAlignment="1">
      <alignment vertical="top"/>
    </xf>
    <xf numFmtId="0" fontId="40" fillId="0" borderId="0" xfId="0" applyNumberFormat="1" applyFont="1" applyFill="1" applyBorder="1" applyAlignment="1">
      <alignment vertical="top" wrapText="1"/>
    </xf>
    <xf numFmtId="0" fontId="39" fillId="20" borderId="0" xfId="0" applyFont="1" applyFill="1" applyBorder="1" applyAlignment="1">
      <alignment vertical="top" wrapText="1"/>
    </xf>
    <xf numFmtId="4" fontId="23" fillId="0" borderId="0" xfId="0" applyNumberFormat="1" applyFont="1" applyFill="1" applyBorder="1" applyAlignment="1" applyProtection="1"/>
    <xf numFmtId="4" fontId="37" fillId="19" borderId="0" xfId="0" applyNumberFormat="1" applyFont="1" applyFill="1" applyBorder="1" applyAlignment="1">
      <alignment vertical="top" wrapText="1"/>
    </xf>
    <xf numFmtId="4" fontId="38" fillId="20" borderId="0" xfId="0" applyNumberFormat="1" applyFont="1" applyFill="1" applyBorder="1" applyAlignment="1">
      <alignment vertical="top" wrapText="1"/>
    </xf>
    <xf numFmtId="4" fontId="39" fillId="0" borderId="0" xfId="0" applyNumberFormat="1" applyFont="1" applyFill="1" applyBorder="1" applyAlignment="1">
      <alignment vertical="top" wrapText="1"/>
    </xf>
    <xf numFmtId="4" fontId="40" fillId="0" borderId="0" xfId="0" applyNumberFormat="1" applyFont="1" applyFill="1" applyBorder="1" applyAlignment="1">
      <alignment vertical="top" wrapText="1"/>
    </xf>
    <xf numFmtId="4" fontId="39" fillId="20" borderId="0" xfId="0" applyNumberFormat="1" applyFont="1" applyFill="1" applyBorder="1" applyAlignment="1">
      <alignment vertical="top" wrapText="1"/>
    </xf>
    <xf numFmtId="165" fontId="37" fillId="19" borderId="0" xfId="28" applyNumberFormat="1" applyFont="1" applyFill="1" applyBorder="1" applyAlignment="1">
      <alignment wrapText="1"/>
    </xf>
    <xf numFmtId="165" fontId="39" fillId="20" borderId="0" xfId="28" applyNumberFormat="1" applyFont="1" applyFill="1" applyBorder="1" applyAlignment="1">
      <alignment wrapText="1"/>
    </xf>
    <xf numFmtId="165" fontId="39" fillId="0" borderId="0" xfId="28" applyNumberFormat="1" applyFont="1" applyFill="1" applyBorder="1" applyAlignment="1">
      <alignment wrapText="1"/>
    </xf>
    <xf numFmtId="165" fontId="38" fillId="20" borderId="0" xfId="28" applyNumberFormat="1" applyFont="1" applyFill="1" applyBorder="1" applyAlignment="1">
      <alignment wrapText="1"/>
    </xf>
    <xf numFmtId="4" fontId="23" fillId="19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>
      <alignment horizontal="center" vertical="center" wrapText="1"/>
    </xf>
    <xf numFmtId="4" fontId="24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center"/>
    </xf>
    <xf numFmtId="0" fontId="21" fillId="0" borderId="0" xfId="0" applyNumberFormat="1" applyFont="1" applyFill="1" applyBorder="1" applyAlignment="1" applyProtection="1">
      <alignment wrapText="1"/>
    </xf>
    <xf numFmtId="4" fontId="21" fillId="0" borderId="0" xfId="0" applyNumberFormat="1" applyFont="1" applyFill="1" applyBorder="1" applyAlignment="1" applyProtection="1"/>
    <xf numFmtId="4" fontId="25" fillId="19" borderId="0" xfId="0" applyNumberFormat="1" applyFont="1" applyFill="1" applyBorder="1" applyAlignment="1" applyProtection="1">
      <alignment horizontal="center" vertical="center" wrapText="1"/>
    </xf>
    <xf numFmtId="0" fontId="39" fillId="20" borderId="0" xfId="0" applyFont="1" applyFill="1" applyBorder="1" applyAlignment="1">
      <alignment horizontal="center" vertical="top"/>
    </xf>
    <xf numFmtId="0" fontId="38" fillId="20" borderId="0" xfId="0" applyFont="1" applyFill="1" applyBorder="1" applyAlignment="1">
      <alignment horizontal="center" vertical="top"/>
    </xf>
    <xf numFmtId="0" fontId="37" fillId="19" borderId="0" xfId="0" applyFont="1" applyFill="1" applyBorder="1" applyAlignment="1">
      <alignment horizontal="center" vertical="top"/>
    </xf>
    <xf numFmtId="0" fontId="23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/>
    <xf numFmtId="0" fontId="37" fillId="0" borderId="0" xfId="0" applyFont="1" applyFill="1" applyBorder="1" applyAlignment="1">
      <alignment vertical="top"/>
    </xf>
    <xf numFmtId="3" fontId="37" fillId="0" borderId="0" xfId="0" applyNumberFormat="1" applyFont="1" applyFill="1" applyBorder="1" applyAlignment="1">
      <alignment horizontal="center" vertical="top"/>
    </xf>
    <xf numFmtId="0" fontId="37" fillId="0" borderId="0" xfId="0" applyFont="1" applyFill="1" applyBorder="1" applyAlignment="1">
      <alignment vertical="top" wrapText="1"/>
    </xf>
    <xf numFmtId="165" fontId="37" fillId="0" borderId="0" xfId="28" applyNumberFormat="1" applyFont="1" applyFill="1" applyBorder="1" applyAlignment="1">
      <alignment wrapText="1"/>
    </xf>
    <xf numFmtId="0" fontId="43" fillId="0" borderId="0" xfId="0" applyNumberFormat="1" applyFont="1" applyFill="1" applyBorder="1" applyAlignment="1">
      <alignment vertical="top" wrapText="1"/>
    </xf>
    <xf numFmtId="0" fontId="38" fillId="0" borderId="0" xfId="0" applyFont="1" applyFill="1" applyBorder="1" applyAlignment="1">
      <alignment vertical="top"/>
    </xf>
    <xf numFmtId="0" fontId="38" fillId="0" borderId="0" xfId="0" applyFont="1" applyFill="1" applyBorder="1" applyAlignment="1">
      <alignment vertical="top" wrapText="1"/>
    </xf>
    <xf numFmtId="165" fontId="38" fillId="0" borderId="0" xfId="28" applyNumberFormat="1" applyFont="1" applyFill="1" applyBorder="1" applyAlignment="1">
      <alignment wrapText="1"/>
    </xf>
    <xf numFmtId="0" fontId="23" fillId="0" borderId="0" xfId="0" applyNumberFormat="1" applyFont="1" applyFill="1" applyBorder="1" applyAlignment="1" applyProtection="1"/>
    <xf numFmtId="4" fontId="37" fillId="0" borderId="0" xfId="0" applyNumberFormat="1" applyFont="1" applyFill="1" applyBorder="1" applyAlignment="1">
      <alignment vertical="top" wrapText="1"/>
    </xf>
    <xf numFmtId="0" fontId="20" fillId="0" borderId="11" xfId="0" applyFont="1" applyBorder="1" applyAlignment="1">
      <alignment vertical="center" wrapText="1"/>
    </xf>
    <xf numFmtId="0" fontId="20" fillId="0" borderId="12" xfId="0" applyFont="1" applyBorder="1" applyAlignment="1">
      <alignment vertical="center" wrapText="1"/>
    </xf>
    <xf numFmtId="0" fontId="20" fillId="0" borderId="14" xfId="0" applyFont="1" applyBorder="1" applyAlignment="1">
      <alignment vertical="center" wrapText="1"/>
    </xf>
    <xf numFmtId="4" fontId="20" fillId="0" borderId="13" xfId="0" applyNumberFormat="1" applyFont="1" applyBorder="1" applyAlignment="1">
      <alignment vertical="center" wrapText="1"/>
    </xf>
    <xf numFmtId="4" fontId="19" fillId="0" borderId="13" xfId="0" applyNumberFormat="1" applyFont="1" applyBorder="1" applyAlignment="1">
      <alignment horizontal="center" vertical="center" wrapText="1"/>
    </xf>
    <xf numFmtId="4" fontId="19" fillId="0" borderId="21" xfId="0" applyNumberFormat="1" applyFont="1" applyBorder="1"/>
    <xf numFmtId="3" fontId="19" fillId="0" borderId="19" xfId="0" applyNumberFormat="1" applyFont="1" applyBorder="1" applyAlignment="1">
      <alignment horizontal="center" vertical="center" wrapText="1"/>
    </xf>
    <xf numFmtId="3" fontId="19" fillId="0" borderId="20" xfId="0" applyNumberFormat="1" applyFont="1" applyBorder="1" applyAlignment="1">
      <alignment horizontal="center" wrapText="1"/>
    </xf>
    <xf numFmtId="3" fontId="19" fillId="0" borderId="20" xfId="0" applyNumberFormat="1" applyFont="1" applyBorder="1" applyAlignment="1">
      <alignment horizontal="center" vertical="center" wrapText="1"/>
    </xf>
    <xf numFmtId="4" fontId="19" fillId="0" borderId="21" xfId="0" applyNumberFormat="1" applyFont="1" applyBorder="1" applyAlignment="1">
      <alignment horizontal="center" vertical="center" wrapText="1"/>
    </xf>
    <xf numFmtId="3" fontId="19" fillId="0" borderId="22" xfId="0" applyNumberFormat="1" applyFont="1" applyBorder="1" applyAlignment="1">
      <alignment horizontal="center" vertical="center" wrapText="1"/>
    </xf>
    <xf numFmtId="0" fontId="19" fillId="0" borderId="20" xfId="0" applyNumberFormat="1" applyFont="1" applyBorder="1"/>
    <xf numFmtId="0" fontId="19" fillId="0" borderId="12" xfId="0" applyNumberFormat="1" applyFont="1" applyBorder="1" applyAlignment="1">
      <alignment vertical="center" wrapText="1"/>
    </xf>
    <xf numFmtId="3" fontId="19" fillId="0" borderId="12" xfId="0" applyNumberFormat="1" applyFont="1" applyBorder="1" applyAlignment="1">
      <alignment vertical="center" wrapText="1"/>
    </xf>
    <xf numFmtId="0" fontId="21" fillId="21" borderId="0" xfId="0" applyNumberFormat="1" applyFont="1" applyFill="1" applyBorder="1" applyAlignment="1" applyProtection="1">
      <alignment wrapText="1"/>
    </xf>
    <xf numFmtId="0" fontId="22" fillId="21" borderId="0" xfId="0" applyNumberFormat="1" applyFont="1" applyFill="1" applyBorder="1" applyAlignment="1" applyProtection="1">
      <alignment horizontal="center"/>
    </xf>
    <xf numFmtId="4" fontId="21" fillId="21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>
      <alignment horizontal="center"/>
    </xf>
    <xf numFmtId="4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wrapText="1"/>
    </xf>
    <xf numFmtId="4" fontId="39" fillId="0" borderId="0" xfId="0" applyNumberFormat="1" applyFont="1" applyFill="1" applyBorder="1" applyAlignment="1">
      <alignment wrapText="1"/>
    </xf>
    <xf numFmtId="4" fontId="37" fillId="0" borderId="0" xfId="0" applyNumberFormat="1" applyFont="1" applyFill="1" applyBorder="1" applyAlignment="1">
      <alignment wrapText="1"/>
    </xf>
    <xf numFmtId="4" fontId="39" fillId="20" borderId="0" xfId="0" applyNumberFormat="1" applyFont="1" applyFill="1" applyBorder="1" applyAlignment="1">
      <alignment wrapText="1"/>
    </xf>
    <xf numFmtId="4" fontId="38" fillId="20" borderId="0" xfId="0" applyNumberFormat="1" applyFont="1" applyFill="1" applyBorder="1" applyAlignment="1">
      <alignment wrapText="1"/>
    </xf>
    <xf numFmtId="4" fontId="38" fillId="19" borderId="0" xfId="0" applyNumberFormat="1" applyFont="1" applyFill="1" applyBorder="1" applyAlignment="1">
      <alignment wrapText="1"/>
    </xf>
    <xf numFmtId="4" fontId="37" fillId="19" borderId="0" xfId="0" applyNumberFormat="1" applyFont="1" applyFill="1" applyBorder="1" applyAlignment="1">
      <alignment horizontal="right" vertical="top" wrapText="1"/>
    </xf>
    <xf numFmtId="1" fontId="20" fillId="18" borderId="37" xfId="0" applyNumberFormat="1" applyFont="1" applyFill="1" applyBorder="1" applyAlignment="1">
      <alignment horizontal="left" wrapText="1"/>
    </xf>
    <xf numFmtId="1" fontId="19" fillId="18" borderId="34" xfId="0" applyNumberFormat="1" applyFont="1" applyFill="1" applyBorder="1" applyAlignment="1">
      <alignment horizontal="left" wrapText="1"/>
    </xf>
    <xf numFmtId="1" fontId="44" fillId="0" borderId="18" xfId="0" applyNumberFormat="1" applyFont="1" applyBorder="1" applyAlignment="1">
      <alignment horizontal="left" wrapText="1"/>
    </xf>
    <xf numFmtId="3" fontId="25" fillId="0" borderId="34" xfId="0" applyNumberFormat="1" applyFont="1" applyFill="1" applyBorder="1" applyAlignment="1" applyProtection="1">
      <alignment vertical="center" wrapText="1"/>
    </xf>
    <xf numFmtId="3" fontId="32" fillId="0" borderId="34" xfId="0" applyNumberFormat="1" applyFont="1" applyBorder="1" applyAlignment="1">
      <alignment vertical="center"/>
    </xf>
    <xf numFmtId="3" fontId="32" fillId="0" borderId="34" xfId="0" applyNumberFormat="1" applyFont="1" applyFill="1" applyBorder="1" applyAlignment="1" applyProtection="1">
      <alignment vertical="center" wrapText="1"/>
    </xf>
    <xf numFmtId="3" fontId="25" fillId="0" borderId="34" xfId="0" applyNumberFormat="1" applyFont="1" applyBorder="1" applyAlignment="1">
      <alignment vertical="center"/>
    </xf>
    <xf numFmtId="0" fontId="23" fillId="0" borderId="0" xfId="0" applyNumberFormat="1" applyFont="1" applyFill="1" applyBorder="1" applyAlignment="1" applyProtection="1"/>
    <xf numFmtId="4" fontId="38" fillId="0" borderId="0" xfId="0" applyNumberFormat="1" applyFont="1" applyFill="1" applyBorder="1" applyAlignment="1">
      <alignment wrapText="1"/>
    </xf>
    <xf numFmtId="4" fontId="38" fillId="0" borderId="0" xfId="0" applyNumberFormat="1" applyFont="1" applyFill="1" applyBorder="1" applyAlignment="1">
      <alignment vertical="top" wrapText="1"/>
    </xf>
    <xf numFmtId="0" fontId="35" fillId="0" borderId="33" xfId="0" quotePrefix="1" applyNumberFormat="1" applyFont="1" applyFill="1" applyBorder="1" applyAlignment="1" applyProtection="1">
      <alignment horizontal="left" wrapText="1"/>
    </xf>
    <xf numFmtId="0" fontId="36" fillId="0" borderId="32" xfId="0" applyNumberFormat="1" applyFont="1" applyFill="1" applyBorder="1" applyAlignment="1" applyProtection="1">
      <alignment wrapText="1"/>
    </xf>
    <xf numFmtId="0" fontId="35" fillId="0" borderId="33" xfId="0" applyNumberFormat="1" applyFont="1" applyFill="1" applyBorder="1" applyAlignment="1" applyProtection="1">
      <alignment horizontal="left" wrapText="1"/>
    </xf>
    <xf numFmtId="0" fontId="19" fillId="0" borderId="32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>
      <alignment horizontal="center" vertical="center" wrapText="1"/>
    </xf>
    <xf numFmtId="0" fontId="23" fillId="0" borderId="0" xfId="0" applyNumberFormat="1" applyFont="1" applyFill="1" applyBorder="1" applyAlignment="1" applyProtection="1">
      <alignment vertical="center" wrapText="1"/>
    </xf>
    <xf numFmtId="0" fontId="23" fillId="0" borderId="0" xfId="0" applyNumberFormat="1" applyFont="1" applyFill="1" applyBorder="1" applyAlignment="1" applyProtection="1"/>
    <xf numFmtId="0" fontId="35" fillId="0" borderId="33" xfId="0" quotePrefix="1" applyFont="1" applyBorder="1" applyAlignment="1">
      <alignment horizontal="left"/>
    </xf>
    <xf numFmtId="0" fontId="19" fillId="0" borderId="32" xfId="0" applyNumberFormat="1" applyFont="1" applyFill="1" applyBorder="1" applyAlignment="1" applyProtection="1">
      <alignment wrapText="1"/>
    </xf>
    <xf numFmtId="0" fontId="33" fillId="0" borderId="0" xfId="0" applyNumberFormat="1" applyFont="1" applyFill="1" applyBorder="1" applyAlignment="1" applyProtection="1">
      <alignment horizontal="center" vertical="center" wrapText="1"/>
    </xf>
    <xf numFmtId="0" fontId="32" fillId="0" borderId="33" xfId="0" applyNumberFormat="1" applyFont="1" applyFill="1" applyBorder="1" applyAlignment="1" applyProtection="1">
      <alignment horizontal="left" wrapText="1"/>
    </xf>
    <xf numFmtId="0" fontId="34" fillId="0" borderId="32" xfId="0" applyNumberFormat="1" applyFont="1" applyFill="1" applyBorder="1" applyAlignment="1" applyProtection="1">
      <alignment wrapText="1"/>
    </xf>
    <xf numFmtId="0" fontId="23" fillId="0" borderId="32" xfId="0" applyNumberFormat="1" applyFont="1" applyFill="1" applyBorder="1" applyAlignment="1" applyProtection="1"/>
    <xf numFmtId="0" fontId="26" fillId="0" borderId="0" xfId="0" quotePrefix="1" applyNumberFormat="1" applyFont="1" applyFill="1" applyBorder="1" applyAlignment="1" applyProtection="1">
      <alignment horizontal="center" vertical="center" wrapText="1"/>
    </xf>
    <xf numFmtId="0" fontId="35" fillId="0" borderId="29" xfId="0" applyFont="1" applyFill="1" applyBorder="1" applyAlignment="1">
      <alignment horizontal="center" vertical="center"/>
    </xf>
    <xf numFmtId="0" fontId="36" fillId="0" borderId="30" xfId="0" applyFont="1" applyFill="1" applyBorder="1" applyAlignment="1">
      <alignment horizontal="center" vertical="center"/>
    </xf>
    <xf numFmtId="0" fontId="36" fillId="0" borderId="31" xfId="0" applyFont="1" applyFill="1" applyBorder="1" applyAlignment="1">
      <alignment horizontal="center" vertical="center"/>
    </xf>
    <xf numFmtId="0" fontId="26" fillId="0" borderId="36" xfId="0" quotePrefix="1" applyNumberFormat="1" applyFont="1" applyFill="1" applyBorder="1" applyAlignment="1" applyProtection="1">
      <alignment horizontal="left" wrapText="1"/>
    </xf>
    <xf numFmtId="0" fontId="33" fillId="0" borderId="36" xfId="0" applyNumberFormat="1" applyFont="1" applyFill="1" applyBorder="1" applyAlignment="1" applyProtection="1">
      <alignment wrapText="1"/>
    </xf>
    <xf numFmtId="3" fontId="20" fillId="0" borderId="29" xfId="0" applyNumberFormat="1" applyFont="1" applyBorder="1" applyAlignment="1">
      <alignment horizontal="center"/>
    </xf>
    <xf numFmtId="3" fontId="20" fillId="0" borderId="30" xfId="0" applyNumberFormat="1" applyFont="1" applyBorder="1" applyAlignment="1">
      <alignment horizontal="center"/>
    </xf>
    <xf numFmtId="3" fontId="20" fillId="0" borderId="31" xfId="0" applyNumberFormat="1" applyFont="1" applyBorder="1" applyAlignment="1">
      <alignment horizontal="center"/>
    </xf>
    <xf numFmtId="0" fontId="26" fillId="0" borderId="0" xfId="0" applyNumberFormat="1" applyFont="1" applyFill="1" applyBorder="1" applyAlignment="1" applyProtection="1">
      <alignment horizontal="center" vertical="center"/>
    </xf>
  </cellXfs>
  <cellStyles count="4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Linked Cell" xfId="36"/>
    <cellStyle name="Neutral" xfId="37"/>
    <cellStyle name="Note" xfId="38"/>
    <cellStyle name="Obično" xfId="0" builtinId="0"/>
    <cellStyle name="Output" xfId="39"/>
    <cellStyle name="Title" xfId="40"/>
    <cellStyle name="Total" xfId="41"/>
    <cellStyle name="Warning Text" xfId="42"/>
    <cellStyle name="Zarez" xfId="28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2</xdr:row>
      <xdr:rowOff>22860</xdr:rowOff>
    </xdr:from>
    <xdr:to>
      <xdr:col>1</xdr:col>
      <xdr:colOff>0</xdr:colOff>
      <xdr:row>4</xdr:row>
      <xdr:rowOff>0</xdr:rowOff>
    </xdr:to>
    <xdr:sp macro="" textlink="">
      <xdr:nvSpPr>
        <xdr:cNvPr id="2068" name="Line 1"/>
        <xdr:cNvSpPr>
          <a:spLocks noChangeShapeType="1"/>
        </xdr:cNvSpPr>
      </xdr:nvSpPr>
      <xdr:spPr bwMode="auto">
        <a:xfrm>
          <a:off x="22860" y="502920"/>
          <a:ext cx="107442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7620</xdr:colOff>
      <xdr:row>2</xdr:row>
      <xdr:rowOff>22860</xdr:rowOff>
    </xdr:from>
    <xdr:to>
      <xdr:col>0</xdr:col>
      <xdr:colOff>1089660</xdr:colOff>
      <xdr:row>4</xdr:row>
      <xdr:rowOff>0</xdr:rowOff>
    </xdr:to>
    <xdr:sp macro="" textlink="">
      <xdr:nvSpPr>
        <xdr:cNvPr id="2069" name="Line 2"/>
        <xdr:cNvSpPr>
          <a:spLocks noChangeShapeType="1"/>
        </xdr:cNvSpPr>
      </xdr:nvSpPr>
      <xdr:spPr bwMode="auto">
        <a:xfrm>
          <a:off x="7620" y="502920"/>
          <a:ext cx="108204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22860</xdr:colOff>
      <xdr:row>17</xdr:row>
      <xdr:rowOff>22860</xdr:rowOff>
    </xdr:from>
    <xdr:to>
      <xdr:col>1</xdr:col>
      <xdr:colOff>0</xdr:colOff>
      <xdr:row>19</xdr:row>
      <xdr:rowOff>0</xdr:rowOff>
    </xdr:to>
    <xdr:sp macro="" textlink="">
      <xdr:nvSpPr>
        <xdr:cNvPr id="2070" name="Line 1"/>
        <xdr:cNvSpPr>
          <a:spLocks noChangeShapeType="1"/>
        </xdr:cNvSpPr>
      </xdr:nvSpPr>
      <xdr:spPr bwMode="auto">
        <a:xfrm>
          <a:off x="22860" y="4122420"/>
          <a:ext cx="1074420" cy="11277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7620</xdr:colOff>
      <xdr:row>17</xdr:row>
      <xdr:rowOff>22860</xdr:rowOff>
    </xdr:from>
    <xdr:to>
      <xdr:col>0</xdr:col>
      <xdr:colOff>1089660</xdr:colOff>
      <xdr:row>19</xdr:row>
      <xdr:rowOff>0</xdr:rowOff>
    </xdr:to>
    <xdr:sp macro="" textlink="">
      <xdr:nvSpPr>
        <xdr:cNvPr id="2071" name="Line 2"/>
        <xdr:cNvSpPr>
          <a:spLocks noChangeShapeType="1"/>
        </xdr:cNvSpPr>
      </xdr:nvSpPr>
      <xdr:spPr bwMode="auto">
        <a:xfrm>
          <a:off x="7620" y="4122420"/>
          <a:ext cx="1082040" cy="11277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22860</xdr:colOff>
      <xdr:row>31</xdr:row>
      <xdr:rowOff>22860</xdr:rowOff>
    </xdr:from>
    <xdr:to>
      <xdr:col>1</xdr:col>
      <xdr:colOff>0</xdr:colOff>
      <xdr:row>33</xdr:row>
      <xdr:rowOff>0</xdr:rowOff>
    </xdr:to>
    <xdr:sp macro="" textlink="">
      <xdr:nvSpPr>
        <xdr:cNvPr id="2072" name="Line 1"/>
        <xdr:cNvSpPr>
          <a:spLocks noChangeShapeType="1"/>
        </xdr:cNvSpPr>
      </xdr:nvSpPr>
      <xdr:spPr bwMode="auto">
        <a:xfrm>
          <a:off x="22860" y="7703820"/>
          <a:ext cx="107442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7620</xdr:colOff>
      <xdr:row>31</xdr:row>
      <xdr:rowOff>22860</xdr:rowOff>
    </xdr:from>
    <xdr:to>
      <xdr:col>0</xdr:col>
      <xdr:colOff>1089660</xdr:colOff>
      <xdr:row>33</xdr:row>
      <xdr:rowOff>0</xdr:rowOff>
    </xdr:to>
    <xdr:sp macro="" textlink="">
      <xdr:nvSpPr>
        <xdr:cNvPr id="2073" name="Line 2"/>
        <xdr:cNvSpPr>
          <a:spLocks noChangeShapeType="1"/>
        </xdr:cNvSpPr>
      </xdr:nvSpPr>
      <xdr:spPr bwMode="auto">
        <a:xfrm>
          <a:off x="7620" y="7703820"/>
          <a:ext cx="108204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>
      <selection activeCell="F11" sqref="F11"/>
    </sheetView>
  </sheetViews>
  <sheetFormatPr defaultColWidth="11.44140625" defaultRowHeight="13.2"/>
  <cols>
    <col min="1" max="2" width="4.33203125" style="9" customWidth="1"/>
    <col min="3" max="3" width="5.5546875" style="9" customWidth="1"/>
    <col min="4" max="4" width="5.33203125" style="90" customWidth="1"/>
    <col min="5" max="5" width="44.6640625" style="9" customWidth="1"/>
    <col min="6" max="6" width="15.109375" style="9" bestFit="1" customWidth="1"/>
    <col min="7" max="7" width="17.33203125" style="9" customWidth="1"/>
    <col min="8" max="8" width="16.6640625" style="9" customWidth="1"/>
    <col min="9" max="16384" width="11.44140625" style="9"/>
  </cols>
  <sheetData>
    <row r="1" spans="1:9" ht="48" customHeight="1">
      <c r="A1" s="181" t="s">
        <v>198</v>
      </c>
      <c r="B1" s="181"/>
      <c r="C1" s="181"/>
      <c r="D1" s="181"/>
      <c r="E1" s="181"/>
      <c r="F1" s="181"/>
      <c r="G1" s="181"/>
      <c r="H1" s="181"/>
    </row>
    <row r="2" spans="1:9" s="70" customFormat="1" ht="26.25" customHeight="1">
      <c r="A2" s="181" t="s">
        <v>41</v>
      </c>
      <c r="B2" s="181"/>
      <c r="C2" s="181"/>
      <c r="D2" s="181"/>
      <c r="E2" s="181"/>
      <c r="F2" s="181"/>
      <c r="G2" s="182"/>
      <c r="H2" s="182"/>
    </row>
    <row r="3" spans="1:9" ht="25.5" customHeight="1">
      <c r="A3" s="181"/>
      <c r="B3" s="181"/>
      <c r="C3" s="181"/>
      <c r="D3" s="181"/>
      <c r="E3" s="181"/>
      <c r="F3" s="181"/>
      <c r="G3" s="181"/>
      <c r="H3" s="183"/>
    </row>
    <row r="4" spans="1:9" ht="9" customHeight="1">
      <c r="A4" s="71"/>
      <c r="B4" s="72"/>
      <c r="C4" s="72"/>
      <c r="D4" s="72"/>
      <c r="E4" s="72"/>
    </row>
    <row r="5" spans="1:9" ht="27.75" customHeight="1">
      <c r="A5" s="73"/>
      <c r="B5" s="74"/>
      <c r="C5" s="74"/>
      <c r="D5" s="75"/>
      <c r="E5" s="76"/>
      <c r="F5" s="77" t="s">
        <v>199</v>
      </c>
      <c r="G5" s="77" t="s">
        <v>200</v>
      </c>
      <c r="H5" s="78" t="s">
        <v>201</v>
      </c>
      <c r="I5" s="79"/>
    </row>
    <row r="6" spans="1:9" ht="27.75" customHeight="1">
      <c r="A6" s="179" t="s">
        <v>42</v>
      </c>
      <c r="B6" s="178"/>
      <c r="C6" s="178"/>
      <c r="D6" s="178"/>
      <c r="E6" s="180"/>
      <c r="F6" s="170">
        <f>SUM(F7+F8)</f>
        <v>6224610</v>
      </c>
      <c r="G6" s="170">
        <f>SUM(G7+G8)</f>
        <v>6401065</v>
      </c>
      <c r="H6" s="170">
        <f>SUM(H7+H8)</f>
        <v>6401065</v>
      </c>
      <c r="I6" s="94"/>
    </row>
    <row r="7" spans="1:9" ht="22.5" customHeight="1">
      <c r="A7" s="179" t="s">
        <v>0</v>
      </c>
      <c r="B7" s="178"/>
      <c r="C7" s="178"/>
      <c r="D7" s="178"/>
      <c r="E7" s="180"/>
      <c r="F7" s="171">
        <v>6223410</v>
      </c>
      <c r="G7" s="171">
        <v>6399865</v>
      </c>
      <c r="H7" s="171">
        <v>6399865</v>
      </c>
    </row>
    <row r="8" spans="1:9" ht="22.5" customHeight="1">
      <c r="A8" s="184" t="s">
        <v>1</v>
      </c>
      <c r="B8" s="180"/>
      <c r="C8" s="180"/>
      <c r="D8" s="180"/>
      <c r="E8" s="180"/>
      <c r="F8" s="171">
        <v>1200</v>
      </c>
      <c r="G8" s="171">
        <v>1200</v>
      </c>
      <c r="H8" s="171">
        <v>1200</v>
      </c>
    </row>
    <row r="9" spans="1:9" ht="22.5" customHeight="1">
      <c r="A9" s="95" t="s">
        <v>43</v>
      </c>
      <c r="B9" s="80"/>
      <c r="C9" s="80"/>
      <c r="D9" s="80"/>
      <c r="E9" s="80"/>
      <c r="F9" s="173">
        <f>SUM(F10:F11)</f>
        <v>6224610</v>
      </c>
      <c r="G9" s="173">
        <f>SUM(G10+G11)</f>
        <v>6401065</v>
      </c>
      <c r="H9" s="173">
        <f>SUM(H10+H11)</f>
        <v>6401065</v>
      </c>
    </row>
    <row r="10" spans="1:9" ht="22.5" customHeight="1">
      <c r="A10" s="177" t="s">
        <v>2</v>
      </c>
      <c r="B10" s="178"/>
      <c r="C10" s="178"/>
      <c r="D10" s="178"/>
      <c r="E10" s="185"/>
      <c r="F10" s="172">
        <v>6223578</v>
      </c>
      <c r="G10" s="172">
        <v>6400033</v>
      </c>
      <c r="H10" s="172">
        <v>6400033</v>
      </c>
    </row>
    <row r="11" spans="1:9" ht="22.5" customHeight="1">
      <c r="A11" s="184" t="s">
        <v>3</v>
      </c>
      <c r="B11" s="180"/>
      <c r="C11" s="180"/>
      <c r="D11" s="180"/>
      <c r="E11" s="180"/>
      <c r="F11" s="172">
        <v>1032</v>
      </c>
      <c r="G11" s="172">
        <v>1032</v>
      </c>
      <c r="H11" s="172">
        <v>1032</v>
      </c>
    </row>
    <row r="12" spans="1:9" ht="22.5" customHeight="1">
      <c r="A12" s="177" t="s">
        <v>4</v>
      </c>
      <c r="B12" s="178"/>
      <c r="C12" s="178"/>
      <c r="D12" s="178"/>
      <c r="E12" s="178"/>
      <c r="F12" s="172">
        <f>+F6-F9</f>
        <v>0</v>
      </c>
      <c r="G12" s="172">
        <f>+G6-G9</f>
        <v>0</v>
      </c>
      <c r="H12" s="172">
        <f>+H6-H9</f>
        <v>0</v>
      </c>
    </row>
    <row r="13" spans="1:9" ht="25.5" customHeight="1">
      <c r="A13" s="181"/>
      <c r="B13" s="186"/>
      <c r="C13" s="186"/>
      <c r="D13" s="186"/>
      <c r="E13" s="186"/>
      <c r="F13" s="183"/>
      <c r="G13" s="183"/>
      <c r="H13" s="183"/>
    </row>
    <row r="14" spans="1:9" ht="27.75" customHeight="1">
      <c r="A14" s="73"/>
      <c r="B14" s="74"/>
      <c r="C14" s="74"/>
      <c r="D14" s="75"/>
      <c r="E14" s="76"/>
      <c r="F14" s="77" t="s">
        <v>199</v>
      </c>
      <c r="G14" s="77" t="s">
        <v>200</v>
      </c>
      <c r="H14" s="78" t="s">
        <v>201</v>
      </c>
    </row>
    <row r="15" spans="1:9" ht="22.5" customHeight="1">
      <c r="A15" s="187" t="s">
        <v>5</v>
      </c>
      <c r="B15" s="188"/>
      <c r="C15" s="188"/>
      <c r="D15" s="188"/>
      <c r="E15" s="189"/>
      <c r="F15" s="84">
        <v>0</v>
      </c>
      <c r="G15" s="84">
        <v>0</v>
      </c>
      <c r="H15" s="82">
        <v>0</v>
      </c>
    </row>
    <row r="16" spans="1:9" s="65" customFormat="1" ht="25.5" customHeight="1">
      <c r="A16" s="190"/>
      <c r="B16" s="186"/>
      <c r="C16" s="186"/>
      <c r="D16" s="186"/>
      <c r="E16" s="186"/>
      <c r="F16" s="183"/>
      <c r="G16" s="183"/>
      <c r="H16" s="183"/>
    </row>
    <row r="17" spans="1:8" s="65" customFormat="1" ht="27.75" customHeight="1">
      <c r="A17" s="73"/>
      <c r="B17" s="74"/>
      <c r="C17" s="74"/>
      <c r="D17" s="75"/>
      <c r="E17" s="76"/>
      <c r="F17" s="77" t="s">
        <v>199</v>
      </c>
      <c r="G17" s="77" t="s">
        <v>200</v>
      </c>
      <c r="H17" s="78" t="s">
        <v>201</v>
      </c>
    </row>
    <row r="18" spans="1:8" s="65" customFormat="1" ht="22.5" customHeight="1">
      <c r="A18" s="179" t="s">
        <v>6</v>
      </c>
      <c r="B18" s="178"/>
      <c r="C18" s="178"/>
      <c r="D18" s="178"/>
      <c r="E18" s="178"/>
      <c r="F18" s="81">
        <v>0</v>
      </c>
      <c r="G18" s="81">
        <v>0</v>
      </c>
      <c r="H18" s="81">
        <v>0</v>
      </c>
    </row>
    <row r="19" spans="1:8" s="65" customFormat="1" ht="22.5" customHeight="1">
      <c r="A19" s="179" t="s">
        <v>7</v>
      </c>
      <c r="B19" s="178"/>
      <c r="C19" s="178"/>
      <c r="D19" s="178"/>
      <c r="E19" s="178"/>
      <c r="F19" s="81">
        <v>0</v>
      </c>
      <c r="G19" s="81">
        <v>0</v>
      </c>
      <c r="H19" s="81">
        <v>0</v>
      </c>
    </row>
    <row r="20" spans="1:8" s="65" customFormat="1" ht="22.5" customHeight="1">
      <c r="A20" s="177" t="s">
        <v>8</v>
      </c>
      <c r="B20" s="178"/>
      <c r="C20" s="178"/>
      <c r="D20" s="178"/>
      <c r="E20" s="178"/>
      <c r="F20" s="81">
        <v>0</v>
      </c>
      <c r="G20" s="81">
        <v>0</v>
      </c>
      <c r="H20" s="81">
        <v>0</v>
      </c>
    </row>
    <row r="21" spans="1:8" s="65" customFormat="1" ht="15" customHeight="1">
      <c r="A21" s="85"/>
      <c r="B21" s="86"/>
      <c r="C21" s="83"/>
      <c r="D21" s="87"/>
      <c r="E21" s="86"/>
      <c r="F21" s="88"/>
      <c r="G21" s="88"/>
      <c r="H21" s="88"/>
    </row>
    <row r="22" spans="1:8" s="65" customFormat="1" ht="22.5" customHeight="1">
      <c r="A22" s="177" t="s">
        <v>9</v>
      </c>
      <c r="B22" s="178"/>
      <c r="C22" s="178"/>
      <c r="D22" s="178"/>
      <c r="E22" s="178"/>
      <c r="F22" s="81">
        <f>SUM(F12,F15,F20)</f>
        <v>0</v>
      </c>
      <c r="G22" s="81">
        <f>SUM(G12,G15,G20)</f>
        <v>0</v>
      </c>
      <c r="H22" s="81">
        <f>SUM(H12,H15,H20)</f>
        <v>0</v>
      </c>
    </row>
    <row r="23" spans="1:8" s="65" customFormat="1" ht="18" customHeight="1">
      <c r="A23" s="89"/>
      <c r="B23" s="72"/>
      <c r="C23" s="72"/>
      <c r="D23" s="72"/>
      <c r="E23" s="72"/>
    </row>
  </sheetData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honeticPr fontId="0" type="noConversion"/>
  <printOptions horizontalCentered="1"/>
  <pageMargins left="0.19685039370078741" right="0.19685039370078741" top="0.62992125984251968" bottom="0.43307086614173229" header="0.31496062992125984" footer="0.31496062992125984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7"/>
  <sheetViews>
    <sheetView workbookViewId="0">
      <selection activeCell="D13" sqref="D13"/>
    </sheetView>
  </sheetViews>
  <sheetFormatPr defaultColWidth="11.44140625" defaultRowHeight="13.2"/>
  <cols>
    <col min="1" max="1" width="23.77734375" style="35" customWidth="1"/>
    <col min="2" max="3" width="17.5546875" style="35" customWidth="1"/>
    <col min="4" max="4" width="17.5546875" style="66" customWidth="1"/>
    <col min="5" max="8" width="17.5546875" style="9" customWidth="1"/>
    <col min="9" max="9" width="7.88671875" style="9" customWidth="1"/>
    <col min="10" max="10" width="14.33203125" style="9" customWidth="1"/>
    <col min="11" max="11" width="7.88671875" style="9" customWidth="1"/>
    <col min="12" max="16384" width="11.44140625" style="9"/>
  </cols>
  <sheetData>
    <row r="1" spans="1:8" ht="24" customHeight="1">
      <c r="A1" s="181" t="s">
        <v>190</v>
      </c>
      <c r="B1" s="181"/>
      <c r="C1" s="181"/>
      <c r="D1" s="181"/>
      <c r="E1" s="181"/>
      <c r="F1" s="181"/>
      <c r="G1" s="181"/>
      <c r="H1" s="181"/>
    </row>
    <row r="2" spans="1:8" s="1" customFormat="1" ht="13.8" thickBot="1">
      <c r="A2" s="13"/>
      <c r="H2" s="14" t="s">
        <v>10</v>
      </c>
    </row>
    <row r="3" spans="1:8" s="1" customFormat="1" ht="16.2" thickBot="1">
      <c r="A3" s="91" t="s">
        <v>11</v>
      </c>
      <c r="B3" s="191" t="s">
        <v>22</v>
      </c>
      <c r="C3" s="192"/>
      <c r="D3" s="192"/>
      <c r="E3" s="192"/>
      <c r="F3" s="192"/>
      <c r="G3" s="192"/>
      <c r="H3" s="193"/>
    </row>
    <row r="4" spans="1:8" s="1" customFormat="1" ht="66.599999999999994" thickBot="1">
      <c r="A4" s="167" t="s">
        <v>12</v>
      </c>
      <c r="B4" s="15" t="s">
        <v>13</v>
      </c>
      <c r="C4" s="16" t="s">
        <v>14</v>
      </c>
      <c r="D4" s="16" t="s">
        <v>15</v>
      </c>
      <c r="E4" s="16" t="s">
        <v>16</v>
      </c>
      <c r="F4" s="16" t="s">
        <v>17</v>
      </c>
      <c r="G4" s="16" t="s">
        <v>18</v>
      </c>
      <c r="H4" s="17" t="s">
        <v>19</v>
      </c>
    </row>
    <row r="5" spans="1:8" s="1" customFormat="1" ht="27" thickBot="1">
      <c r="A5" s="168" t="s">
        <v>155</v>
      </c>
      <c r="B5" s="141"/>
      <c r="C5" s="153">
        <v>320</v>
      </c>
      <c r="D5" s="142"/>
      <c r="E5" s="142"/>
      <c r="F5" s="142"/>
      <c r="G5" s="144"/>
      <c r="H5" s="143"/>
    </row>
    <row r="6" spans="1:8" s="1" customFormat="1" ht="27" thickBot="1">
      <c r="A6" s="168" t="s">
        <v>187</v>
      </c>
      <c r="B6" s="141"/>
      <c r="C6" s="154">
        <v>3000</v>
      </c>
      <c r="D6" s="142"/>
      <c r="E6" s="142"/>
      <c r="F6" s="142"/>
      <c r="G6" s="144"/>
      <c r="H6" s="143"/>
    </row>
    <row r="7" spans="1:8" s="1" customFormat="1" ht="27" thickBot="1">
      <c r="A7" s="168" t="s">
        <v>188</v>
      </c>
      <c r="B7" s="141"/>
      <c r="C7" s="154">
        <v>3672</v>
      </c>
      <c r="D7" s="142"/>
      <c r="E7" s="142"/>
      <c r="F7" s="142"/>
      <c r="G7" s="144"/>
      <c r="H7" s="143"/>
    </row>
    <row r="8" spans="1:8" s="1" customFormat="1" ht="27" thickBot="1">
      <c r="A8" s="168" t="s">
        <v>157</v>
      </c>
      <c r="B8" s="141"/>
      <c r="C8" s="154">
        <v>50000</v>
      </c>
      <c r="D8" s="142"/>
      <c r="E8" s="142"/>
      <c r="F8" s="142"/>
      <c r="G8" s="144"/>
      <c r="H8" s="143"/>
    </row>
    <row r="9" spans="1:8" s="1" customFormat="1" ht="39.6">
      <c r="A9" s="18" t="s">
        <v>156</v>
      </c>
      <c r="B9" s="3"/>
      <c r="C9" s="4">
        <v>20000</v>
      </c>
      <c r="D9" s="5"/>
      <c r="E9" s="6"/>
      <c r="F9" s="6"/>
      <c r="G9" s="145"/>
      <c r="H9" s="8"/>
    </row>
    <row r="10" spans="1:8" s="1" customFormat="1" ht="26.4">
      <c r="A10" s="18" t="s">
        <v>161</v>
      </c>
      <c r="B10" s="147"/>
      <c r="C10" s="20">
        <v>30350</v>
      </c>
      <c r="D10" s="148"/>
      <c r="E10" s="149"/>
      <c r="F10" s="149"/>
      <c r="G10" s="150"/>
      <c r="H10" s="151"/>
    </row>
    <row r="11" spans="1:8" s="1" customFormat="1" ht="26.4">
      <c r="A11" s="18" t="s">
        <v>158</v>
      </c>
      <c r="B11" s="19">
        <v>606139</v>
      </c>
      <c r="C11" s="152"/>
      <c r="D11" s="20"/>
      <c r="E11" s="20"/>
      <c r="F11" s="20"/>
      <c r="G11" s="146"/>
      <c r="H11" s="22"/>
    </row>
    <row r="12" spans="1:8" s="1" customFormat="1" ht="26.4">
      <c r="A12" s="18" t="s">
        <v>159</v>
      </c>
      <c r="B12" s="19">
        <v>5509929</v>
      </c>
      <c r="C12" s="152"/>
      <c r="D12" s="20"/>
      <c r="E12" s="20"/>
      <c r="F12" s="20"/>
      <c r="G12" s="146"/>
      <c r="H12" s="22"/>
    </row>
    <row r="13" spans="1:8" s="1" customFormat="1" ht="52.8">
      <c r="A13" s="18" t="s">
        <v>196</v>
      </c>
      <c r="B13" s="19">
        <v>0</v>
      </c>
      <c r="C13" s="152"/>
      <c r="D13" s="20"/>
      <c r="E13" s="20"/>
      <c r="F13" s="20"/>
      <c r="G13" s="146"/>
      <c r="H13" s="22"/>
    </row>
    <row r="14" spans="1:8" s="1" customFormat="1" ht="24" thickBot="1">
      <c r="A14" s="169" t="s">
        <v>160</v>
      </c>
      <c r="B14" s="19"/>
      <c r="C14" s="152"/>
      <c r="D14" s="20"/>
      <c r="E14" s="20"/>
      <c r="F14" s="20"/>
      <c r="G14" s="21">
        <v>1200</v>
      </c>
      <c r="H14" s="22"/>
    </row>
    <row r="15" spans="1:8" s="1" customFormat="1" ht="30" customHeight="1" thickBot="1">
      <c r="A15" s="29" t="s">
        <v>20</v>
      </c>
      <c r="B15" s="30">
        <f>SUM(B11:B14)</f>
        <v>6116068</v>
      </c>
      <c r="C15" s="31">
        <f>SUM(C5:C14)</f>
        <v>107342</v>
      </c>
      <c r="D15" s="32">
        <f>D9</f>
        <v>0</v>
      </c>
      <c r="E15" s="31">
        <v>0</v>
      </c>
      <c r="F15" s="32">
        <f>+F11</f>
        <v>0</v>
      </c>
      <c r="G15" s="31">
        <f>SUM(G14)</f>
        <v>1200</v>
      </c>
      <c r="H15" s="33">
        <v>0</v>
      </c>
    </row>
    <row r="16" spans="1:8" s="1" customFormat="1" ht="27" thickBot="1">
      <c r="A16" s="29" t="s">
        <v>21</v>
      </c>
      <c r="B16" s="196">
        <f>B15+C15+D15+E15+F15+G15+H15</f>
        <v>6224610</v>
      </c>
      <c r="C16" s="197"/>
      <c r="D16" s="197"/>
      <c r="E16" s="197"/>
      <c r="F16" s="197"/>
      <c r="G16" s="197"/>
      <c r="H16" s="198"/>
    </row>
    <row r="17" spans="1:8" ht="13.8" thickBot="1">
      <c r="A17" s="11"/>
      <c r="B17" s="11"/>
      <c r="C17" s="11"/>
      <c r="D17" s="12"/>
      <c r="E17" s="34"/>
      <c r="H17" s="14"/>
    </row>
    <row r="18" spans="1:8" ht="24" customHeight="1" thickBot="1">
      <c r="A18" s="92" t="s">
        <v>11</v>
      </c>
      <c r="B18" s="191" t="s">
        <v>114</v>
      </c>
      <c r="C18" s="192"/>
      <c r="D18" s="192"/>
      <c r="E18" s="192"/>
      <c r="F18" s="192"/>
      <c r="G18" s="192"/>
      <c r="H18" s="193"/>
    </row>
    <row r="19" spans="1:8" ht="66.599999999999994" thickBot="1">
      <c r="A19" s="93" t="s">
        <v>12</v>
      </c>
      <c r="B19" s="15" t="s">
        <v>13</v>
      </c>
      <c r="C19" s="16" t="s">
        <v>14</v>
      </c>
      <c r="D19" s="16" t="s">
        <v>15</v>
      </c>
      <c r="E19" s="16" t="s">
        <v>16</v>
      </c>
      <c r="F19" s="16" t="s">
        <v>17</v>
      </c>
      <c r="G19" s="16" t="s">
        <v>18</v>
      </c>
      <c r="H19" s="17" t="s">
        <v>19</v>
      </c>
    </row>
    <row r="20" spans="1:8">
      <c r="A20" s="2">
        <v>64</v>
      </c>
      <c r="B20" s="3"/>
      <c r="C20" s="4">
        <v>6992</v>
      </c>
      <c r="D20" s="5"/>
      <c r="E20" s="6"/>
      <c r="F20" s="6"/>
      <c r="G20" s="7"/>
      <c r="H20" s="8"/>
    </row>
    <row r="21" spans="1:8">
      <c r="A21" s="18">
        <v>65</v>
      </c>
      <c r="B21" s="19"/>
      <c r="C21" s="20">
        <v>100350</v>
      </c>
      <c r="D21" s="20"/>
      <c r="E21" s="20"/>
      <c r="F21" s="20"/>
      <c r="G21" s="21"/>
      <c r="H21" s="22"/>
    </row>
    <row r="22" spans="1:8">
      <c r="A22" s="18">
        <v>67</v>
      </c>
      <c r="B22" s="19">
        <v>6292523</v>
      </c>
      <c r="C22" s="20"/>
      <c r="D22" s="20"/>
      <c r="E22" s="20"/>
      <c r="F22" s="20"/>
      <c r="G22" s="21"/>
      <c r="H22" s="22"/>
    </row>
    <row r="23" spans="1:8">
      <c r="A23" s="18">
        <v>72</v>
      </c>
      <c r="B23" s="19"/>
      <c r="C23" s="20"/>
      <c r="D23" s="20"/>
      <c r="E23" s="20"/>
      <c r="F23" s="20"/>
      <c r="G23" s="21">
        <v>1200</v>
      </c>
      <c r="H23" s="22"/>
    </row>
    <row r="24" spans="1:8">
      <c r="A24" s="23"/>
      <c r="B24" s="19"/>
      <c r="C24" s="20"/>
      <c r="D24" s="20"/>
      <c r="E24" s="20"/>
      <c r="F24" s="20"/>
      <c r="G24" s="21"/>
      <c r="H24" s="22"/>
    </row>
    <row r="25" spans="1:8">
      <c r="A25" s="23"/>
      <c r="B25" s="19"/>
      <c r="C25" s="20"/>
      <c r="D25" s="20"/>
      <c r="E25" s="20"/>
      <c r="F25" s="20"/>
      <c r="G25" s="21"/>
      <c r="H25" s="22"/>
    </row>
    <row r="26" spans="1:8">
      <c r="A26" s="23"/>
      <c r="B26" s="19"/>
      <c r="C26" s="20"/>
      <c r="D26" s="20"/>
      <c r="E26" s="20"/>
      <c r="F26" s="20"/>
      <c r="G26" s="21"/>
      <c r="H26" s="22"/>
    </row>
    <row r="27" spans="1:8">
      <c r="A27" s="23"/>
      <c r="B27" s="19"/>
      <c r="C27" s="20"/>
      <c r="D27" s="20"/>
      <c r="E27" s="20"/>
      <c r="F27" s="20"/>
      <c r="G27" s="21"/>
      <c r="H27" s="22"/>
    </row>
    <row r="28" spans="1:8" ht="13.8" thickBot="1">
      <c r="A28" s="24"/>
      <c r="B28" s="25"/>
      <c r="C28" s="26"/>
      <c r="D28" s="26"/>
      <c r="E28" s="26"/>
      <c r="F28" s="26"/>
      <c r="G28" s="27"/>
      <c r="H28" s="28"/>
    </row>
    <row r="29" spans="1:8" s="1" customFormat="1" ht="30" customHeight="1" thickBot="1">
      <c r="A29" s="29" t="s">
        <v>20</v>
      </c>
      <c r="B29" s="30">
        <f>B22</f>
        <v>6292523</v>
      </c>
      <c r="C29" s="31">
        <f>SUM(C20:C27)</f>
        <v>107342</v>
      </c>
      <c r="D29" s="32">
        <f>D20</f>
        <v>0</v>
      </c>
      <c r="E29" s="31">
        <v>0</v>
      </c>
      <c r="F29" s="32">
        <f>+F21</f>
        <v>0</v>
      </c>
      <c r="G29" s="31">
        <f>SUM(G20:G25)</f>
        <v>1200</v>
      </c>
      <c r="H29" s="33">
        <v>0</v>
      </c>
    </row>
    <row r="30" spans="1:8" s="1" customFormat="1" ht="28.5" customHeight="1" thickBot="1">
      <c r="A30" s="29" t="s">
        <v>23</v>
      </c>
      <c r="B30" s="196">
        <f>B29+C29+D29+E29+F29+G29+H29</f>
        <v>6401065</v>
      </c>
      <c r="C30" s="197"/>
      <c r="D30" s="197"/>
      <c r="E30" s="197"/>
      <c r="F30" s="197"/>
      <c r="G30" s="197"/>
      <c r="H30" s="198"/>
    </row>
    <row r="31" spans="1:8" ht="13.8" thickBot="1">
      <c r="D31" s="36"/>
      <c r="E31" s="37"/>
    </row>
    <row r="32" spans="1:8" ht="16.2" thickBot="1">
      <c r="A32" s="92" t="s">
        <v>11</v>
      </c>
      <c r="B32" s="191" t="s">
        <v>197</v>
      </c>
      <c r="C32" s="192"/>
      <c r="D32" s="192"/>
      <c r="E32" s="192"/>
      <c r="F32" s="192"/>
      <c r="G32" s="192"/>
      <c r="H32" s="193"/>
    </row>
    <row r="33" spans="1:8" ht="66.599999999999994" thickBot="1">
      <c r="A33" s="93" t="s">
        <v>12</v>
      </c>
      <c r="B33" s="15" t="s">
        <v>13</v>
      </c>
      <c r="C33" s="16" t="s">
        <v>14</v>
      </c>
      <c r="D33" s="16" t="s">
        <v>15</v>
      </c>
      <c r="E33" s="16" t="s">
        <v>16</v>
      </c>
      <c r="F33" s="16" t="s">
        <v>17</v>
      </c>
      <c r="G33" s="16" t="s">
        <v>18</v>
      </c>
      <c r="H33" s="17" t="s">
        <v>19</v>
      </c>
    </row>
    <row r="34" spans="1:8">
      <c r="A34" s="2">
        <v>64</v>
      </c>
      <c r="B34" s="3"/>
      <c r="C34" s="4">
        <v>6992</v>
      </c>
      <c r="D34" s="5"/>
      <c r="E34" s="6"/>
      <c r="F34" s="6"/>
      <c r="G34" s="7"/>
      <c r="H34" s="8"/>
    </row>
    <row r="35" spans="1:8">
      <c r="A35" s="18">
        <v>65</v>
      </c>
      <c r="B35" s="19"/>
      <c r="C35" s="20">
        <v>100350</v>
      </c>
      <c r="D35" s="20"/>
      <c r="E35" s="20"/>
      <c r="F35" s="20"/>
      <c r="G35" s="21"/>
      <c r="H35" s="22"/>
    </row>
    <row r="36" spans="1:8">
      <c r="A36" s="18">
        <v>67</v>
      </c>
      <c r="B36" s="19">
        <v>6292523</v>
      </c>
      <c r="C36" s="20"/>
      <c r="D36" s="20"/>
      <c r="E36" s="20"/>
      <c r="F36" s="20"/>
      <c r="G36" s="21"/>
      <c r="H36" s="22"/>
    </row>
    <row r="37" spans="1:8">
      <c r="A37" s="18">
        <v>72</v>
      </c>
      <c r="B37" s="19"/>
      <c r="C37" s="20"/>
      <c r="D37" s="20"/>
      <c r="E37" s="20"/>
      <c r="F37" s="20"/>
      <c r="G37" s="21">
        <v>1200</v>
      </c>
      <c r="H37" s="22"/>
    </row>
    <row r="38" spans="1:8">
      <c r="A38" s="23"/>
      <c r="B38" s="19"/>
      <c r="C38" s="20"/>
      <c r="D38" s="20"/>
      <c r="E38" s="20"/>
      <c r="F38" s="20"/>
      <c r="G38" s="21"/>
      <c r="H38" s="22"/>
    </row>
    <row r="39" spans="1:8" ht="13.5" customHeight="1">
      <c r="A39" s="23"/>
      <c r="B39" s="19"/>
      <c r="C39" s="20"/>
      <c r="D39" s="20"/>
      <c r="E39" s="20"/>
      <c r="F39" s="20"/>
      <c r="G39" s="21"/>
      <c r="H39" s="22"/>
    </row>
    <row r="40" spans="1:8" ht="13.8" thickBot="1">
      <c r="A40" s="24"/>
      <c r="B40" s="25"/>
      <c r="C40" s="26"/>
      <c r="D40" s="26"/>
      <c r="E40" s="26"/>
      <c r="F40" s="26"/>
      <c r="G40" s="27"/>
      <c r="H40" s="28"/>
    </row>
    <row r="41" spans="1:8" s="1" customFormat="1" ht="30" customHeight="1" thickBot="1">
      <c r="A41" s="29" t="s">
        <v>20</v>
      </c>
      <c r="B41" s="30">
        <f>B36</f>
        <v>6292523</v>
      </c>
      <c r="C41" s="31">
        <f>SUM(C34:C37)</f>
        <v>107342</v>
      </c>
      <c r="D41" s="32">
        <f>D34</f>
        <v>0</v>
      </c>
      <c r="E41" s="31">
        <v>0</v>
      </c>
      <c r="F41" s="32">
        <f>+F35</f>
        <v>0</v>
      </c>
      <c r="G41" s="31">
        <f>SUM(G34:G38)</f>
        <v>1200</v>
      </c>
      <c r="H41" s="33">
        <v>0</v>
      </c>
    </row>
    <row r="42" spans="1:8" s="1" customFormat="1" ht="28.5" customHeight="1" thickBot="1">
      <c r="A42" s="29" t="s">
        <v>189</v>
      </c>
      <c r="B42" s="196">
        <f>B41+C41+D41+E41+F41+G41+H41</f>
        <v>6401065</v>
      </c>
      <c r="C42" s="197"/>
      <c r="D42" s="197"/>
      <c r="E42" s="197"/>
      <c r="F42" s="197"/>
      <c r="G42" s="197"/>
      <c r="H42" s="198"/>
    </row>
    <row r="43" spans="1:8" ht="13.5" customHeight="1">
      <c r="C43" s="38"/>
      <c r="D43" s="36"/>
      <c r="E43" s="39"/>
    </row>
    <row r="44" spans="1:8" ht="13.5" customHeight="1">
      <c r="C44" s="38"/>
      <c r="D44" s="40"/>
      <c r="E44" s="41"/>
    </row>
    <row r="45" spans="1:8" ht="13.5" customHeight="1">
      <c r="D45" s="42"/>
      <c r="E45" s="43"/>
    </row>
    <row r="46" spans="1:8" ht="13.5" customHeight="1">
      <c r="D46" s="44"/>
      <c r="E46" s="45"/>
    </row>
    <row r="47" spans="1:8" ht="13.5" customHeight="1">
      <c r="D47" s="36"/>
      <c r="E47" s="37"/>
    </row>
    <row r="48" spans="1:8" ht="28.5" customHeight="1">
      <c r="C48" s="38"/>
      <c r="D48" s="36"/>
      <c r="E48" s="46"/>
    </row>
    <row r="49" spans="2:5" ht="13.5" customHeight="1">
      <c r="C49" s="38"/>
      <c r="D49" s="36"/>
      <c r="E49" s="41"/>
    </row>
    <row r="50" spans="2:5" ht="13.5" customHeight="1">
      <c r="D50" s="36"/>
      <c r="E50" s="37"/>
    </row>
    <row r="51" spans="2:5" ht="13.5" customHeight="1">
      <c r="D51" s="36"/>
      <c r="E51" s="45"/>
    </row>
    <row r="52" spans="2:5" ht="13.5" customHeight="1">
      <c r="D52" s="36"/>
      <c r="E52" s="37"/>
    </row>
    <row r="53" spans="2:5" ht="22.5" customHeight="1">
      <c r="D53" s="36"/>
      <c r="E53" s="47"/>
    </row>
    <row r="54" spans="2:5" ht="13.5" customHeight="1">
      <c r="D54" s="42"/>
      <c r="E54" s="43"/>
    </row>
    <row r="55" spans="2:5" ht="13.5" customHeight="1">
      <c r="B55" s="38"/>
      <c r="D55" s="42"/>
      <c r="E55" s="48"/>
    </row>
    <row r="56" spans="2:5" ht="13.5" customHeight="1">
      <c r="C56" s="38"/>
      <c r="D56" s="42"/>
      <c r="E56" s="49"/>
    </row>
    <row r="57" spans="2:5" ht="13.5" customHeight="1">
      <c r="C57" s="38"/>
      <c r="D57" s="44"/>
      <c r="E57" s="41"/>
    </row>
    <row r="58" spans="2:5" ht="13.5" customHeight="1">
      <c r="D58" s="36"/>
      <c r="E58" s="37"/>
    </row>
    <row r="59" spans="2:5" ht="13.5" customHeight="1">
      <c r="B59" s="38"/>
      <c r="D59" s="36"/>
      <c r="E59" s="39"/>
    </row>
    <row r="60" spans="2:5" ht="13.5" customHeight="1">
      <c r="C60" s="38"/>
      <c r="D60" s="36"/>
      <c r="E60" s="48"/>
    </row>
    <row r="61" spans="2:5" ht="13.5" customHeight="1">
      <c r="C61" s="38"/>
      <c r="D61" s="44"/>
      <c r="E61" s="41"/>
    </row>
    <row r="62" spans="2:5" ht="13.5" customHeight="1">
      <c r="D62" s="42"/>
      <c r="E62" s="37"/>
    </row>
    <row r="63" spans="2:5" ht="13.5" customHeight="1">
      <c r="C63" s="38"/>
      <c r="D63" s="42"/>
      <c r="E63" s="48"/>
    </row>
    <row r="64" spans="2:5" ht="22.5" customHeight="1">
      <c r="D64" s="44"/>
      <c r="E64" s="47"/>
    </row>
    <row r="65" spans="1:5" ht="13.5" customHeight="1">
      <c r="D65" s="36"/>
      <c r="E65" s="37"/>
    </row>
    <row r="66" spans="1:5" ht="13.5" customHeight="1">
      <c r="D66" s="44"/>
      <c r="E66" s="41"/>
    </row>
    <row r="67" spans="1:5" ht="13.5" customHeight="1">
      <c r="D67" s="36"/>
      <c r="E67" s="37"/>
    </row>
    <row r="68" spans="1:5" ht="13.5" customHeight="1">
      <c r="D68" s="36"/>
      <c r="E68" s="37"/>
    </row>
    <row r="69" spans="1:5" ht="13.5" customHeight="1">
      <c r="A69" s="38"/>
      <c r="D69" s="50"/>
      <c r="E69" s="48"/>
    </row>
    <row r="70" spans="1:5" ht="13.5" customHeight="1">
      <c r="B70" s="38"/>
      <c r="C70" s="38"/>
      <c r="D70" s="51"/>
      <c r="E70" s="48"/>
    </row>
    <row r="71" spans="1:5" ht="13.5" customHeight="1">
      <c r="B71" s="38"/>
      <c r="C71" s="38"/>
      <c r="D71" s="51"/>
      <c r="E71" s="39"/>
    </row>
    <row r="72" spans="1:5" ht="13.5" customHeight="1">
      <c r="B72" s="38"/>
      <c r="C72" s="38"/>
      <c r="D72" s="44"/>
      <c r="E72" s="45"/>
    </row>
    <row r="73" spans="1:5">
      <c r="D73" s="36"/>
      <c r="E73" s="37"/>
    </row>
    <row r="74" spans="1:5">
      <c r="B74" s="38"/>
      <c r="D74" s="36"/>
      <c r="E74" s="48"/>
    </row>
    <row r="75" spans="1:5">
      <c r="C75" s="38"/>
      <c r="D75" s="36"/>
      <c r="E75" s="39"/>
    </row>
    <row r="76" spans="1:5">
      <c r="C76" s="38"/>
      <c r="D76" s="44"/>
      <c r="E76" s="41"/>
    </row>
    <row r="77" spans="1:5">
      <c r="D77" s="36"/>
      <c r="E77" s="37"/>
    </row>
    <row r="78" spans="1:5">
      <c r="D78" s="36"/>
      <c r="E78" s="37"/>
    </row>
    <row r="79" spans="1:5">
      <c r="D79" s="52"/>
      <c r="E79" s="53"/>
    </row>
    <row r="80" spans="1:5">
      <c r="D80" s="36"/>
      <c r="E80" s="37"/>
    </row>
    <row r="81" spans="1:5">
      <c r="D81" s="36"/>
      <c r="E81" s="37"/>
    </row>
    <row r="82" spans="1:5">
      <c r="D82" s="36"/>
      <c r="E82" s="37"/>
    </row>
    <row r="83" spans="1:5">
      <c r="D83" s="44"/>
      <c r="E83" s="41"/>
    </row>
    <row r="84" spans="1:5">
      <c r="D84" s="36"/>
      <c r="E84" s="37"/>
    </row>
    <row r="85" spans="1:5">
      <c r="D85" s="44"/>
      <c r="E85" s="41"/>
    </row>
    <row r="86" spans="1:5">
      <c r="D86" s="36"/>
      <c r="E86" s="37"/>
    </row>
    <row r="87" spans="1:5">
      <c r="D87" s="36"/>
      <c r="E87" s="37"/>
    </row>
    <row r="88" spans="1:5">
      <c r="D88" s="36"/>
      <c r="E88" s="37"/>
    </row>
    <row r="89" spans="1:5">
      <c r="D89" s="36"/>
      <c r="E89" s="37"/>
    </row>
    <row r="90" spans="1:5" ht="28.5" customHeight="1">
      <c r="A90" s="54"/>
      <c r="B90" s="54"/>
      <c r="C90" s="54"/>
      <c r="D90" s="55"/>
      <c r="E90" s="56"/>
    </row>
    <row r="91" spans="1:5">
      <c r="C91" s="38"/>
      <c r="D91" s="36"/>
      <c r="E91" s="39"/>
    </row>
    <row r="92" spans="1:5">
      <c r="D92" s="57"/>
      <c r="E92" s="58"/>
    </row>
    <row r="93" spans="1:5">
      <c r="D93" s="36"/>
      <c r="E93" s="37"/>
    </row>
    <row r="94" spans="1:5">
      <c r="D94" s="52"/>
      <c r="E94" s="53"/>
    </row>
    <row r="95" spans="1:5">
      <c r="D95" s="52"/>
      <c r="E95" s="53"/>
    </row>
    <row r="96" spans="1:5">
      <c r="D96" s="36"/>
      <c r="E96" s="37"/>
    </row>
    <row r="97" spans="3:5">
      <c r="D97" s="44"/>
      <c r="E97" s="41"/>
    </row>
    <row r="98" spans="3:5">
      <c r="D98" s="36"/>
      <c r="E98" s="37"/>
    </row>
    <row r="99" spans="3:5">
      <c r="D99" s="36"/>
      <c r="E99" s="37"/>
    </row>
    <row r="100" spans="3:5">
      <c r="D100" s="44"/>
      <c r="E100" s="41"/>
    </row>
    <row r="101" spans="3:5">
      <c r="D101" s="36"/>
      <c r="E101" s="37"/>
    </row>
    <row r="102" spans="3:5">
      <c r="D102" s="52"/>
      <c r="E102" s="53"/>
    </row>
    <row r="103" spans="3:5">
      <c r="D103" s="44"/>
      <c r="E103" s="58"/>
    </row>
    <row r="104" spans="3:5">
      <c r="D104" s="42"/>
      <c r="E104" s="53"/>
    </row>
    <row r="105" spans="3:5">
      <c r="D105" s="44"/>
      <c r="E105" s="41"/>
    </row>
    <row r="106" spans="3:5">
      <c r="D106" s="36"/>
      <c r="E106" s="37"/>
    </row>
    <row r="107" spans="3:5">
      <c r="C107" s="38"/>
      <c r="D107" s="36"/>
      <c r="E107" s="39"/>
    </row>
    <row r="108" spans="3:5">
      <c r="D108" s="42"/>
      <c r="E108" s="41"/>
    </row>
    <row r="109" spans="3:5">
      <c r="D109" s="42"/>
      <c r="E109" s="53"/>
    </row>
    <row r="110" spans="3:5">
      <c r="C110" s="38"/>
      <c r="D110" s="42"/>
      <c r="E110" s="59"/>
    </row>
    <row r="111" spans="3:5">
      <c r="C111" s="38"/>
      <c r="D111" s="44"/>
      <c r="E111" s="45"/>
    </row>
    <row r="112" spans="3:5">
      <c r="D112" s="36"/>
      <c r="E112" s="37"/>
    </row>
    <row r="113" spans="1:5">
      <c r="D113" s="57"/>
      <c r="E113" s="60"/>
    </row>
    <row r="114" spans="1:5" ht="11.25" customHeight="1">
      <c r="D114" s="52"/>
      <c r="E114" s="53"/>
    </row>
    <row r="115" spans="1:5" ht="24" customHeight="1">
      <c r="B115" s="38"/>
      <c r="D115" s="52"/>
      <c r="E115" s="61"/>
    </row>
    <row r="116" spans="1:5" ht="15" customHeight="1">
      <c r="C116" s="38"/>
      <c r="D116" s="52"/>
      <c r="E116" s="61"/>
    </row>
    <row r="117" spans="1:5" ht="11.25" customHeight="1">
      <c r="D117" s="57"/>
      <c r="E117" s="58"/>
    </row>
    <row r="118" spans="1:5">
      <c r="D118" s="52"/>
      <c r="E118" s="53"/>
    </row>
    <row r="119" spans="1:5" ht="13.5" customHeight="1">
      <c r="B119" s="38"/>
      <c r="D119" s="52"/>
      <c r="E119" s="62"/>
    </row>
    <row r="120" spans="1:5" ht="12.75" customHeight="1">
      <c r="C120" s="38"/>
      <c r="D120" s="52"/>
      <c r="E120" s="39"/>
    </row>
    <row r="121" spans="1:5" ht="12.75" customHeight="1">
      <c r="C121" s="38"/>
      <c r="D121" s="44"/>
      <c r="E121" s="45"/>
    </row>
    <row r="122" spans="1:5">
      <c r="D122" s="36"/>
      <c r="E122" s="37"/>
    </row>
    <row r="123" spans="1:5">
      <c r="C123" s="38"/>
      <c r="D123" s="36"/>
      <c r="E123" s="59"/>
    </row>
    <row r="124" spans="1:5">
      <c r="D124" s="57"/>
      <c r="E124" s="58"/>
    </row>
    <row r="125" spans="1:5">
      <c r="D125" s="52"/>
      <c r="E125" s="53"/>
    </row>
    <row r="126" spans="1:5">
      <c r="D126" s="36"/>
      <c r="E126" s="37"/>
    </row>
    <row r="127" spans="1:5" ht="19.5" customHeight="1">
      <c r="A127" s="63"/>
      <c r="B127" s="11"/>
      <c r="C127" s="11"/>
      <c r="D127" s="11"/>
      <c r="E127" s="48"/>
    </row>
    <row r="128" spans="1:5" ht="15" customHeight="1">
      <c r="A128" s="38"/>
      <c r="D128" s="50"/>
      <c r="E128" s="48"/>
    </row>
    <row r="129" spans="1:5">
      <c r="A129" s="38"/>
      <c r="B129" s="38"/>
      <c r="D129" s="50"/>
      <c r="E129" s="39"/>
    </row>
    <row r="130" spans="1:5">
      <c r="C130" s="38"/>
      <c r="D130" s="36"/>
      <c r="E130" s="48"/>
    </row>
    <row r="131" spans="1:5">
      <c r="D131" s="40"/>
      <c r="E131" s="41"/>
    </row>
    <row r="132" spans="1:5">
      <c r="B132" s="38"/>
      <c r="D132" s="36"/>
      <c r="E132" s="39"/>
    </row>
    <row r="133" spans="1:5">
      <c r="C133" s="38"/>
      <c r="D133" s="36"/>
      <c r="E133" s="39"/>
    </row>
    <row r="134" spans="1:5">
      <c r="D134" s="44"/>
      <c r="E134" s="45"/>
    </row>
    <row r="135" spans="1:5" ht="22.5" customHeight="1">
      <c r="C135" s="38"/>
      <c r="D135" s="36"/>
      <c r="E135" s="46"/>
    </row>
    <row r="136" spans="1:5">
      <c r="D136" s="36"/>
      <c r="E136" s="45"/>
    </row>
    <row r="137" spans="1:5">
      <c r="B137" s="38"/>
      <c r="D137" s="42"/>
      <c r="E137" s="48"/>
    </row>
    <row r="138" spans="1:5">
      <c r="C138" s="38"/>
      <c r="D138" s="42"/>
      <c r="E138" s="49"/>
    </row>
    <row r="139" spans="1:5">
      <c r="D139" s="44"/>
      <c r="E139" s="41"/>
    </row>
    <row r="140" spans="1:5" ht="13.5" customHeight="1">
      <c r="A140" s="38"/>
      <c r="D140" s="50"/>
      <c r="E140" s="48"/>
    </row>
    <row r="141" spans="1:5" ht="13.5" customHeight="1">
      <c r="B141" s="38"/>
      <c r="D141" s="36"/>
      <c r="E141" s="48"/>
    </row>
    <row r="142" spans="1:5" ht="13.5" customHeight="1">
      <c r="C142" s="38"/>
      <c r="D142" s="36"/>
      <c r="E142" s="39"/>
    </row>
    <row r="143" spans="1:5">
      <c r="C143" s="38"/>
      <c r="D143" s="44"/>
      <c r="E143" s="41"/>
    </row>
    <row r="144" spans="1:5">
      <c r="C144" s="38"/>
      <c r="D144" s="36"/>
      <c r="E144" s="39"/>
    </row>
    <row r="145" spans="1:5">
      <c r="D145" s="57"/>
      <c r="E145" s="58"/>
    </row>
    <row r="146" spans="1:5">
      <c r="C146" s="38"/>
      <c r="D146" s="42"/>
      <c r="E146" s="59"/>
    </row>
    <row r="147" spans="1:5">
      <c r="C147" s="38"/>
      <c r="D147" s="44"/>
      <c r="E147" s="45"/>
    </row>
    <row r="148" spans="1:5">
      <c r="D148" s="57"/>
      <c r="E148" s="64"/>
    </row>
    <row r="149" spans="1:5">
      <c r="B149" s="38"/>
      <c r="D149" s="52"/>
      <c r="E149" s="62"/>
    </row>
    <row r="150" spans="1:5">
      <c r="C150" s="38"/>
      <c r="D150" s="52"/>
      <c r="E150" s="39"/>
    </row>
    <row r="151" spans="1:5">
      <c r="C151" s="38"/>
      <c r="D151" s="44"/>
      <c r="E151" s="45"/>
    </row>
    <row r="152" spans="1:5">
      <c r="C152" s="38"/>
      <c r="D152" s="44"/>
      <c r="E152" s="45"/>
    </row>
    <row r="153" spans="1:5">
      <c r="D153" s="36"/>
      <c r="E153" s="37"/>
    </row>
    <row r="154" spans="1:5" s="65" customFormat="1" ht="18" customHeight="1">
      <c r="A154" s="194"/>
      <c r="B154" s="195"/>
      <c r="C154" s="195"/>
      <c r="D154" s="195"/>
      <c r="E154" s="195"/>
    </row>
    <row r="155" spans="1:5" ht="28.5" customHeight="1">
      <c r="A155" s="54"/>
      <c r="B155" s="54"/>
      <c r="C155" s="54"/>
      <c r="D155" s="55"/>
      <c r="E155" s="56"/>
    </row>
    <row r="157" spans="1:5" ht="15.6">
      <c r="A157" s="67"/>
      <c r="B157" s="38"/>
      <c r="C157" s="38"/>
      <c r="D157" s="68"/>
      <c r="E157" s="10"/>
    </row>
    <row r="158" spans="1:5">
      <c r="A158" s="38"/>
      <c r="B158" s="38"/>
      <c r="C158" s="38"/>
      <c r="D158" s="68"/>
      <c r="E158" s="10"/>
    </row>
    <row r="159" spans="1:5" ht="17.25" customHeight="1">
      <c r="A159" s="38"/>
      <c r="B159" s="38"/>
      <c r="C159" s="38"/>
      <c r="D159" s="68"/>
      <c r="E159" s="10"/>
    </row>
    <row r="160" spans="1:5" ht="13.5" customHeight="1">
      <c r="A160" s="38"/>
      <c r="B160" s="38"/>
      <c r="C160" s="38"/>
      <c r="D160" s="68"/>
      <c r="E160" s="10"/>
    </row>
    <row r="161" spans="1:5">
      <c r="A161" s="38"/>
      <c r="B161" s="38"/>
      <c r="C161" s="38"/>
      <c r="D161" s="68"/>
      <c r="E161" s="10"/>
    </row>
    <row r="162" spans="1:5">
      <c r="A162" s="38"/>
      <c r="B162" s="38"/>
      <c r="C162" s="38"/>
    </row>
    <row r="163" spans="1:5">
      <c r="A163" s="38"/>
      <c r="B163" s="38"/>
      <c r="C163" s="38"/>
      <c r="D163" s="68"/>
      <c r="E163" s="10"/>
    </row>
    <row r="164" spans="1:5">
      <c r="A164" s="38"/>
      <c r="B164" s="38"/>
      <c r="C164" s="38"/>
      <c r="D164" s="68"/>
      <c r="E164" s="69"/>
    </row>
    <row r="165" spans="1:5">
      <c r="A165" s="38"/>
      <c r="B165" s="38"/>
      <c r="C165" s="38"/>
      <c r="D165" s="68"/>
      <c r="E165" s="10"/>
    </row>
    <row r="166" spans="1:5" ht="22.5" customHeight="1">
      <c r="A166" s="38"/>
      <c r="B166" s="38"/>
      <c r="C166" s="38"/>
      <c r="D166" s="68"/>
      <c r="E166" s="46"/>
    </row>
    <row r="167" spans="1:5" ht="22.5" customHeight="1">
      <c r="D167" s="44"/>
      <c r="E167" s="47"/>
    </row>
  </sheetData>
  <mergeCells count="8">
    <mergeCell ref="B32:H32"/>
    <mergeCell ref="A154:E154"/>
    <mergeCell ref="B3:H3"/>
    <mergeCell ref="B42:H42"/>
    <mergeCell ref="A1:H1"/>
    <mergeCell ref="B16:H16"/>
    <mergeCell ref="B18:H18"/>
    <mergeCell ref="B30:H30"/>
  </mergeCells>
  <phoneticPr fontId="0" type="noConversion"/>
  <printOptions horizontalCentered="1"/>
  <pageMargins left="0.19685039370078741" right="0.19685039370078741" top="0.43307086614173229" bottom="0.39370078740157483" header="0.31496062992125984" footer="0.31496062992125984"/>
  <pageSetup paperSize="9" scale="88" firstPageNumber="2" orientation="landscape" r:id="rId1"/>
  <headerFooter alignWithMargins="0">
    <oddFooter>&amp;R&amp;P</oddFooter>
  </headerFooter>
  <rowBreaks count="3" manualBreakCount="3">
    <brk id="16" max="8" man="1"/>
    <brk id="88" max="9" man="1"/>
    <brk id="152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7"/>
  <sheetViews>
    <sheetView workbookViewId="0">
      <selection activeCell="G8" sqref="G8"/>
    </sheetView>
  </sheetViews>
  <sheetFormatPr defaultColWidth="11.44140625" defaultRowHeight="13.2"/>
  <cols>
    <col min="1" max="1" width="11.44140625" style="122" bestFit="1" customWidth="1"/>
    <col min="2" max="2" width="6.6640625" style="122" customWidth="1"/>
    <col min="3" max="3" width="34.44140625" style="123" customWidth="1"/>
    <col min="4" max="4" width="14.33203125" style="124" customWidth="1"/>
    <col min="5" max="5" width="11.77734375" style="124" bestFit="1" customWidth="1"/>
    <col min="6" max="6" width="12.44140625" style="124" bestFit="1" customWidth="1"/>
    <col min="7" max="7" width="14.109375" style="124" bestFit="1" customWidth="1"/>
    <col min="8" max="8" width="7.109375" style="124" customWidth="1"/>
    <col min="9" max="9" width="7.5546875" style="124" bestFit="1" customWidth="1"/>
    <col min="10" max="10" width="14.33203125" style="124" customWidth="1"/>
    <col min="11" max="11" width="10" style="124" bestFit="1" customWidth="1"/>
    <col min="12" max="13" width="12.33203125" style="124" bestFit="1" customWidth="1"/>
    <col min="14" max="16384" width="11.44140625" style="9"/>
  </cols>
  <sheetData>
    <row r="1" spans="1:13" ht="24" customHeight="1">
      <c r="A1" s="199" t="s">
        <v>191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</row>
    <row r="2" spans="1:13" s="10" customFormat="1" ht="51">
      <c r="A2" s="120" t="s">
        <v>24</v>
      </c>
      <c r="B2" s="120" t="s">
        <v>48</v>
      </c>
      <c r="C2" s="120" t="s">
        <v>25</v>
      </c>
      <c r="D2" s="125" t="s">
        <v>202</v>
      </c>
      <c r="E2" s="121" t="s">
        <v>13</v>
      </c>
      <c r="F2" s="121" t="s">
        <v>14</v>
      </c>
      <c r="G2" s="121" t="s">
        <v>15</v>
      </c>
      <c r="H2" s="121" t="s">
        <v>16</v>
      </c>
      <c r="I2" s="121" t="s">
        <v>26</v>
      </c>
      <c r="J2" s="121" t="s">
        <v>18</v>
      </c>
      <c r="K2" s="121" t="s">
        <v>19</v>
      </c>
      <c r="L2" s="125" t="s">
        <v>115</v>
      </c>
      <c r="M2" s="125" t="s">
        <v>203</v>
      </c>
    </row>
    <row r="3" spans="1:13">
      <c r="A3" s="96"/>
      <c r="B3" s="96"/>
      <c r="C3" s="97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spans="1:13" s="10" customFormat="1" ht="39.6">
      <c r="A4" s="98" t="s">
        <v>46</v>
      </c>
      <c r="B4" s="98"/>
      <c r="C4" s="99" t="s">
        <v>44</v>
      </c>
      <c r="D4" s="115">
        <f>SUM(D5,D11,D21,D29,D102,D129,D215,D221,D227,D250,D256,D266,D272)</f>
        <v>6224610</v>
      </c>
      <c r="E4" s="115">
        <f>SUM(E5,E11,E21,E29,E102,E129,E215,E221,E227,E250,E256,E266,E272)</f>
        <v>6116068</v>
      </c>
      <c r="F4" s="115">
        <f>SUM(F5,F11,F21,F29,F102,F129,F215,F221,F227,F250,F256,F266)</f>
        <v>107342</v>
      </c>
      <c r="G4" s="110"/>
      <c r="H4" s="110"/>
      <c r="I4" s="110"/>
      <c r="J4" s="115">
        <f>SUM(J5,J11,J21,J29,J102,J129,J215,J221,J227,J250,J256,J266)</f>
        <v>1200</v>
      </c>
      <c r="K4" s="110"/>
      <c r="L4" s="166">
        <f>SUM(L5,L11,L21,L29,L102,L129,L215,L221,L227,L250,L256,L266)</f>
        <v>6401065</v>
      </c>
      <c r="M4" s="166">
        <f>SUM(M5,M11,M21,M29,M102,M129,M215,M221,M227,M250,M256,M266)</f>
        <v>6401065</v>
      </c>
    </row>
    <row r="5" spans="1:13" s="10" customFormat="1" ht="27.75" customHeight="1">
      <c r="A5" s="100" t="s">
        <v>47</v>
      </c>
      <c r="B5" s="126"/>
      <c r="C5" s="102" t="s">
        <v>45</v>
      </c>
      <c r="D5" s="116">
        <f>SUM(D6)</f>
        <v>0</v>
      </c>
      <c r="E5" s="111"/>
      <c r="F5" s="111"/>
      <c r="G5" s="111"/>
      <c r="H5" s="111"/>
      <c r="I5" s="111"/>
      <c r="J5" s="111"/>
      <c r="K5" s="111"/>
      <c r="L5" s="111"/>
      <c r="M5" s="111"/>
    </row>
    <row r="6" spans="1:13" s="10" customFormat="1">
      <c r="A6" s="103">
        <v>4</v>
      </c>
      <c r="B6" s="101"/>
      <c r="C6" s="104" t="s">
        <v>39</v>
      </c>
      <c r="D6" s="117">
        <f>SUM(D7)</f>
        <v>0</v>
      </c>
      <c r="E6" s="112"/>
      <c r="F6" s="112"/>
      <c r="G6" s="112"/>
      <c r="H6" s="112"/>
      <c r="I6" s="112"/>
      <c r="J6" s="112"/>
      <c r="K6" s="112"/>
      <c r="L6" s="112"/>
      <c r="M6" s="112"/>
    </row>
    <row r="7" spans="1:13" s="10" customFormat="1" ht="12.75" customHeight="1">
      <c r="A7" s="103">
        <v>42</v>
      </c>
      <c r="B7" s="101"/>
      <c r="C7" s="104" t="s">
        <v>52</v>
      </c>
      <c r="D7" s="117">
        <f>SUM(D8)</f>
        <v>0</v>
      </c>
      <c r="E7" s="112"/>
      <c r="F7" s="112"/>
      <c r="G7" s="112"/>
      <c r="H7" s="112"/>
      <c r="I7" s="112"/>
      <c r="J7" s="112"/>
      <c r="K7" s="112"/>
      <c r="L7" s="112"/>
      <c r="M7" s="112"/>
    </row>
    <row r="8" spans="1:13">
      <c r="A8" s="103">
        <v>421</v>
      </c>
      <c r="B8" s="101"/>
      <c r="C8" s="104" t="s">
        <v>91</v>
      </c>
      <c r="D8" s="117">
        <f>SUM(D9)</f>
        <v>0</v>
      </c>
      <c r="E8" s="112"/>
      <c r="F8" s="112"/>
      <c r="G8" s="112"/>
      <c r="H8" s="112"/>
      <c r="I8" s="112"/>
      <c r="J8" s="112"/>
      <c r="K8" s="112"/>
      <c r="L8" s="112"/>
      <c r="M8" s="112"/>
    </row>
    <row r="9" spans="1:13">
      <c r="A9" s="103">
        <v>4212</v>
      </c>
      <c r="B9" s="105">
        <v>419</v>
      </c>
      <c r="C9" s="104" t="s">
        <v>49</v>
      </c>
      <c r="D9" s="117">
        <v>0</v>
      </c>
      <c r="E9" s="112"/>
      <c r="F9" s="112"/>
      <c r="G9" s="112"/>
      <c r="H9" s="112"/>
      <c r="I9" s="112"/>
      <c r="J9" s="112"/>
      <c r="K9" s="112"/>
      <c r="L9" s="112"/>
      <c r="M9" s="112"/>
    </row>
    <row r="10" spans="1:13">
      <c r="A10" s="103"/>
      <c r="B10" s="101"/>
      <c r="C10" s="104"/>
      <c r="D10" s="117"/>
      <c r="E10" s="112"/>
      <c r="F10" s="112"/>
      <c r="G10" s="112"/>
      <c r="H10" s="112"/>
      <c r="I10" s="112"/>
      <c r="J10" s="112"/>
      <c r="K10" s="112"/>
      <c r="L10" s="112"/>
      <c r="M10" s="112"/>
    </row>
    <row r="11" spans="1:13" s="10" customFormat="1" ht="12.75" customHeight="1">
      <c r="A11" s="100" t="s">
        <v>50</v>
      </c>
      <c r="B11" s="100"/>
      <c r="C11" s="102" t="s">
        <v>51</v>
      </c>
      <c r="D11" s="118">
        <f>SUM(D12)</f>
        <v>0</v>
      </c>
      <c r="E11" s="111"/>
      <c r="F11" s="111"/>
      <c r="G11" s="111"/>
      <c r="H11" s="111"/>
      <c r="I11" s="111"/>
      <c r="J11" s="111"/>
      <c r="K11" s="111"/>
      <c r="L11" s="111"/>
      <c r="M11" s="111"/>
    </row>
    <row r="12" spans="1:13" s="10" customFormat="1">
      <c r="A12" s="103">
        <v>4</v>
      </c>
      <c r="B12" s="101"/>
      <c r="C12" s="104" t="s">
        <v>39</v>
      </c>
      <c r="D12" s="117">
        <f>SUM(D13)</f>
        <v>0</v>
      </c>
      <c r="E12" s="112"/>
      <c r="F12" s="112"/>
      <c r="G12" s="112"/>
      <c r="H12" s="112"/>
      <c r="I12" s="112"/>
      <c r="J12" s="112"/>
      <c r="K12" s="112"/>
      <c r="L12" s="112"/>
      <c r="M12" s="112"/>
    </row>
    <row r="13" spans="1:13" s="10" customFormat="1" ht="26.4">
      <c r="A13" s="103">
        <v>42</v>
      </c>
      <c r="B13" s="101"/>
      <c r="C13" s="104" t="s">
        <v>52</v>
      </c>
      <c r="D13" s="117">
        <f>SUM(D14)</f>
        <v>0</v>
      </c>
      <c r="E13" s="112"/>
      <c r="F13" s="112"/>
      <c r="G13" s="112"/>
      <c r="H13" s="112"/>
      <c r="I13" s="112"/>
      <c r="J13" s="112"/>
      <c r="K13" s="112"/>
      <c r="L13" s="112"/>
      <c r="M13" s="112"/>
    </row>
    <row r="14" spans="1:13">
      <c r="A14" s="103">
        <v>422</v>
      </c>
      <c r="B14" s="101"/>
      <c r="C14" s="104" t="s">
        <v>38</v>
      </c>
      <c r="D14" s="117">
        <f>SUM(D15:D19)</f>
        <v>0</v>
      </c>
      <c r="E14" s="112"/>
      <c r="F14" s="112"/>
      <c r="G14" s="112"/>
      <c r="H14" s="112"/>
      <c r="I14" s="112"/>
      <c r="J14" s="112"/>
      <c r="K14" s="112"/>
      <c r="L14" s="112"/>
      <c r="M14" s="112"/>
    </row>
    <row r="15" spans="1:13">
      <c r="A15" s="103">
        <v>4221</v>
      </c>
      <c r="B15" s="105">
        <v>420</v>
      </c>
      <c r="C15" s="104" t="s">
        <v>53</v>
      </c>
      <c r="D15" s="117">
        <v>0</v>
      </c>
      <c r="E15" s="112"/>
      <c r="F15" s="112"/>
      <c r="G15" s="112"/>
      <c r="H15" s="112"/>
      <c r="I15" s="112"/>
      <c r="J15" s="112"/>
      <c r="K15" s="112"/>
      <c r="L15" s="112"/>
      <c r="M15" s="112"/>
    </row>
    <row r="16" spans="1:13">
      <c r="A16" s="103">
        <v>4222</v>
      </c>
      <c r="B16" s="105">
        <v>421</v>
      </c>
      <c r="C16" s="104" t="s">
        <v>54</v>
      </c>
      <c r="D16" s="117">
        <v>0</v>
      </c>
      <c r="E16" s="112"/>
      <c r="F16" s="112"/>
      <c r="G16" s="112"/>
      <c r="H16" s="112"/>
      <c r="I16" s="112"/>
      <c r="J16" s="112"/>
      <c r="K16" s="112"/>
      <c r="L16" s="112"/>
      <c r="M16" s="112"/>
    </row>
    <row r="17" spans="1:13" s="10" customFormat="1">
      <c r="A17" s="103">
        <v>4223</v>
      </c>
      <c r="B17" s="105">
        <v>422</v>
      </c>
      <c r="C17" s="104" t="s">
        <v>55</v>
      </c>
      <c r="D17" s="117">
        <v>0</v>
      </c>
      <c r="E17" s="112"/>
      <c r="F17" s="112"/>
      <c r="G17" s="112"/>
      <c r="H17" s="112"/>
      <c r="I17" s="112"/>
      <c r="J17" s="112"/>
      <c r="K17" s="112"/>
      <c r="L17" s="112"/>
      <c r="M17" s="112"/>
    </row>
    <row r="18" spans="1:13">
      <c r="A18" s="103">
        <v>4226</v>
      </c>
      <c r="B18" s="105">
        <v>423</v>
      </c>
      <c r="C18" s="104" t="s">
        <v>56</v>
      </c>
      <c r="D18" s="117">
        <v>0</v>
      </c>
      <c r="E18" s="112"/>
      <c r="F18" s="112"/>
      <c r="G18" s="112"/>
      <c r="H18" s="112"/>
      <c r="I18" s="112"/>
      <c r="J18" s="112"/>
      <c r="K18" s="112"/>
      <c r="L18" s="112"/>
      <c r="M18" s="112"/>
    </row>
    <row r="19" spans="1:13" ht="26.4">
      <c r="A19" s="103">
        <v>4227</v>
      </c>
      <c r="B19" s="105">
        <v>424</v>
      </c>
      <c r="C19" s="104" t="s">
        <v>57</v>
      </c>
      <c r="D19" s="117">
        <v>0</v>
      </c>
      <c r="E19" s="112"/>
      <c r="F19" s="112"/>
      <c r="G19" s="112"/>
      <c r="H19" s="112"/>
      <c r="I19" s="112"/>
      <c r="J19" s="112"/>
      <c r="K19" s="112"/>
      <c r="L19" s="112"/>
      <c r="M19" s="112"/>
    </row>
    <row r="20" spans="1:13">
      <c r="A20" s="103"/>
      <c r="B20" s="101"/>
      <c r="C20" s="104"/>
      <c r="D20" s="117"/>
      <c r="E20" s="112"/>
      <c r="F20" s="112"/>
      <c r="G20" s="112"/>
      <c r="H20" s="112"/>
      <c r="I20" s="112"/>
      <c r="J20" s="112"/>
      <c r="K20" s="112"/>
      <c r="L20" s="112"/>
      <c r="M20" s="112"/>
    </row>
    <row r="21" spans="1:13" ht="39.6">
      <c r="A21" s="106" t="s">
        <v>58</v>
      </c>
      <c r="B21" s="127"/>
      <c r="C21" s="102" t="s">
        <v>59</v>
      </c>
      <c r="D21" s="116">
        <f>SUM(D22)</f>
        <v>24000</v>
      </c>
      <c r="E21" s="116">
        <f>SUM(E22)</f>
        <v>24000</v>
      </c>
      <c r="F21" s="111"/>
      <c r="G21" s="111"/>
      <c r="H21" s="111"/>
      <c r="I21" s="111"/>
      <c r="J21" s="111"/>
      <c r="K21" s="111"/>
      <c r="L21" s="164">
        <v>24000</v>
      </c>
      <c r="M21" s="164">
        <v>24000</v>
      </c>
    </row>
    <row r="22" spans="1:13" s="10" customFormat="1" ht="12.75" customHeight="1">
      <c r="A22" s="103">
        <v>3</v>
      </c>
      <c r="B22" s="101"/>
      <c r="C22" s="104" t="s">
        <v>60</v>
      </c>
      <c r="D22" s="117">
        <f>SUM(D23)</f>
        <v>24000</v>
      </c>
      <c r="E22" s="112">
        <v>24000</v>
      </c>
      <c r="F22" s="112"/>
      <c r="G22" s="112"/>
      <c r="H22" s="112"/>
      <c r="I22" s="112"/>
      <c r="J22" s="112"/>
      <c r="K22" s="112"/>
      <c r="L22" s="112">
        <v>24000</v>
      </c>
      <c r="M22" s="112">
        <v>24000</v>
      </c>
    </row>
    <row r="23" spans="1:13" s="10" customFormat="1">
      <c r="A23" s="103">
        <v>32</v>
      </c>
      <c r="B23" s="101"/>
      <c r="C23" s="104" t="s">
        <v>31</v>
      </c>
      <c r="D23" s="117">
        <f>SUM(D24)</f>
        <v>24000</v>
      </c>
      <c r="E23" s="112">
        <v>24000</v>
      </c>
      <c r="F23" s="112"/>
      <c r="G23" s="112"/>
      <c r="H23" s="112"/>
      <c r="I23" s="112"/>
      <c r="J23" s="112"/>
      <c r="K23" s="112"/>
      <c r="L23" s="112">
        <v>24000</v>
      </c>
      <c r="M23" s="112">
        <v>24000</v>
      </c>
    </row>
    <row r="24" spans="1:13">
      <c r="A24" s="103">
        <v>323</v>
      </c>
      <c r="B24" s="101"/>
      <c r="C24" s="104" t="s">
        <v>34</v>
      </c>
      <c r="D24" s="117">
        <f>SUM(D25,D27)</f>
        <v>24000</v>
      </c>
      <c r="E24" s="112">
        <v>24000</v>
      </c>
      <c r="F24" s="112"/>
      <c r="G24" s="112"/>
      <c r="H24" s="112"/>
      <c r="I24" s="112"/>
      <c r="J24" s="112"/>
      <c r="K24" s="112"/>
      <c r="L24" s="112"/>
      <c r="M24" s="112"/>
    </row>
    <row r="25" spans="1:13" ht="26.4">
      <c r="A25" s="131">
        <v>3232</v>
      </c>
      <c r="B25" s="132">
        <v>425</v>
      </c>
      <c r="C25" s="133" t="s">
        <v>61</v>
      </c>
      <c r="D25" s="134">
        <f>SUM(D26:D26)</f>
        <v>24000</v>
      </c>
      <c r="E25" s="134">
        <f>SUM(E26:E26)</f>
        <v>24000</v>
      </c>
      <c r="F25" s="112"/>
      <c r="G25" s="112"/>
      <c r="H25" s="112"/>
      <c r="I25" s="112"/>
      <c r="J25" s="112"/>
      <c r="K25" s="112"/>
      <c r="L25" s="112"/>
      <c r="M25" s="112"/>
    </row>
    <row r="26" spans="1:13" s="139" customFormat="1" ht="26.4">
      <c r="A26" s="103">
        <v>32321</v>
      </c>
      <c r="B26" s="105"/>
      <c r="C26" s="104" t="s">
        <v>154</v>
      </c>
      <c r="D26" s="117">
        <v>24000</v>
      </c>
      <c r="E26" s="161">
        <v>24000</v>
      </c>
      <c r="F26" s="112"/>
      <c r="G26" s="112"/>
      <c r="H26" s="112"/>
      <c r="I26" s="112"/>
      <c r="J26" s="112"/>
      <c r="K26" s="112"/>
      <c r="L26" s="112"/>
      <c r="M26" s="112"/>
    </row>
    <row r="27" spans="1:13">
      <c r="A27" s="103">
        <v>3237</v>
      </c>
      <c r="B27" s="105">
        <v>426</v>
      </c>
      <c r="C27" s="104" t="s">
        <v>62</v>
      </c>
      <c r="D27" s="117">
        <v>0</v>
      </c>
      <c r="E27" s="112">
        <v>0</v>
      </c>
      <c r="F27" s="112"/>
      <c r="G27" s="112"/>
      <c r="H27" s="112"/>
      <c r="I27" s="112"/>
      <c r="J27" s="112"/>
      <c r="K27" s="112"/>
      <c r="L27" s="112"/>
      <c r="M27" s="112"/>
    </row>
    <row r="28" spans="1:13" s="10" customFormat="1">
      <c r="A28" s="103"/>
      <c r="B28" s="101"/>
      <c r="C28" s="104"/>
      <c r="D28" s="117"/>
      <c r="E28" s="112"/>
      <c r="F28" s="112"/>
      <c r="G28" s="112"/>
      <c r="H28" s="112"/>
      <c r="I28" s="112"/>
      <c r="J28" s="112"/>
      <c r="K28" s="112"/>
      <c r="L28" s="112"/>
      <c r="M28" s="112"/>
    </row>
    <row r="29" spans="1:13" ht="26.4">
      <c r="A29" s="106" t="s">
        <v>63</v>
      </c>
      <c r="B29" s="127"/>
      <c r="C29" s="102" t="s">
        <v>64</v>
      </c>
      <c r="D29" s="118">
        <f>SUM(D30)</f>
        <v>148274</v>
      </c>
      <c r="E29" s="118">
        <f>SUM(E30)</f>
        <v>148274</v>
      </c>
      <c r="F29" s="111"/>
      <c r="G29" s="111"/>
      <c r="H29" s="111"/>
      <c r="I29" s="111"/>
      <c r="J29" s="111"/>
      <c r="K29" s="111"/>
      <c r="L29" s="164">
        <v>160106</v>
      </c>
      <c r="M29" s="164">
        <v>160106</v>
      </c>
    </row>
    <row r="30" spans="1:13">
      <c r="A30" s="103">
        <v>3</v>
      </c>
      <c r="B30" s="101"/>
      <c r="C30" s="104" t="s">
        <v>60</v>
      </c>
      <c r="D30" s="117">
        <f>SUM(D31)</f>
        <v>148274</v>
      </c>
      <c r="E30" s="117">
        <f>SUM(E31)</f>
        <v>148274</v>
      </c>
      <c r="F30" s="112"/>
      <c r="G30" s="112"/>
      <c r="H30" s="112"/>
      <c r="I30" s="112"/>
      <c r="J30" s="112"/>
      <c r="K30" s="112"/>
      <c r="L30" s="112">
        <v>160096</v>
      </c>
      <c r="M30" s="112">
        <v>160096</v>
      </c>
    </row>
    <row r="31" spans="1:13">
      <c r="A31" s="103">
        <v>32</v>
      </c>
      <c r="B31" s="101"/>
      <c r="C31" s="104" t="s">
        <v>31</v>
      </c>
      <c r="D31" s="117">
        <f>D32+D43+D59+D83+D85</f>
        <v>148274</v>
      </c>
      <c r="E31" s="117">
        <f>E32+E43+E59+E83+E85</f>
        <v>148274</v>
      </c>
      <c r="F31" s="112"/>
      <c r="G31" s="112"/>
      <c r="H31" s="112"/>
      <c r="I31" s="112"/>
      <c r="J31" s="112"/>
      <c r="K31" s="112"/>
      <c r="L31" s="112">
        <v>160096</v>
      </c>
      <c r="M31" s="112">
        <v>160096</v>
      </c>
    </row>
    <row r="32" spans="1:13" s="10" customFormat="1">
      <c r="A32" s="103">
        <v>321</v>
      </c>
      <c r="B32" s="101"/>
      <c r="C32" s="104" t="s">
        <v>32</v>
      </c>
      <c r="D32" s="117">
        <f>D33+D37+D40</f>
        <v>36750</v>
      </c>
      <c r="E32" s="117">
        <f>E33+E37+E40</f>
        <v>36750</v>
      </c>
      <c r="F32" s="112"/>
      <c r="G32" s="112"/>
      <c r="H32" s="112"/>
      <c r="I32" s="112"/>
      <c r="J32" s="112"/>
      <c r="K32" s="112"/>
      <c r="L32" s="112"/>
      <c r="M32" s="112"/>
    </row>
    <row r="33" spans="1:13">
      <c r="A33" s="131">
        <v>3211</v>
      </c>
      <c r="B33" s="132">
        <v>427</v>
      </c>
      <c r="C33" s="133" t="s">
        <v>65</v>
      </c>
      <c r="D33" s="134">
        <f>SUM(D34:D36)</f>
        <v>8000</v>
      </c>
      <c r="E33" s="134">
        <f>SUM(E34:E36)</f>
        <v>8000</v>
      </c>
      <c r="F33" s="112"/>
      <c r="G33" s="112"/>
      <c r="H33" s="112"/>
      <c r="I33" s="112"/>
      <c r="J33" s="112"/>
      <c r="K33" s="112"/>
      <c r="L33" s="112"/>
      <c r="M33" s="112"/>
    </row>
    <row r="34" spans="1:13">
      <c r="A34" s="103">
        <v>32111</v>
      </c>
      <c r="B34" s="105"/>
      <c r="C34" s="104" t="s">
        <v>116</v>
      </c>
      <c r="D34" s="117">
        <v>3000</v>
      </c>
      <c r="E34" s="117">
        <v>3000</v>
      </c>
      <c r="F34" s="112"/>
      <c r="G34" s="112"/>
      <c r="H34" s="112"/>
      <c r="I34" s="112"/>
      <c r="J34" s="112"/>
      <c r="K34" s="112"/>
      <c r="L34" s="112"/>
      <c r="M34" s="112"/>
    </row>
    <row r="35" spans="1:13">
      <c r="A35" s="103">
        <v>32113</v>
      </c>
      <c r="B35" s="105"/>
      <c r="C35" s="104" t="s">
        <v>117</v>
      </c>
      <c r="D35" s="117">
        <v>3500</v>
      </c>
      <c r="E35" s="117">
        <v>3500</v>
      </c>
      <c r="F35" s="112"/>
      <c r="G35" s="112"/>
      <c r="H35" s="112"/>
      <c r="I35" s="112"/>
      <c r="J35" s="112"/>
      <c r="K35" s="112"/>
      <c r="L35" s="112"/>
      <c r="M35" s="112"/>
    </row>
    <row r="36" spans="1:13" s="129" customFormat="1">
      <c r="A36" s="103">
        <v>32115</v>
      </c>
      <c r="B36" s="105"/>
      <c r="C36" s="104" t="s">
        <v>118</v>
      </c>
      <c r="D36" s="117">
        <v>1500</v>
      </c>
      <c r="E36" s="117">
        <v>1500</v>
      </c>
      <c r="F36" s="112"/>
      <c r="G36" s="112"/>
      <c r="H36" s="112"/>
      <c r="I36" s="112"/>
      <c r="J36" s="112"/>
      <c r="K36" s="112"/>
      <c r="L36" s="112"/>
      <c r="M36" s="112"/>
    </row>
    <row r="37" spans="1:13">
      <c r="A37" s="131">
        <v>3213</v>
      </c>
      <c r="B37" s="132">
        <v>428</v>
      </c>
      <c r="C37" s="133" t="s">
        <v>66</v>
      </c>
      <c r="D37" s="134">
        <f>SUM(D38:D39)</f>
        <v>13650</v>
      </c>
      <c r="E37" s="134">
        <f>SUM(E38:E39)</f>
        <v>13650</v>
      </c>
      <c r="F37" s="112"/>
      <c r="G37" s="112"/>
      <c r="H37" s="112"/>
      <c r="I37" s="112"/>
      <c r="J37" s="112"/>
      <c r="K37" s="112"/>
      <c r="L37" s="112"/>
      <c r="M37" s="112"/>
    </row>
    <row r="38" spans="1:13" s="129" customFormat="1">
      <c r="A38" s="103">
        <v>32131</v>
      </c>
      <c r="B38" s="105"/>
      <c r="C38" s="104" t="s">
        <v>119</v>
      </c>
      <c r="D38" s="117">
        <v>1000</v>
      </c>
      <c r="E38" s="117">
        <v>1000</v>
      </c>
      <c r="F38" s="112"/>
      <c r="G38" s="112"/>
      <c r="H38" s="112"/>
      <c r="I38" s="112"/>
      <c r="J38" s="112"/>
      <c r="K38" s="112"/>
      <c r="L38" s="112"/>
      <c r="M38" s="112"/>
    </row>
    <row r="39" spans="1:13" s="129" customFormat="1">
      <c r="A39" s="103">
        <v>32132</v>
      </c>
      <c r="B39" s="105"/>
      <c r="C39" s="104" t="s">
        <v>120</v>
      </c>
      <c r="D39" s="117">
        <v>12650</v>
      </c>
      <c r="E39" s="117">
        <v>12650</v>
      </c>
      <c r="F39" s="112"/>
      <c r="G39" s="112"/>
      <c r="H39" s="112"/>
      <c r="I39" s="112"/>
      <c r="J39" s="112"/>
      <c r="K39" s="112"/>
      <c r="L39" s="112"/>
      <c r="M39" s="112"/>
    </row>
    <row r="40" spans="1:13" s="10" customFormat="1" ht="12.75" customHeight="1">
      <c r="A40" s="131">
        <v>3214</v>
      </c>
      <c r="B40" s="132">
        <v>429</v>
      </c>
      <c r="C40" s="133" t="s">
        <v>67</v>
      </c>
      <c r="D40" s="134">
        <f>SUM(D41:D42)</f>
        <v>15100</v>
      </c>
      <c r="E40" s="134">
        <f>SUM(E41:E42)</f>
        <v>15100</v>
      </c>
      <c r="F40" s="112"/>
      <c r="G40" s="112"/>
      <c r="H40" s="112"/>
      <c r="I40" s="112"/>
      <c r="J40" s="112"/>
      <c r="K40" s="112"/>
      <c r="L40" s="112"/>
      <c r="M40" s="112"/>
    </row>
    <row r="41" spans="1:13" s="10" customFormat="1" ht="12.75" customHeight="1">
      <c r="A41" s="103">
        <v>32141</v>
      </c>
      <c r="B41" s="105"/>
      <c r="C41" s="104" t="s">
        <v>121</v>
      </c>
      <c r="D41" s="117">
        <v>15000</v>
      </c>
      <c r="E41" s="117">
        <v>15000</v>
      </c>
      <c r="F41" s="112"/>
      <c r="G41" s="112"/>
      <c r="H41" s="112"/>
      <c r="I41" s="112"/>
      <c r="J41" s="112"/>
      <c r="K41" s="112"/>
      <c r="L41" s="112"/>
      <c r="M41" s="112"/>
    </row>
    <row r="42" spans="1:13" s="10" customFormat="1" ht="12.75" customHeight="1">
      <c r="A42" s="103">
        <v>32149</v>
      </c>
      <c r="B42" s="105"/>
      <c r="C42" s="104" t="s">
        <v>67</v>
      </c>
      <c r="D42" s="117">
        <v>100</v>
      </c>
      <c r="E42" s="117">
        <v>100</v>
      </c>
      <c r="F42" s="112"/>
      <c r="G42" s="112"/>
      <c r="H42" s="112"/>
      <c r="I42" s="112"/>
      <c r="J42" s="112"/>
      <c r="K42" s="112"/>
      <c r="L42" s="112"/>
      <c r="M42" s="112"/>
    </row>
    <row r="43" spans="1:13" s="10" customFormat="1">
      <c r="A43" s="103">
        <v>322</v>
      </c>
      <c r="B43" s="101"/>
      <c r="C43" s="104" t="s">
        <v>33</v>
      </c>
      <c r="D43" s="117">
        <f>D44+D50+D52+D55+D57</f>
        <v>73200</v>
      </c>
      <c r="E43" s="117">
        <v>73200</v>
      </c>
      <c r="F43" s="112"/>
      <c r="G43" s="112"/>
      <c r="H43" s="112"/>
      <c r="I43" s="112"/>
      <c r="J43" s="112"/>
      <c r="K43" s="112"/>
      <c r="L43" s="112"/>
      <c r="M43" s="112"/>
    </row>
    <row r="44" spans="1:13" s="10" customFormat="1" ht="26.4">
      <c r="A44" s="131">
        <v>3221</v>
      </c>
      <c r="B44" s="132">
        <v>430</v>
      </c>
      <c r="C44" s="133" t="s">
        <v>68</v>
      </c>
      <c r="D44" s="134">
        <f>SUM(D45:D49)</f>
        <v>58000</v>
      </c>
      <c r="E44" s="134">
        <f>SUM(E45:E49)</f>
        <v>58000</v>
      </c>
      <c r="F44" s="112"/>
      <c r="G44" s="112"/>
      <c r="H44" s="112"/>
      <c r="I44" s="112"/>
      <c r="J44" s="112"/>
      <c r="K44" s="112"/>
      <c r="L44" s="112"/>
      <c r="M44" s="112"/>
    </row>
    <row r="45" spans="1:13" s="10" customFormat="1">
      <c r="A45" s="136">
        <v>32211</v>
      </c>
      <c r="B45" s="132"/>
      <c r="C45" s="137" t="s">
        <v>152</v>
      </c>
      <c r="D45" s="138">
        <v>15000</v>
      </c>
      <c r="E45" s="138">
        <v>15000</v>
      </c>
      <c r="F45" s="112"/>
      <c r="G45" s="112"/>
      <c r="H45" s="112"/>
      <c r="I45" s="112"/>
      <c r="J45" s="112"/>
      <c r="K45" s="112"/>
      <c r="L45" s="112"/>
      <c r="M45" s="112"/>
    </row>
    <row r="46" spans="1:13" s="10" customFormat="1" ht="26.4">
      <c r="A46" s="103">
        <v>32212</v>
      </c>
      <c r="B46" s="105"/>
      <c r="C46" s="104" t="s">
        <v>123</v>
      </c>
      <c r="D46" s="117">
        <v>4000</v>
      </c>
      <c r="E46" s="117">
        <v>4000</v>
      </c>
      <c r="F46" s="112"/>
      <c r="G46" s="112"/>
      <c r="H46" s="112"/>
      <c r="I46" s="112"/>
      <c r="J46" s="112"/>
      <c r="K46" s="112"/>
      <c r="L46" s="112"/>
      <c r="M46" s="112"/>
    </row>
    <row r="47" spans="1:13" s="10" customFormat="1">
      <c r="A47" s="103">
        <v>32214</v>
      </c>
      <c r="B47" s="105"/>
      <c r="C47" s="104" t="s">
        <v>124</v>
      </c>
      <c r="D47" s="117">
        <v>10000</v>
      </c>
      <c r="E47" s="117">
        <v>10000</v>
      </c>
      <c r="F47" s="112"/>
      <c r="G47" s="112"/>
      <c r="H47" s="112"/>
      <c r="I47" s="112"/>
      <c r="J47" s="112"/>
      <c r="K47" s="112"/>
      <c r="L47" s="112"/>
      <c r="M47" s="112"/>
    </row>
    <row r="48" spans="1:13" s="10" customFormat="1">
      <c r="A48" s="103">
        <v>32216</v>
      </c>
      <c r="B48" s="105"/>
      <c r="C48" s="104" t="s">
        <v>125</v>
      </c>
      <c r="D48" s="117">
        <v>10000</v>
      </c>
      <c r="E48" s="117">
        <v>10000</v>
      </c>
      <c r="F48" s="112"/>
      <c r="G48" s="112"/>
      <c r="H48" s="112"/>
      <c r="I48" s="112"/>
      <c r="J48" s="112"/>
      <c r="K48" s="112"/>
      <c r="L48" s="112"/>
      <c r="M48" s="112"/>
    </row>
    <row r="49" spans="1:13" s="10" customFormat="1">
      <c r="A49" s="103">
        <v>32219</v>
      </c>
      <c r="B49" s="105"/>
      <c r="C49" s="104" t="s">
        <v>126</v>
      </c>
      <c r="D49" s="117">
        <v>19000</v>
      </c>
      <c r="E49" s="117">
        <v>19000</v>
      </c>
      <c r="F49" s="112"/>
      <c r="G49" s="112"/>
      <c r="H49" s="112"/>
      <c r="I49" s="112"/>
      <c r="J49" s="112"/>
      <c r="K49" s="112"/>
      <c r="L49" s="112"/>
      <c r="M49" s="112"/>
    </row>
    <row r="50" spans="1:13">
      <c r="A50" s="131">
        <v>3223</v>
      </c>
      <c r="B50" s="132">
        <v>431</v>
      </c>
      <c r="C50" s="133" t="s">
        <v>69</v>
      </c>
      <c r="D50" s="134">
        <f>SUM(D51:D51)</f>
        <v>2000</v>
      </c>
      <c r="E50" s="134">
        <f>SUM(E51:E51)</f>
        <v>2000</v>
      </c>
      <c r="F50" s="112"/>
      <c r="G50" s="112"/>
      <c r="H50" s="112"/>
      <c r="I50" s="112"/>
      <c r="J50" s="112"/>
      <c r="K50" s="112"/>
      <c r="L50" s="112"/>
      <c r="M50" s="112"/>
    </row>
    <row r="51" spans="1:13" s="129" customFormat="1">
      <c r="A51" s="103">
        <v>32234</v>
      </c>
      <c r="B51" s="105"/>
      <c r="C51" s="104" t="s">
        <v>127</v>
      </c>
      <c r="D51" s="117">
        <v>2000</v>
      </c>
      <c r="E51" s="117">
        <v>2000</v>
      </c>
      <c r="F51" s="112"/>
      <c r="G51" s="112"/>
      <c r="H51" s="112"/>
      <c r="I51" s="112"/>
      <c r="J51" s="112"/>
      <c r="K51" s="112"/>
      <c r="L51" s="112"/>
      <c r="M51" s="112"/>
    </row>
    <row r="52" spans="1:13" s="10" customFormat="1" ht="26.4">
      <c r="A52" s="131">
        <v>3224</v>
      </c>
      <c r="B52" s="132">
        <v>432</v>
      </c>
      <c r="C52" s="133" t="s">
        <v>70</v>
      </c>
      <c r="D52" s="134">
        <f>SUM(D53:D54)</f>
        <v>6000</v>
      </c>
      <c r="E52" s="134">
        <f>SUM(E53:E54)</f>
        <v>6000</v>
      </c>
      <c r="F52" s="112"/>
      <c r="G52" s="112"/>
      <c r="H52" s="112"/>
      <c r="I52" s="112"/>
      <c r="J52" s="112"/>
      <c r="K52" s="112"/>
      <c r="L52" s="112"/>
      <c r="M52" s="112"/>
    </row>
    <row r="53" spans="1:13" s="10" customFormat="1" ht="26.4">
      <c r="A53" s="103">
        <v>32241</v>
      </c>
      <c r="B53" s="105"/>
      <c r="C53" s="104" t="s">
        <v>129</v>
      </c>
      <c r="D53" s="117">
        <v>5000</v>
      </c>
      <c r="E53" s="117">
        <v>5000</v>
      </c>
      <c r="F53" s="112"/>
      <c r="G53" s="112"/>
      <c r="H53" s="112"/>
      <c r="I53" s="112"/>
      <c r="J53" s="112"/>
      <c r="K53" s="112"/>
      <c r="L53" s="112"/>
      <c r="M53" s="112"/>
    </row>
    <row r="54" spans="1:13" s="10" customFormat="1" ht="26.4">
      <c r="A54" s="103">
        <v>32242</v>
      </c>
      <c r="B54" s="105"/>
      <c r="C54" s="104" t="s">
        <v>128</v>
      </c>
      <c r="D54" s="117">
        <v>1000</v>
      </c>
      <c r="E54" s="117">
        <v>1000</v>
      </c>
      <c r="F54" s="112"/>
      <c r="G54" s="112"/>
      <c r="H54" s="112"/>
      <c r="I54" s="112"/>
      <c r="J54" s="112"/>
      <c r="K54" s="112"/>
      <c r="L54" s="112"/>
      <c r="M54" s="112"/>
    </row>
    <row r="55" spans="1:13">
      <c r="A55" s="131">
        <v>3225</v>
      </c>
      <c r="B55" s="132">
        <v>433</v>
      </c>
      <c r="C55" s="133" t="s">
        <v>71</v>
      </c>
      <c r="D55" s="134">
        <f>SUM(D56:D56)</f>
        <v>3000</v>
      </c>
      <c r="E55" s="134">
        <f>SUM(E56:E56)</f>
        <v>3000</v>
      </c>
      <c r="F55" s="112"/>
      <c r="G55" s="112"/>
      <c r="H55" s="112"/>
      <c r="I55" s="112"/>
      <c r="J55" s="112"/>
      <c r="K55" s="112"/>
      <c r="L55" s="112"/>
      <c r="M55" s="112"/>
    </row>
    <row r="56" spans="1:13" s="129" customFormat="1">
      <c r="A56" s="103">
        <v>32251</v>
      </c>
      <c r="B56" s="105"/>
      <c r="C56" s="104" t="s">
        <v>71</v>
      </c>
      <c r="D56" s="117">
        <v>3000</v>
      </c>
      <c r="E56" s="117">
        <v>3000</v>
      </c>
      <c r="F56" s="112"/>
      <c r="G56" s="112"/>
      <c r="H56" s="112"/>
      <c r="I56" s="112"/>
      <c r="J56" s="112"/>
      <c r="K56" s="112"/>
      <c r="L56" s="112"/>
      <c r="M56" s="112"/>
    </row>
    <row r="57" spans="1:13">
      <c r="A57" s="131">
        <v>3227</v>
      </c>
      <c r="B57" s="132">
        <v>434</v>
      </c>
      <c r="C57" s="135" t="s">
        <v>72</v>
      </c>
      <c r="D57" s="134">
        <f>SUM(D58:D58)</f>
        <v>4200</v>
      </c>
      <c r="E57" s="134">
        <f>SUM(E58:E58)</f>
        <v>4200</v>
      </c>
      <c r="F57" s="113"/>
      <c r="G57" s="113"/>
      <c r="H57" s="113"/>
      <c r="I57" s="113"/>
      <c r="J57" s="113"/>
      <c r="K57" s="113"/>
      <c r="L57" s="113"/>
      <c r="M57" s="113"/>
    </row>
    <row r="58" spans="1:13" s="129" customFormat="1">
      <c r="A58" s="103">
        <v>32271</v>
      </c>
      <c r="B58" s="105"/>
      <c r="C58" s="107" t="s">
        <v>72</v>
      </c>
      <c r="D58" s="117">
        <v>4200</v>
      </c>
      <c r="E58" s="117">
        <v>4200</v>
      </c>
      <c r="F58" s="113"/>
      <c r="G58" s="113"/>
      <c r="H58" s="113"/>
      <c r="I58" s="113"/>
      <c r="J58" s="113"/>
      <c r="K58" s="113"/>
      <c r="L58" s="113"/>
      <c r="M58" s="113"/>
    </row>
    <row r="59" spans="1:13">
      <c r="A59" s="103">
        <v>323</v>
      </c>
      <c r="B59" s="101"/>
      <c r="C59" s="104" t="s">
        <v>34</v>
      </c>
      <c r="D59" s="117">
        <f>D60+D65+D66+D68+D73+D75+D77+D78+D80</f>
        <v>34845</v>
      </c>
      <c r="E59" s="117">
        <v>34845</v>
      </c>
      <c r="F59" s="112"/>
      <c r="G59" s="112"/>
      <c r="H59" s="112"/>
      <c r="I59" s="112"/>
      <c r="J59" s="112"/>
      <c r="K59" s="112"/>
      <c r="L59" s="112"/>
      <c r="M59" s="112"/>
    </row>
    <row r="60" spans="1:13">
      <c r="A60" s="131">
        <v>3231</v>
      </c>
      <c r="B60" s="132">
        <v>435</v>
      </c>
      <c r="C60" s="133" t="s">
        <v>73</v>
      </c>
      <c r="D60" s="134">
        <f>SUM(D61:D64)</f>
        <v>13300</v>
      </c>
      <c r="E60" s="134">
        <f>SUM(E61:E64)</f>
        <v>13300</v>
      </c>
      <c r="F60" s="112"/>
      <c r="G60" s="112"/>
      <c r="H60" s="112"/>
      <c r="I60" s="112"/>
      <c r="J60" s="112"/>
      <c r="K60" s="112"/>
      <c r="L60" s="112"/>
      <c r="M60" s="112"/>
    </row>
    <row r="61" spans="1:13" s="129" customFormat="1">
      <c r="A61" s="103">
        <v>32311</v>
      </c>
      <c r="B61" s="105"/>
      <c r="C61" s="104" t="s">
        <v>130</v>
      </c>
      <c r="D61" s="117">
        <v>12000</v>
      </c>
      <c r="E61" s="117">
        <v>12000</v>
      </c>
      <c r="F61" s="112"/>
      <c r="G61" s="112"/>
      <c r="H61" s="112"/>
      <c r="I61" s="112"/>
      <c r="J61" s="112"/>
      <c r="K61" s="112"/>
      <c r="L61" s="112"/>
      <c r="M61" s="112"/>
    </row>
    <row r="62" spans="1:13" s="129" customFormat="1">
      <c r="A62" s="103">
        <v>32312</v>
      </c>
      <c r="B62" s="105"/>
      <c r="C62" s="104" t="s">
        <v>131</v>
      </c>
      <c r="D62" s="117">
        <v>0</v>
      </c>
      <c r="E62" s="117">
        <v>0</v>
      </c>
      <c r="F62" s="112"/>
      <c r="G62" s="112"/>
      <c r="H62" s="112"/>
      <c r="I62" s="112"/>
      <c r="J62" s="112"/>
      <c r="K62" s="112"/>
      <c r="L62" s="112"/>
      <c r="M62" s="112"/>
    </row>
    <row r="63" spans="1:13" s="129" customFormat="1">
      <c r="A63" s="103">
        <v>32313</v>
      </c>
      <c r="B63" s="105"/>
      <c r="C63" s="104" t="s">
        <v>132</v>
      </c>
      <c r="D63" s="117">
        <v>1200</v>
      </c>
      <c r="E63" s="117">
        <v>1200</v>
      </c>
      <c r="F63" s="112"/>
      <c r="G63" s="112"/>
      <c r="H63" s="112"/>
      <c r="I63" s="112"/>
      <c r="J63" s="112"/>
      <c r="K63" s="112"/>
      <c r="L63" s="112"/>
      <c r="M63" s="112"/>
    </row>
    <row r="64" spans="1:13" s="130" customFormat="1">
      <c r="A64" s="103">
        <v>32319</v>
      </c>
      <c r="B64" s="105"/>
      <c r="C64" s="104" t="s">
        <v>133</v>
      </c>
      <c r="D64" s="117">
        <v>100</v>
      </c>
      <c r="E64" s="117">
        <v>100</v>
      </c>
      <c r="F64" s="112"/>
      <c r="G64" s="112"/>
      <c r="H64" s="112"/>
      <c r="I64" s="112"/>
      <c r="J64" s="112"/>
      <c r="K64" s="112"/>
      <c r="L64" s="112"/>
      <c r="M64" s="112"/>
    </row>
    <row r="65" spans="1:13" ht="26.4">
      <c r="A65" s="131">
        <v>3232</v>
      </c>
      <c r="B65" s="132">
        <v>436</v>
      </c>
      <c r="C65" s="133" t="s">
        <v>61</v>
      </c>
      <c r="D65" s="134">
        <v>0</v>
      </c>
      <c r="E65" s="162">
        <v>0</v>
      </c>
      <c r="F65" s="112"/>
      <c r="G65" s="112"/>
      <c r="H65" s="112"/>
      <c r="I65" s="112"/>
      <c r="J65" s="112"/>
      <c r="K65" s="112"/>
      <c r="L65" s="112"/>
      <c r="M65" s="112"/>
    </row>
    <row r="66" spans="1:13" s="10" customFormat="1">
      <c r="A66" s="131">
        <v>3233</v>
      </c>
      <c r="B66" s="132">
        <v>437</v>
      </c>
      <c r="C66" s="133" t="s">
        <v>74</v>
      </c>
      <c r="D66" s="134">
        <f>SUM(D67)</f>
        <v>1625</v>
      </c>
      <c r="E66" s="162">
        <f>SUM(E67)</f>
        <v>1625</v>
      </c>
      <c r="F66" s="112"/>
      <c r="G66" s="112"/>
      <c r="H66" s="112"/>
      <c r="I66" s="112"/>
      <c r="J66" s="112"/>
      <c r="K66" s="112"/>
      <c r="L66" s="112"/>
      <c r="M66" s="112"/>
    </row>
    <row r="67" spans="1:13" s="10" customFormat="1">
      <c r="A67" s="136">
        <v>32339</v>
      </c>
      <c r="B67" s="132"/>
      <c r="C67" s="137" t="s">
        <v>206</v>
      </c>
      <c r="D67" s="138">
        <v>1625</v>
      </c>
      <c r="E67" s="175">
        <v>1625</v>
      </c>
      <c r="F67" s="112"/>
      <c r="G67" s="112"/>
      <c r="H67" s="112"/>
      <c r="I67" s="112"/>
      <c r="J67" s="112"/>
      <c r="K67" s="112"/>
      <c r="L67" s="112"/>
      <c r="M67" s="112"/>
    </row>
    <row r="68" spans="1:13" s="10" customFormat="1">
      <c r="A68" s="131">
        <v>3234</v>
      </c>
      <c r="B68" s="132">
        <v>438</v>
      </c>
      <c r="C68" s="133" t="s">
        <v>75</v>
      </c>
      <c r="D68" s="134">
        <f>SUM(D69:D72)</f>
        <v>14340</v>
      </c>
      <c r="E68" s="134">
        <f>SUM(E69:E72)</f>
        <v>14340</v>
      </c>
      <c r="F68" s="112"/>
      <c r="G68" s="112"/>
      <c r="H68" s="112"/>
      <c r="I68" s="112"/>
      <c r="J68" s="112"/>
      <c r="K68" s="112"/>
      <c r="L68" s="112"/>
      <c r="M68" s="112"/>
    </row>
    <row r="69" spans="1:13" s="10" customFormat="1">
      <c r="A69" s="103">
        <v>32341</v>
      </c>
      <c r="B69" s="105"/>
      <c r="C69" s="104" t="s">
        <v>134</v>
      </c>
      <c r="D69" s="117">
        <v>3000</v>
      </c>
      <c r="E69" s="117">
        <v>3000</v>
      </c>
      <c r="F69" s="112"/>
      <c r="G69" s="112"/>
      <c r="H69" s="112"/>
      <c r="I69" s="112"/>
      <c r="J69" s="112"/>
      <c r="K69" s="112"/>
      <c r="L69" s="112"/>
      <c r="M69" s="112"/>
    </row>
    <row r="70" spans="1:13" s="10" customFormat="1">
      <c r="A70" s="103">
        <v>32342</v>
      </c>
      <c r="B70" s="105"/>
      <c r="C70" s="104" t="s">
        <v>135</v>
      </c>
      <c r="D70" s="117">
        <v>9900</v>
      </c>
      <c r="E70" s="117">
        <v>9900</v>
      </c>
      <c r="F70" s="112"/>
      <c r="G70" s="112"/>
      <c r="H70" s="112"/>
      <c r="I70" s="112"/>
      <c r="J70" s="112"/>
      <c r="K70" s="112"/>
      <c r="L70" s="112"/>
      <c r="M70" s="112"/>
    </row>
    <row r="71" spans="1:13" s="10" customFormat="1">
      <c r="A71" s="103">
        <v>32343</v>
      </c>
      <c r="B71" s="105"/>
      <c r="C71" s="104" t="s">
        <v>136</v>
      </c>
      <c r="D71" s="117">
        <v>0</v>
      </c>
      <c r="E71" s="117">
        <v>0</v>
      </c>
      <c r="F71" s="112"/>
      <c r="G71" s="112"/>
      <c r="H71" s="112"/>
      <c r="I71" s="112"/>
      <c r="J71" s="112"/>
      <c r="K71" s="112"/>
      <c r="L71" s="112"/>
      <c r="M71" s="112"/>
    </row>
    <row r="72" spans="1:13" s="10" customFormat="1">
      <c r="A72" s="103">
        <v>32344</v>
      </c>
      <c r="B72" s="105"/>
      <c r="C72" s="104" t="s">
        <v>137</v>
      </c>
      <c r="D72" s="117">
        <v>1440</v>
      </c>
      <c r="E72" s="117">
        <v>1440</v>
      </c>
      <c r="F72" s="112"/>
      <c r="G72" s="112"/>
      <c r="H72" s="112"/>
      <c r="I72" s="112"/>
      <c r="J72" s="112"/>
      <c r="K72" s="112"/>
      <c r="L72" s="112"/>
      <c r="M72" s="112"/>
    </row>
    <row r="73" spans="1:13">
      <c r="A73" s="131">
        <v>3235</v>
      </c>
      <c r="B73" s="132">
        <v>439</v>
      </c>
      <c r="C73" s="133" t="s">
        <v>76</v>
      </c>
      <c r="D73" s="134">
        <f>SUM(D74:D74)</f>
        <v>1980</v>
      </c>
      <c r="E73" s="134">
        <f>SUM(E74:E74)</f>
        <v>1980</v>
      </c>
      <c r="F73" s="112"/>
      <c r="G73" s="112"/>
      <c r="H73" s="112"/>
      <c r="I73" s="112"/>
      <c r="J73" s="112"/>
      <c r="K73" s="112"/>
      <c r="L73" s="112"/>
      <c r="M73" s="112"/>
    </row>
    <row r="74" spans="1:13" s="129" customFormat="1">
      <c r="A74" s="103">
        <v>32359</v>
      </c>
      <c r="B74" s="105"/>
      <c r="C74" s="104" t="s">
        <v>138</v>
      </c>
      <c r="D74" s="117">
        <v>1980</v>
      </c>
      <c r="E74" s="117">
        <v>1980</v>
      </c>
      <c r="F74" s="112"/>
      <c r="G74" s="112"/>
      <c r="H74" s="112"/>
      <c r="I74" s="112"/>
      <c r="J74" s="112"/>
      <c r="K74" s="112"/>
      <c r="L74" s="112"/>
      <c r="M74" s="112"/>
    </row>
    <row r="75" spans="1:13">
      <c r="A75" s="131">
        <v>3236</v>
      </c>
      <c r="B75" s="132">
        <v>440</v>
      </c>
      <c r="C75" s="133" t="s">
        <v>77</v>
      </c>
      <c r="D75" s="134">
        <f>SUM(D76:D76)</f>
        <v>1000</v>
      </c>
      <c r="E75" s="134">
        <f>SUM(E76:E76)</f>
        <v>1000</v>
      </c>
      <c r="F75" s="112"/>
      <c r="G75" s="112"/>
      <c r="H75" s="112"/>
      <c r="I75" s="112"/>
      <c r="J75" s="112"/>
      <c r="K75" s="112"/>
      <c r="L75" s="112"/>
      <c r="M75" s="112"/>
    </row>
    <row r="76" spans="1:13" s="129" customFormat="1">
      <c r="A76" s="103">
        <v>32363</v>
      </c>
      <c r="B76" s="105"/>
      <c r="C76" s="104" t="s">
        <v>139</v>
      </c>
      <c r="D76" s="117">
        <v>1000</v>
      </c>
      <c r="E76" s="117">
        <v>1000</v>
      </c>
      <c r="F76" s="112"/>
      <c r="G76" s="112"/>
      <c r="H76" s="112"/>
      <c r="I76" s="112"/>
      <c r="J76" s="112"/>
      <c r="K76" s="112"/>
      <c r="L76" s="112"/>
      <c r="M76" s="112"/>
    </row>
    <row r="77" spans="1:13">
      <c r="A77" s="131">
        <v>3237</v>
      </c>
      <c r="B77" s="132">
        <v>441</v>
      </c>
      <c r="C77" s="133" t="s">
        <v>62</v>
      </c>
      <c r="D77" s="134">
        <v>0</v>
      </c>
      <c r="E77" s="134">
        <v>0</v>
      </c>
      <c r="F77" s="112"/>
      <c r="G77" s="112"/>
      <c r="H77" s="112"/>
      <c r="I77" s="112"/>
      <c r="J77" s="112"/>
      <c r="K77" s="112"/>
      <c r="L77" s="112"/>
      <c r="M77" s="112"/>
    </row>
    <row r="78" spans="1:13">
      <c r="A78" s="131">
        <v>3238</v>
      </c>
      <c r="B78" s="132">
        <v>442</v>
      </c>
      <c r="C78" s="133" t="s">
        <v>78</v>
      </c>
      <c r="D78" s="134">
        <f>SUM(D79:D79)</f>
        <v>1000</v>
      </c>
      <c r="E78" s="134">
        <f>SUM(E79:E79)</f>
        <v>1000</v>
      </c>
      <c r="F78" s="112"/>
      <c r="G78" s="112"/>
      <c r="H78" s="112"/>
      <c r="I78" s="112"/>
      <c r="J78" s="112"/>
      <c r="K78" s="112"/>
      <c r="L78" s="112"/>
      <c r="M78" s="112"/>
    </row>
    <row r="79" spans="1:13" s="129" customFormat="1">
      <c r="A79" s="103">
        <v>32389</v>
      </c>
      <c r="B79" s="105"/>
      <c r="C79" s="104" t="s">
        <v>140</v>
      </c>
      <c r="D79" s="117">
        <v>1000</v>
      </c>
      <c r="E79" s="117">
        <v>1000</v>
      </c>
      <c r="F79" s="112"/>
      <c r="G79" s="112"/>
      <c r="H79" s="112"/>
      <c r="I79" s="112"/>
      <c r="J79" s="112"/>
      <c r="K79" s="112"/>
      <c r="L79" s="112"/>
      <c r="M79" s="112"/>
    </row>
    <row r="80" spans="1:13" s="10" customFormat="1">
      <c r="A80" s="131">
        <v>3239</v>
      </c>
      <c r="B80" s="132">
        <v>443</v>
      </c>
      <c r="C80" s="133" t="s">
        <v>79</v>
      </c>
      <c r="D80" s="134">
        <f>SUM(D81:D82)</f>
        <v>1600</v>
      </c>
      <c r="E80" s="134">
        <f>SUM(E81:E82)</f>
        <v>1600</v>
      </c>
      <c r="F80" s="112"/>
      <c r="G80" s="112"/>
      <c r="H80" s="112"/>
      <c r="I80" s="112"/>
      <c r="J80" s="112"/>
      <c r="K80" s="112"/>
      <c r="L80" s="112"/>
      <c r="M80" s="112"/>
    </row>
    <row r="81" spans="1:13" s="10" customFormat="1" ht="26.4">
      <c r="A81" s="103">
        <v>32391</v>
      </c>
      <c r="B81" s="105"/>
      <c r="C81" s="104" t="s">
        <v>141</v>
      </c>
      <c r="D81" s="117">
        <v>100</v>
      </c>
      <c r="E81" s="117">
        <v>100</v>
      </c>
      <c r="F81" s="112"/>
      <c r="G81" s="112"/>
      <c r="H81" s="112"/>
      <c r="I81" s="112"/>
      <c r="J81" s="112"/>
      <c r="K81" s="112"/>
      <c r="L81" s="112"/>
      <c r="M81" s="112"/>
    </row>
    <row r="82" spans="1:13" s="10" customFormat="1">
      <c r="A82" s="103">
        <v>32392</v>
      </c>
      <c r="B82" s="105"/>
      <c r="C82" s="104" t="s">
        <v>204</v>
      </c>
      <c r="D82" s="117">
        <v>1500</v>
      </c>
      <c r="E82" s="117">
        <v>1500</v>
      </c>
      <c r="F82" s="112"/>
      <c r="G82" s="112"/>
      <c r="H82" s="112"/>
      <c r="I82" s="112"/>
      <c r="J82" s="112"/>
      <c r="K82" s="112"/>
      <c r="L82" s="112"/>
      <c r="M82" s="112"/>
    </row>
    <row r="83" spans="1:13" ht="26.4">
      <c r="A83" s="103">
        <v>324</v>
      </c>
      <c r="B83" s="105"/>
      <c r="C83" s="104" t="s">
        <v>80</v>
      </c>
      <c r="D83" s="117">
        <f>D84</f>
        <v>0</v>
      </c>
      <c r="E83" s="117">
        <f>E84</f>
        <v>0</v>
      </c>
      <c r="F83" s="112"/>
      <c r="G83" s="112"/>
      <c r="H83" s="112"/>
      <c r="I83" s="112"/>
      <c r="J83" s="112"/>
      <c r="K83" s="112"/>
      <c r="L83" s="112"/>
      <c r="M83" s="112"/>
    </row>
    <row r="84" spans="1:13" s="10" customFormat="1" ht="26.4">
      <c r="A84" s="131">
        <v>3241</v>
      </c>
      <c r="B84" s="132">
        <v>444</v>
      </c>
      <c r="C84" s="133" t="s">
        <v>80</v>
      </c>
      <c r="D84" s="134">
        <v>0</v>
      </c>
      <c r="E84" s="134">
        <v>0</v>
      </c>
      <c r="F84" s="112"/>
      <c r="G84" s="112"/>
      <c r="H84" s="112"/>
      <c r="I84" s="112"/>
      <c r="J84" s="112"/>
      <c r="K84" s="112"/>
      <c r="L84" s="112"/>
      <c r="M84" s="112"/>
    </row>
    <row r="85" spans="1:13" s="10" customFormat="1">
      <c r="A85" s="103">
        <v>329</v>
      </c>
      <c r="B85" s="101"/>
      <c r="C85" s="104" t="s">
        <v>35</v>
      </c>
      <c r="D85" s="117">
        <f>D86+D87+D89+D91+D93</f>
        <v>3479</v>
      </c>
      <c r="E85" s="117">
        <v>3479</v>
      </c>
      <c r="F85" s="112"/>
      <c r="G85" s="112"/>
      <c r="H85" s="112"/>
      <c r="I85" s="112"/>
      <c r="J85" s="112"/>
      <c r="K85" s="112"/>
      <c r="L85" s="112"/>
      <c r="M85" s="112"/>
    </row>
    <row r="86" spans="1:13">
      <c r="A86" s="131">
        <v>3292</v>
      </c>
      <c r="B86" s="132">
        <v>445</v>
      </c>
      <c r="C86" s="133" t="s">
        <v>81</v>
      </c>
      <c r="D86" s="134">
        <v>0</v>
      </c>
      <c r="E86" s="134">
        <v>0</v>
      </c>
      <c r="F86" s="112"/>
      <c r="G86" s="112"/>
      <c r="H86" s="112"/>
      <c r="I86" s="112"/>
      <c r="J86" s="112"/>
      <c r="K86" s="112"/>
      <c r="L86" s="112"/>
      <c r="M86" s="112"/>
    </row>
    <row r="87" spans="1:13">
      <c r="A87" s="131">
        <v>3293</v>
      </c>
      <c r="B87" s="132">
        <v>446</v>
      </c>
      <c r="C87" s="133" t="s">
        <v>82</v>
      </c>
      <c r="D87" s="134">
        <f>SUM(D88:D88)</f>
        <v>1000</v>
      </c>
      <c r="E87" s="134">
        <f>SUM(E88:E88)</f>
        <v>1000</v>
      </c>
      <c r="F87" s="112"/>
      <c r="G87" s="112"/>
      <c r="H87" s="112"/>
      <c r="I87" s="112"/>
      <c r="J87" s="112"/>
      <c r="K87" s="112"/>
      <c r="L87" s="112"/>
      <c r="M87" s="112"/>
    </row>
    <row r="88" spans="1:13" s="129" customFormat="1">
      <c r="A88" s="103">
        <v>32931</v>
      </c>
      <c r="B88" s="105"/>
      <c r="C88" s="104" t="s">
        <v>82</v>
      </c>
      <c r="D88" s="117">
        <v>1000</v>
      </c>
      <c r="E88" s="117">
        <v>1000</v>
      </c>
      <c r="F88" s="112"/>
      <c r="G88" s="112"/>
      <c r="H88" s="112"/>
      <c r="I88" s="112"/>
      <c r="J88" s="112"/>
      <c r="K88" s="112"/>
      <c r="L88" s="112"/>
      <c r="M88" s="112"/>
    </row>
    <row r="89" spans="1:13">
      <c r="A89" s="131">
        <v>3294</v>
      </c>
      <c r="B89" s="132">
        <v>447</v>
      </c>
      <c r="C89" s="133" t="s">
        <v>83</v>
      </c>
      <c r="D89" s="134">
        <f>SUM(D90:D90)</f>
        <v>800</v>
      </c>
      <c r="E89" s="134">
        <f>SUM(E90:E90)</f>
        <v>800</v>
      </c>
      <c r="F89" s="112"/>
      <c r="G89" s="112"/>
      <c r="H89" s="112"/>
      <c r="I89" s="112"/>
      <c r="J89" s="112"/>
      <c r="K89" s="112"/>
      <c r="L89" s="112"/>
      <c r="M89" s="112"/>
    </row>
    <row r="90" spans="1:13" s="129" customFormat="1">
      <c r="A90" s="103">
        <v>32941</v>
      </c>
      <c r="B90" s="105"/>
      <c r="C90" s="104" t="s">
        <v>142</v>
      </c>
      <c r="D90" s="117">
        <v>800</v>
      </c>
      <c r="E90" s="117">
        <v>800</v>
      </c>
      <c r="F90" s="112"/>
      <c r="G90" s="112"/>
      <c r="H90" s="112"/>
      <c r="I90" s="112"/>
      <c r="J90" s="112"/>
      <c r="K90" s="112"/>
      <c r="L90" s="112"/>
      <c r="M90" s="112"/>
    </row>
    <row r="91" spans="1:13" s="10" customFormat="1">
      <c r="A91" s="131">
        <v>3295</v>
      </c>
      <c r="B91" s="132">
        <v>448</v>
      </c>
      <c r="C91" s="133" t="s">
        <v>84</v>
      </c>
      <c r="D91" s="134">
        <f>SUM(D92)</f>
        <v>179</v>
      </c>
      <c r="E91" s="134">
        <v>179</v>
      </c>
      <c r="F91" s="112"/>
      <c r="G91" s="112"/>
      <c r="H91" s="112"/>
      <c r="I91" s="112"/>
      <c r="J91" s="112"/>
      <c r="K91" s="112"/>
      <c r="L91" s="112"/>
      <c r="M91" s="112"/>
    </row>
    <row r="92" spans="1:13" s="10" customFormat="1">
      <c r="A92" s="136">
        <v>32951</v>
      </c>
      <c r="B92" s="132"/>
      <c r="C92" s="137" t="s">
        <v>205</v>
      </c>
      <c r="D92" s="138">
        <v>179</v>
      </c>
      <c r="E92" s="138">
        <v>179</v>
      </c>
      <c r="F92" s="112"/>
      <c r="G92" s="112"/>
      <c r="H92" s="112"/>
      <c r="I92" s="112"/>
      <c r="J92" s="112"/>
      <c r="K92" s="112"/>
      <c r="L92" s="112"/>
      <c r="M92" s="112"/>
    </row>
    <row r="93" spans="1:13">
      <c r="A93" s="131">
        <v>3299</v>
      </c>
      <c r="B93" s="132">
        <v>449</v>
      </c>
      <c r="C93" s="133" t="s">
        <v>35</v>
      </c>
      <c r="D93" s="134">
        <f>SUM(D94:D94)</f>
        <v>1500</v>
      </c>
      <c r="E93" s="134">
        <f>SUM(E94:E94)</f>
        <v>1500</v>
      </c>
      <c r="F93" s="112"/>
      <c r="G93" s="112"/>
      <c r="H93" s="112"/>
      <c r="I93" s="112"/>
      <c r="J93" s="112"/>
      <c r="K93" s="112"/>
      <c r="L93" s="112"/>
      <c r="M93" s="112"/>
    </row>
    <row r="94" spans="1:13" s="129" customFormat="1">
      <c r="A94" s="103">
        <v>32999</v>
      </c>
      <c r="B94" s="105"/>
      <c r="C94" s="104" t="s">
        <v>143</v>
      </c>
      <c r="D94" s="117">
        <v>1500</v>
      </c>
      <c r="E94" s="117">
        <v>1500</v>
      </c>
      <c r="F94" s="112"/>
      <c r="G94" s="112"/>
      <c r="H94" s="112"/>
      <c r="I94" s="112"/>
      <c r="J94" s="112"/>
      <c r="K94" s="112"/>
      <c r="L94" s="112"/>
      <c r="M94" s="112"/>
    </row>
    <row r="95" spans="1:13" s="174" customFormat="1">
      <c r="A95" s="103">
        <v>34</v>
      </c>
      <c r="B95" s="105"/>
      <c r="C95" s="104" t="s">
        <v>85</v>
      </c>
      <c r="D95" s="117">
        <f>D96</f>
        <v>1</v>
      </c>
      <c r="E95" s="117"/>
      <c r="F95" s="112"/>
      <c r="G95" s="112"/>
      <c r="H95" s="112"/>
      <c r="I95" s="112"/>
      <c r="J95" s="112"/>
      <c r="K95" s="112"/>
      <c r="L95" s="112"/>
      <c r="M95" s="112"/>
    </row>
    <row r="96" spans="1:13" s="174" customFormat="1">
      <c r="A96" s="103">
        <v>343</v>
      </c>
      <c r="B96" s="105"/>
      <c r="C96" s="104" t="s">
        <v>36</v>
      </c>
      <c r="D96" s="117">
        <f>D97+D98+D100</f>
        <v>1</v>
      </c>
      <c r="E96" s="117"/>
      <c r="F96" s="112"/>
      <c r="G96" s="112"/>
      <c r="H96" s="112"/>
      <c r="I96" s="112"/>
      <c r="J96" s="112"/>
      <c r="K96" s="112"/>
      <c r="L96" s="112"/>
      <c r="M96" s="112"/>
    </row>
    <row r="97" spans="1:13" ht="26.4">
      <c r="A97" s="131">
        <v>3431</v>
      </c>
      <c r="B97" s="132">
        <v>450</v>
      </c>
      <c r="C97" s="133" t="s">
        <v>86</v>
      </c>
      <c r="D97" s="134">
        <v>0</v>
      </c>
      <c r="E97" s="134">
        <v>0</v>
      </c>
      <c r="F97" s="112"/>
      <c r="G97" s="112"/>
      <c r="H97" s="112"/>
      <c r="I97" s="112"/>
      <c r="J97" s="112"/>
      <c r="K97" s="112"/>
      <c r="L97" s="112"/>
      <c r="M97" s="112"/>
    </row>
    <row r="98" spans="1:13">
      <c r="A98" s="131">
        <v>3433</v>
      </c>
      <c r="B98" s="132">
        <v>451</v>
      </c>
      <c r="C98" s="133" t="s">
        <v>87</v>
      </c>
      <c r="D98" s="134">
        <f>SUM(D99:D99)</f>
        <v>1</v>
      </c>
      <c r="E98" s="134">
        <v>1</v>
      </c>
      <c r="F98" s="112"/>
      <c r="G98" s="112"/>
      <c r="H98" s="112"/>
      <c r="I98" s="112"/>
      <c r="J98" s="112"/>
      <c r="K98" s="112"/>
      <c r="L98" s="112"/>
      <c r="M98" s="112"/>
    </row>
    <row r="99" spans="1:13" s="129" customFormat="1">
      <c r="A99" s="103">
        <v>34339</v>
      </c>
      <c r="B99" s="105"/>
      <c r="C99" s="104" t="s">
        <v>144</v>
      </c>
      <c r="D99" s="117">
        <v>1</v>
      </c>
      <c r="E99" s="117">
        <v>1</v>
      </c>
      <c r="F99" s="112"/>
      <c r="G99" s="112"/>
      <c r="H99" s="112"/>
      <c r="I99" s="112"/>
      <c r="J99" s="112"/>
      <c r="K99" s="112"/>
      <c r="L99" s="112"/>
      <c r="M99" s="112"/>
    </row>
    <row r="100" spans="1:13">
      <c r="A100" s="131">
        <v>3434</v>
      </c>
      <c r="B100" s="132">
        <v>452</v>
      </c>
      <c r="C100" s="133" t="s">
        <v>88</v>
      </c>
      <c r="D100" s="134">
        <v>0</v>
      </c>
      <c r="E100" s="134">
        <v>0</v>
      </c>
      <c r="F100" s="112"/>
      <c r="G100" s="112"/>
      <c r="H100" s="112"/>
      <c r="I100" s="112"/>
      <c r="J100" s="112"/>
      <c r="K100" s="112"/>
      <c r="L100" s="112"/>
      <c r="M100" s="112"/>
    </row>
    <row r="101" spans="1:13">
      <c r="A101" s="103"/>
      <c r="B101" s="101"/>
      <c r="C101" s="104"/>
      <c r="D101" s="117"/>
      <c r="E101" s="112"/>
      <c r="F101" s="112"/>
      <c r="G101" s="112"/>
      <c r="H101" s="112"/>
      <c r="I101" s="112"/>
      <c r="J101" s="112"/>
      <c r="K101" s="112"/>
      <c r="L101" s="112"/>
      <c r="M101" s="112"/>
    </row>
    <row r="102" spans="1:13" ht="26.4">
      <c r="A102" s="106" t="s">
        <v>89</v>
      </c>
      <c r="B102" s="127"/>
      <c r="C102" s="102" t="s">
        <v>90</v>
      </c>
      <c r="D102" s="118">
        <f>SUM(D103)</f>
        <v>432833</v>
      </c>
      <c r="E102" s="118">
        <f>SUM(E103)</f>
        <v>432833</v>
      </c>
      <c r="F102" s="111"/>
      <c r="G102" s="111"/>
      <c r="H102" s="111"/>
      <c r="I102" s="111"/>
      <c r="J102" s="111"/>
      <c r="K102" s="111"/>
      <c r="L102" s="164">
        <v>597456</v>
      </c>
      <c r="M102" s="164">
        <v>597456</v>
      </c>
    </row>
    <row r="103" spans="1:13">
      <c r="A103" s="103">
        <v>3</v>
      </c>
      <c r="B103" s="101"/>
      <c r="C103" s="104" t="s">
        <v>60</v>
      </c>
      <c r="D103" s="117">
        <f>D104</f>
        <v>432833</v>
      </c>
      <c r="E103" s="117">
        <f>E104</f>
        <v>432833</v>
      </c>
      <c r="F103" s="112"/>
      <c r="G103" s="112"/>
      <c r="H103" s="112"/>
      <c r="I103" s="112"/>
      <c r="J103" s="112"/>
      <c r="K103" s="112"/>
      <c r="L103" s="112">
        <v>597456</v>
      </c>
      <c r="M103" s="112">
        <v>597456</v>
      </c>
    </row>
    <row r="104" spans="1:13">
      <c r="A104" s="103">
        <v>32</v>
      </c>
      <c r="B104" s="101"/>
      <c r="C104" s="104" t="s">
        <v>31</v>
      </c>
      <c r="D104" s="117">
        <f>D105+D113+D126</f>
        <v>432833</v>
      </c>
      <c r="E104" s="117">
        <f>E105+E113+E126</f>
        <v>432833</v>
      </c>
      <c r="F104" s="112"/>
      <c r="G104" s="112"/>
      <c r="H104" s="112"/>
      <c r="I104" s="112"/>
      <c r="J104" s="112"/>
      <c r="K104" s="112"/>
      <c r="L104" s="112">
        <v>597456</v>
      </c>
      <c r="M104" s="112">
        <v>597456</v>
      </c>
    </row>
    <row r="105" spans="1:13">
      <c r="A105" s="103">
        <v>322</v>
      </c>
      <c r="B105" s="101"/>
      <c r="C105" s="104" t="s">
        <v>33</v>
      </c>
      <c r="D105" s="117">
        <f>D106+D108+D111</f>
        <v>141000</v>
      </c>
      <c r="E105" s="117">
        <f>E106+E108+E111</f>
        <v>141000</v>
      </c>
      <c r="F105" s="112"/>
      <c r="G105" s="112"/>
      <c r="H105" s="112"/>
      <c r="I105" s="112"/>
      <c r="J105" s="112"/>
      <c r="K105" s="112"/>
      <c r="L105" s="112"/>
      <c r="M105" s="112"/>
    </row>
    <row r="106" spans="1:13" ht="26.4">
      <c r="A106" s="131">
        <v>3221</v>
      </c>
      <c r="B106" s="132">
        <v>453</v>
      </c>
      <c r="C106" s="133" t="s">
        <v>68</v>
      </c>
      <c r="D106" s="134">
        <f>D107</f>
        <v>3000</v>
      </c>
      <c r="E106" s="134">
        <f>E107</f>
        <v>3000</v>
      </c>
      <c r="F106" s="112"/>
      <c r="G106" s="112"/>
      <c r="H106" s="112"/>
      <c r="I106" s="112"/>
      <c r="J106" s="112"/>
      <c r="K106" s="112"/>
      <c r="L106" s="112"/>
      <c r="M106" s="112"/>
    </row>
    <row r="107" spans="1:13" s="130" customFormat="1">
      <c r="A107" s="103">
        <v>32211</v>
      </c>
      <c r="B107" s="105"/>
      <c r="C107" s="104" t="s">
        <v>122</v>
      </c>
      <c r="D107" s="112">
        <v>3000</v>
      </c>
      <c r="E107" s="112">
        <v>3000</v>
      </c>
      <c r="F107" s="112"/>
      <c r="G107" s="112"/>
      <c r="H107" s="112"/>
      <c r="I107" s="112"/>
      <c r="J107" s="112"/>
      <c r="K107" s="112"/>
      <c r="L107" s="112"/>
      <c r="M107" s="112"/>
    </row>
    <row r="108" spans="1:13">
      <c r="A108" s="131">
        <v>3223</v>
      </c>
      <c r="B108" s="132">
        <v>454</v>
      </c>
      <c r="C108" s="133" t="s">
        <v>69</v>
      </c>
      <c r="D108" s="140">
        <f>D109+D110</f>
        <v>138000</v>
      </c>
      <c r="E108" s="140">
        <f>E109+E110</f>
        <v>138000</v>
      </c>
      <c r="F108" s="112"/>
      <c r="G108" s="112"/>
      <c r="H108" s="112"/>
      <c r="I108" s="112"/>
      <c r="J108" s="112"/>
      <c r="K108" s="112"/>
      <c r="L108" s="112"/>
      <c r="M108" s="112"/>
    </row>
    <row r="109" spans="1:13" s="130" customFormat="1">
      <c r="A109" s="103">
        <v>32231</v>
      </c>
      <c r="B109" s="105"/>
      <c r="C109" s="104" t="s">
        <v>145</v>
      </c>
      <c r="D109" s="112">
        <v>30000</v>
      </c>
      <c r="E109" s="112">
        <v>30000</v>
      </c>
      <c r="F109" s="112"/>
      <c r="G109" s="112"/>
      <c r="H109" s="112"/>
      <c r="I109" s="112"/>
      <c r="J109" s="112"/>
      <c r="K109" s="112"/>
      <c r="L109" s="112"/>
      <c r="M109" s="112"/>
    </row>
    <row r="110" spans="1:13" s="130" customFormat="1" ht="26.4">
      <c r="A110" s="103">
        <v>32239</v>
      </c>
      <c r="B110" s="105"/>
      <c r="C110" s="104" t="s">
        <v>146</v>
      </c>
      <c r="D110" s="112">
        <v>108000</v>
      </c>
      <c r="E110" s="112">
        <v>108000</v>
      </c>
      <c r="F110" s="112"/>
      <c r="G110" s="112"/>
      <c r="H110" s="112"/>
      <c r="I110" s="112"/>
      <c r="J110" s="112"/>
      <c r="K110" s="112"/>
      <c r="L110" s="112"/>
      <c r="M110" s="112"/>
    </row>
    <row r="111" spans="1:13">
      <c r="A111" s="131">
        <v>3225</v>
      </c>
      <c r="B111" s="132">
        <v>455</v>
      </c>
      <c r="C111" s="133" t="s">
        <v>71</v>
      </c>
      <c r="D111" s="140">
        <f>SUM(D112)</f>
        <v>0</v>
      </c>
      <c r="E111" s="140">
        <f>SUM(E112)</f>
        <v>0</v>
      </c>
      <c r="F111" s="112"/>
      <c r="G111" s="112"/>
      <c r="H111" s="112"/>
      <c r="I111" s="112"/>
      <c r="J111" s="112"/>
      <c r="K111" s="112"/>
      <c r="L111" s="112"/>
      <c r="M111" s="112"/>
    </row>
    <row r="112" spans="1:13" s="174" customFormat="1">
      <c r="A112" s="136">
        <v>32251</v>
      </c>
      <c r="B112" s="132"/>
      <c r="C112" s="137" t="s">
        <v>71</v>
      </c>
      <c r="D112" s="176">
        <v>0</v>
      </c>
      <c r="E112" s="176">
        <v>0</v>
      </c>
      <c r="F112" s="112"/>
      <c r="G112" s="112"/>
      <c r="H112" s="112"/>
      <c r="I112" s="112"/>
      <c r="J112" s="112"/>
      <c r="K112" s="112"/>
      <c r="L112" s="112"/>
      <c r="M112" s="112"/>
    </row>
    <row r="113" spans="1:13">
      <c r="A113" s="103">
        <v>323</v>
      </c>
      <c r="B113" s="101"/>
      <c r="C113" s="104" t="s">
        <v>34</v>
      </c>
      <c r="D113" s="112">
        <f>D114+D116+D119+D121+D122+D124+D125</f>
        <v>291833</v>
      </c>
      <c r="E113" s="112">
        <v>291833</v>
      </c>
      <c r="F113" s="112"/>
      <c r="G113" s="112"/>
      <c r="H113" s="112"/>
      <c r="I113" s="112"/>
      <c r="J113" s="112"/>
      <c r="K113" s="112"/>
      <c r="L113" s="112"/>
      <c r="M113" s="112"/>
    </row>
    <row r="114" spans="1:13">
      <c r="A114" s="131">
        <v>3231</v>
      </c>
      <c r="B114" s="132">
        <v>456</v>
      </c>
      <c r="C114" s="133" t="s">
        <v>73</v>
      </c>
      <c r="D114" s="140">
        <f>D115</f>
        <v>207132</v>
      </c>
      <c r="E114" s="140">
        <f>E115</f>
        <v>207132</v>
      </c>
      <c r="F114" s="112"/>
      <c r="G114" s="112"/>
      <c r="H114" s="112"/>
      <c r="I114" s="112"/>
      <c r="J114" s="112"/>
      <c r="K114" s="112"/>
      <c r="L114" s="112"/>
      <c r="M114" s="112"/>
    </row>
    <row r="115" spans="1:13" s="130" customFormat="1">
      <c r="A115" s="103">
        <v>32319</v>
      </c>
      <c r="B115" s="105"/>
      <c r="C115" s="104" t="s">
        <v>147</v>
      </c>
      <c r="D115" s="112">
        <v>207132</v>
      </c>
      <c r="E115" s="112">
        <v>207132</v>
      </c>
      <c r="F115" s="112"/>
      <c r="G115" s="112"/>
      <c r="H115" s="112"/>
      <c r="I115" s="112"/>
      <c r="J115" s="112"/>
      <c r="K115" s="112"/>
      <c r="L115" s="112"/>
      <c r="M115" s="112"/>
    </row>
    <row r="116" spans="1:13" ht="26.4">
      <c r="A116" s="131">
        <v>3232</v>
      </c>
      <c r="B116" s="132">
        <v>457</v>
      </c>
      <c r="C116" s="133" t="s">
        <v>61</v>
      </c>
      <c r="D116" s="140">
        <f>D117+D118</f>
        <v>70000</v>
      </c>
      <c r="E116" s="140">
        <f>E117+E118</f>
        <v>70000</v>
      </c>
      <c r="F116" s="112"/>
      <c r="G116" s="112"/>
      <c r="H116" s="112"/>
      <c r="I116" s="112"/>
      <c r="J116" s="112"/>
      <c r="K116" s="112"/>
      <c r="L116" s="112"/>
      <c r="M116" s="112"/>
    </row>
    <row r="117" spans="1:13" s="130" customFormat="1">
      <c r="A117" s="103">
        <v>32321</v>
      </c>
      <c r="B117" s="105"/>
      <c r="C117" s="104" t="s">
        <v>148</v>
      </c>
      <c r="D117" s="112">
        <v>50000</v>
      </c>
      <c r="E117" s="112">
        <v>50000</v>
      </c>
      <c r="F117" s="112"/>
      <c r="G117" s="112"/>
      <c r="H117" s="112"/>
      <c r="I117" s="112"/>
      <c r="J117" s="112"/>
      <c r="K117" s="112"/>
      <c r="L117" s="112"/>
      <c r="M117" s="112"/>
    </row>
    <row r="118" spans="1:13" s="130" customFormat="1">
      <c r="A118" s="103">
        <v>32322</v>
      </c>
      <c r="B118" s="105"/>
      <c r="C118" s="104" t="s">
        <v>149</v>
      </c>
      <c r="D118" s="112">
        <v>20000</v>
      </c>
      <c r="E118" s="112">
        <v>20000</v>
      </c>
      <c r="F118" s="112"/>
      <c r="G118" s="112"/>
      <c r="H118" s="112"/>
      <c r="I118" s="112"/>
      <c r="J118" s="112"/>
      <c r="K118" s="112"/>
      <c r="L118" s="112"/>
      <c r="M118" s="112"/>
    </row>
    <row r="119" spans="1:13">
      <c r="A119" s="131">
        <v>3234</v>
      </c>
      <c r="B119" s="132">
        <v>458</v>
      </c>
      <c r="C119" s="133" t="s">
        <v>75</v>
      </c>
      <c r="D119" s="140">
        <f>D120</f>
        <v>1000</v>
      </c>
      <c r="E119" s="140">
        <f>E120</f>
        <v>1000</v>
      </c>
      <c r="F119" s="112"/>
      <c r="G119" s="112"/>
      <c r="H119" s="112"/>
      <c r="I119" s="112"/>
      <c r="J119" s="112"/>
      <c r="K119" s="112"/>
      <c r="L119" s="112"/>
      <c r="M119" s="112"/>
    </row>
    <row r="120" spans="1:13" s="130" customFormat="1">
      <c r="A120" s="103">
        <v>32349</v>
      </c>
      <c r="B120" s="105"/>
      <c r="C120" s="104" t="s">
        <v>150</v>
      </c>
      <c r="D120" s="112">
        <v>1000</v>
      </c>
      <c r="E120" s="112">
        <v>1000</v>
      </c>
      <c r="F120" s="112"/>
      <c r="G120" s="112"/>
      <c r="H120" s="112"/>
      <c r="I120" s="112"/>
      <c r="J120" s="112"/>
      <c r="K120" s="112"/>
      <c r="L120" s="112"/>
      <c r="M120" s="112"/>
    </row>
    <row r="121" spans="1:13">
      <c r="A121" s="131">
        <v>3235</v>
      </c>
      <c r="B121" s="132">
        <v>459</v>
      </c>
      <c r="C121" s="133" t="s">
        <v>76</v>
      </c>
      <c r="D121" s="140">
        <v>0</v>
      </c>
      <c r="E121" s="140">
        <v>0</v>
      </c>
      <c r="F121" s="112"/>
      <c r="G121" s="112"/>
      <c r="H121" s="112"/>
      <c r="I121" s="112"/>
      <c r="J121" s="112"/>
      <c r="K121" s="112"/>
      <c r="L121" s="112"/>
      <c r="M121" s="112"/>
    </row>
    <row r="122" spans="1:13">
      <c r="A122" s="131">
        <v>3236</v>
      </c>
      <c r="B122" s="132">
        <v>460</v>
      </c>
      <c r="C122" s="133" t="s">
        <v>77</v>
      </c>
      <c r="D122" s="140">
        <f>D123</f>
        <v>13701</v>
      </c>
      <c r="E122" s="140">
        <f>E123</f>
        <v>13701</v>
      </c>
      <c r="F122" s="112"/>
      <c r="G122" s="112"/>
      <c r="H122" s="112"/>
      <c r="I122" s="112"/>
      <c r="J122" s="112"/>
      <c r="K122" s="112"/>
      <c r="L122" s="112"/>
      <c r="M122" s="112"/>
    </row>
    <row r="123" spans="1:13" s="130" customFormat="1">
      <c r="A123" s="103">
        <v>32361</v>
      </c>
      <c r="B123" s="105"/>
      <c r="C123" s="104" t="s">
        <v>151</v>
      </c>
      <c r="D123" s="112">
        <v>13701</v>
      </c>
      <c r="E123" s="112">
        <v>13701</v>
      </c>
      <c r="F123" s="112"/>
      <c r="G123" s="112"/>
      <c r="H123" s="112"/>
      <c r="I123" s="112"/>
      <c r="J123" s="112"/>
      <c r="K123" s="112"/>
      <c r="L123" s="112"/>
      <c r="M123" s="112"/>
    </row>
    <row r="124" spans="1:13">
      <c r="A124" s="131">
        <v>3237</v>
      </c>
      <c r="B124" s="132">
        <v>461</v>
      </c>
      <c r="C124" s="133" t="s">
        <v>62</v>
      </c>
      <c r="D124" s="134">
        <v>0</v>
      </c>
      <c r="E124" s="134">
        <v>0</v>
      </c>
      <c r="F124" s="112"/>
      <c r="G124" s="112"/>
      <c r="H124" s="112"/>
      <c r="I124" s="112"/>
      <c r="J124" s="112"/>
      <c r="K124" s="112"/>
      <c r="L124" s="112"/>
      <c r="M124" s="112"/>
    </row>
    <row r="125" spans="1:13">
      <c r="A125" s="131">
        <v>3239</v>
      </c>
      <c r="B125" s="132">
        <v>462</v>
      </c>
      <c r="C125" s="133" t="s">
        <v>79</v>
      </c>
      <c r="D125" s="134">
        <v>0</v>
      </c>
      <c r="E125" s="134">
        <v>0</v>
      </c>
      <c r="F125" s="112"/>
      <c r="G125" s="112"/>
      <c r="H125" s="112"/>
      <c r="I125" s="112"/>
      <c r="J125" s="112"/>
      <c r="K125" s="112"/>
      <c r="L125" s="112"/>
      <c r="M125" s="112"/>
    </row>
    <row r="126" spans="1:13">
      <c r="A126" s="103">
        <v>329</v>
      </c>
      <c r="B126" s="101"/>
      <c r="C126" s="104" t="s">
        <v>35</v>
      </c>
      <c r="D126" s="117">
        <f>D127</f>
        <v>0</v>
      </c>
      <c r="E126" s="117">
        <f>E127</f>
        <v>0</v>
      </c>
      <c r="F126" s="112"/>
      <c r="G126" s="112"/>
      <c r="H126" s="112"/>
      <c r="I126" s="112"/>
      <c r="J126" s="112"/>
      <c r="K126" s="112"/>
      <c r="L126" s="112"/>
      <c r="M126" s="112"/>
    </row>
    <row r="127" spans="1:13">
      <c r="A127" s="131">
        <v>3292</v>
      </c>
      <c r="B127" s="132">
        <v>463</v>
      </c>
      <c r="C127" s="133" t="s">
        <v>81</v>
      </c>
      <c r="D127" s="134">
        <v>0</v>
      </c>
      <c r="E127" s="134">
        <v>0</v>
      </c>
      <c r="F127" s="112"/>
      <c r="G127" s="112"/>
      <c r="H127" s="112"/>
      <c r="I127" s="112"/>
      <c r="J127" s="112"/>
      <c r="K127" s="112"/>
      <c r="L127" s="112"/>
      <c r="M127" s="112"/>
    </row>
    <row r="128" spans="1:13">
      <c r="A128" s="103"/>
      <c r="B128" s="101"/>
      <c r="C128" s="104"/>
      <c r="D128" s="109"/>
      <c r="E128" s="112"/>
      <c r="F128" s="112"/>
      <c r="G128" s="112"/>
      <c r="H128" s="112"/>
      <c r="I128" s="112"/>
      <c r="J128" s="112"/>
      <c r="K128" s="112"/>
      <c r="L128" s="112"/>
      <c r="M128" s="112"/>
    </row>
    <row r="129" spans="1:13" ht="26.4">
      <c r="A129" s="98" t="s">
        <v>96</v>
      </c>
      <c r="B129" s="128"/>
      <c r="C129" s="99" t="s">
        <v>97</v>
      </c>
      <c r="D129" s="119">
        <f>SUM(D130,D163,D179,D194,D201,D209)</f>
        <v>1032</v>
      </c>
      <c r="E129" s="119">
        <f>SUM(E130,E163,E179,E194,E201,E209)</f>
        <v>1032</v>
      </c>
      <c r="F129" s="110"/>
      <c r="G129" s="110"/>
      <c r="H129" s="110"/>
      <c r="I129" s="110"/>
      <c r="J129" s="110"/>
      <c r="K129" s="110"/>
      <c r="L129" s="165">
        <v>1032</v>
      </c>
      <c r="M129" s="165">
        <v>1032</v>
      </c>
    </row>
    <row r="130" spans="1:13" ht="26.4">
      <c r="A130" s="100" t="s">
        <v>98</v>
      </c>
      <c r="B130" s="100"/>
      <c r="C130" s="108" t="s">
        <v>99</v>
      </c>
      <c r="D130" s="116">
        <f>SUM(D131)</f>
        <v>0</v>
      </c>
      <c r="E130" s="114"/>
      <c r="F130" s="114"/>
      <c r="G130" s="114"/>
      <c r="H130" s="114"/>
      <c r="I130" s="114"/>
      <c r="J130" s="114"/>
      <c r="K130" s="114"/>
      <c r="L130" s="114"/>
      <c r="M130" s="114"/>
    </row>
    <row r="131" spans="1:13">
      <c r="A131" s="103">
        <v>3</v>
      </c>
      <c r="B131" s="101"/>
      <c r="C131" s="104" t="s">
        <v>60</v>
      </c>
      <c r="D131" s="117">
        <f>SUM(D132,D140,D156,D159)</f>
        <v>0</v>
      </c>
      <c r="E131" s="112"/>
      <c r="F131" s="112"/>
      <c r="G131" s="112"/>
      <c r="H131" s="112"/>
      <c r="I131" s="112"/>
      <c r="J131" s="112"/>
      <c r="K131" s="112"/>
      <c r="L131" s="112"/>
      <c r="M131" s="112"/>
    </row>
    <row r="132" spans="1:13">
      <c r="A132" s="103">
        <v>31</v>
      </c>
      <c r="B132" s="101"/>
      <c r="C132" s="104" t="s">
        <v>27</v>
      </c>
      <c r="D132" s="117">
        <f>SUM(D133,D135,D137)</f>
        <v>0</v>
      </c>
      <c r="E132" s="112"/>
      <c r="F132" s="112"/>
      <c r="G132" s="112"/>
      <c r="H132" s="112"/>
      <c r="I132" s="112"/>
      <c r="J132" s="112"/>
      <c r="K132" s="112"/>
      <c r="L132" s="112"/>
      <c r="M132" s="112"/>
    </row>
    <row r="133" spans="1:13">
      <c r="A133" s="103">
        <v>311</v>
      </c>
      <c r="B133" s="101"/>
      <c r="C133" s="104" t="s">
        <v>28</v>
      </c>
      <c r="D133" s="117">
        <f>SUM(D134)</f>
        <v>0</v>
      </c>
      <c r="E133" s="112"/>
      <c r="F133" s="112"/>
      <c r="G133" s="112"/>
      <c r="H133" s="112"/>
      <c r="I133" s="112"/>
      <c r="J133" s="112"/>
      <c r="K133" s="112"/>
      <c r="L133" s="112"/>
      <c r="M133" s="112"/>
    </row>
    <row r="134" spans="1:13">
      <c r="A134" s="103">
        <v>3111</v>
      </c>
      <c r="B134" s="105">
        <v>518</v>
      </c>
      <c r="C134" s="104" t="s">
        <v>100</v>
      </c>
      <c r="D134" s="117">
        <v>0</v>
      </c>
      <c r="E134" s="112"/>
      <c r="F134" s="112"/>
      <c r="G134" s="112"/>
      <c r="H134" s="112"/>
      <c r="I134" s="112"/>
      <c r="J134" s="112"/>
      <c r="K134" s="112"/>
      <c r="L134" s="112"/>
      <c r="M134" s="112"/>
    </row>
    <row r="135" spans="1:13">
      <c r="A135" s="103">
        <v>312</v>
      </c>
      <c r="B135" s="101"/>
      <c r="C135" s="104" t="s">
        <v>29</v>
      </c>
      <c r="D135" s="117">
        <f>SUM(D136)</f>
        <v>0</v>
      </c>
      <c r="E135" s="112"/>
      <c r="F135" s="112"/>
      <c r="G135" s="112"/>
      <c r="H135" s="112"/>
      <c r="I135" s="112"/>
      <c r="J135" s="112"/>
      <c r="K135" s="112"/>
      <c r="L135" s="112"/>
      <c r="M135" s="112"/>
    </row>
    <row r="136" spans="1:13">
      <c r="A136" s="103">
        <v>3121</v>
      </c>
      <c r="B136" s="105">
        <v>519</v>
      </c>
      <c r="C136" s="104" t="s">
        <v>29</v>
      </c>
      <c r="D136" s="117">
        <v>0</v>
      </c>
      <c r="E136" s="112"/>
      <c r="F136" s="112"/>
      <c r="G136" s="112"/>
      <c r="H136" s="112"/>
      <c r="I136" s="112"/>
      <c r="J136" s="112"/>
      <c r="K136" s="112"/>
      <c r="L136" s="112"/>
      <c r="M136" s="112"/>
    </row>
    <row r="137" spans="1:13">
      <c r="A137" s="103">
        <v>313</v>
      </c>
      <c r="B137" s="101"/>
      <c r="C137" s="104" t="s">
        <v>30</v>
      </c>
      <c r="D137" s="117">
        <f>SUM(D138:D139)</f>
        <v>0</v>
      </c>
      <c r="E137" s="112"/>
      <c r="F137" s="112"/>
      <c r="G137" s="112"/>
      <c r="H137" s="112"/>
      <c r="I137" s="112"/>
      <c r="J137" s="112"/>
      <c r="K137" s="112"/>
      <c r="L137" s="112"/>
      <c r="M137" s="112"/>
    </row>
    <row r="138" spans="1:13" ht="26.4">
      <c r="A138" s="103">
        <v>3132</v>
      </c>
      <c r="B138" s="105">
        <v>520</v>
      </c>
      <c r="C138" s="104" t="s">
        <v>101</v>
      </c>
      <c r="D138" s="117">
        <v>0</v>
      </c>
      <c r="E138" s="112"/>
      <c r="F138" s="112"/>
      <c r="G138" s="112"/>
      <c r="H138" s="112"/>
      <c r="I138" s="112"/>
      <c r="J138" s="112"/>
      <c r="K138" s="112"/>
      <c r="L138" s="112"/>
      <c r="M138" s="112"/>
    </row>
    <row r="139" spans="1:13" ht="26.4">
      <c r="A139" s="103">
        <v>3133</v>
      </c>
      <c r="B139" s="105">
        <v>521</v>
      </c>
      <c r="C139" s="104" t="s">
        <v>102</v>
      </c>
      <c r="D139" s="117">
        <v>0</v>
      </c>
      <c r="E139" s="112"/>
      <c r="F139" s="112"/>
      <c r="G139" s="112"/>
      <c r="H139" s="112"/>
      <c r="I139" s="112"/>
      <c r="J139" s="112"/>
      <c r="K139" s="112"/>
      <c r="L139" s="112"/>
      <c r="M139" s="112"/>
    </row>
    <row r="140" spans="1:13">
      <c r="A140" s="103">
        <v>32</v>
      </c>
      <c r="B140" s="101"/>
      <c r="C140" s="104" t="s">
        <v>31</v>
      </c>
      <c r="D140" s="117">
        <f>SUM(D141,D144,D147,D151,D153)</f>
        <v>0</v>
      </c>
      <c r="E140" s="112"/>
      <c r="F140" s="112"/>
      <c r="G140" s="112"/>
      <c r="H140" s="112"/>
      <c r="I140" s="112"/>
      <c r="J140" s="112"/>
      <c r="K140" s="112"/>
      <c r="L140" s="112"/>
      <c r="M140" s="112"/>
    </row>
    <row r="141" spans="1:13">
      <c r="A141" s="103">
        <v>321</v>
      </c>
      <c r="B141" s="101"/>
      <c r="C141" s="104" t="s">
        <v>32</v>
      </c>
      <c r="D141" s="117">
        <f>SUM(D142:D143)</f>
        <v>0</v>
      </c>
      <c r="E141" s="112"/>
      <c r="F141" s="112"/>
      <c r="G141" s="112"/>
      <c r="H141" s="112"/>
      <c r="I141" s="112"/>
      <c r="J141" s="112"/>
      <c r="K141" s="112"/>
      <c r="L141" s="112"/>
      <c r="M141" s="112"/>
    </row>
    <row r="142" spans="1:13">
      <c r="A142" s="103">
        <v>3211</v>
      </c>
      <c r="B142" s="105">
        <v>522</v>
      </c>
      <c r="C142" s="104" t="s">
        <v>65</v>
      </c>
      <c r="D142" s="117">
        <v>0</v>
      </c>
      <c r="E142" s="112"/>
      <c r="F142" s="112"/>
      <c r="G142" s="112"/>
      <c r="H142" s="112"/>
      <c r="I142" s="112"/>
      <c r="J142" s="112"/>
      <c r="K142" s="112"/>
      <c r="L142" s="112"/>
      <c r="M142" s="112"/>
    </row>
    <row r="143" spans="1:13" ht="26.4">
      <c r="A143" s="103">
        <v>3212</v>
      </c>
      <c r="B143" s="105">
        <v>523</v>
      </c>
      <c r="C143" s="104" t="s">
        <v>95</v>
      </c>
      <c r="D143" s="117">
        <v>0</v>
      </c>
      <c r="E143" s="112"/>
      <c r="F143" s="112"/>
      <c r="G143" s="112"/>
      <c r="H143" s="112"/>
      <c r="I143" s="112"/>
      <c r="J143" s="112"/>
      <c r="K143" s="112"/>
      <c r="L143" s="112"/>
      <c r="M143" s="112"/>
    </row>
    <row r="144" spans="1:13">
      <c r="A144" s="103">
        <v>322</v>
      </c>
      <c r="B144" s="101"/>
      <c r="C144" s="104" t="s">
        <v>33</v>
      </c>
      <c r="D144" s="117">
        <f>SUM(D145:D146)</f>
        <v>0</v>
      </c>
      <c r="E144" s="112"/>
      <c r="F144" s="112"/>
      <c r="G144" s="112"/>
      <c r="H144" s="112"/>
      <c r="I144" s="112"/>
      <c r="J144" s="112"/>
      <c r="K144" s="112"/>
      <c r="L144" s="112"/>
      <c r="M144" s="112"/>
    </row>
    <row r="145" spans="1:13" ht="26.4">
      <c r="A145" s="103">
        <v>3221</v>
      </c>
      <c r="B145" s="105">
        <v>524</v>
      </c>
      <c r="C145" s="104" t="s">
        <v>68</v>
      </c>
      <c r="D145" s="117">
        <v>0</v>
      </c>
      <c r="E145" s="112"/>
      <c r="F145" s="112"/>
      <c r="G145" s="112"/>
      <c r="H145" s="112"/>
      <c r="I145" s="112"/>
      <c r="J145" s="112"/>
      <c r="K145" s="112"/>
      <c r="L145" s="112"/>
      <c r="M145" s="112"/>
    </row>
    <row r="146" spans="1:13">
      <c r="A146" s="103">
        <v>3222</v>
      </c>
      <c r="B146" s="105">
        <v>525</v>
      </c>
      <c r="C146" s="104" t="s">
        <v>92</v>
      </c>
      <c r="D146" s="117">
        <v>0</v>
      </c>
      <c r="E146" s="112"/>
      <c r="F146" s="112"/>
      <c r="G146" s="112"/>
      <c r="H146" s="112"/>
      <c r="I146" s="112"/>
      <c r="J146" s="112"/>
      <c r="K146" s="112"/>
      <c r="L146" s="112"/>
      <c r="M146" s="112"/>
    </row>
    <row r="147" spans="1:13">
      <c r="A147" s="103">
        <v>323</v>
      </c>
      <c r="B147" s="105"/>
      <c r="C147" s="104" t="s">
        <v>34</v>
      </c>
      <c r="D147" s="117">
        <f>SUM(D148:D150)</f>
        <v>0</v>
      </c>
      <c r="E147" s="112"/>
      <c r="F147" s="112"/>
      <c r="G147" s="112"/>
      <c r="H147" s="112"/>
      <c r="I147" s="112"/>
      <c r="J147" s="112"/>
      <c r="K147" s="112"/>
      <c r="L147" s="112"/>
      <c r="M147" s="112"/>
    </row>
    <row r="148" spans="1:13">
      <c r="A148" s="103">
        <v>3231</v>
      </c>
      <c r="B148" s="105">
        <v>526</v>
      </c>
      <c r="C148" s="104" t="s">
        <v>73</v>
      </c>
      <c r="D148" s="117">
        <v>0</v>
      </c>
      <c r="E148" s="112"/>
      <c r="F148" s="112"/>
      <c r="G148" s="112"/>
      <c r="H148" s="112"/>
      <c r="I148" s="112"/>
      <c r="J148" s="112"/>
      <c r="K148" s="112"/>
      <c r="L148" s="112"/>
      <c r="M148" s="112"/>
    </row>
    <row r="149" spans="1:13">
      <c r="A149" s="103">
        <v>3237</v>
      </c>
      <c r="B149" s="105">
        <v>527</v>
      </c>
      <c r="C149" s="104" t="s">
        <v>62</v>
      </c>
      <c r="D149" s="117">
        <v>0</v>
      </c>
      <c r="E149" s="112"/>
      <c r="F149" s="112"/>
      <c r="G149" s="112"/>
      <c r="H149" s="112"/>
      <c r="I149" s="112"/>
      <c r="J149" s="112"/>
      <c r="K149" s="112"/>
      <c r="L149" s="112"/>
      <c r="M149" s="112"/>
    </row>
    <row r="150" spans="1:13">
      <c r="A150" s="103">
        <v>3239</v>
      </c>
      <c r="B150" s="105">
        <v>528</v>
      </c>
      <c r="C150" s="104" t="s">
        <v>79</v>
      </c>
      <c r="D150" s="117">
        <v>0</v>
      </c>
      <c r="E150" s="112"/>
      <c r="F150" s="112"/>
      <c r="G150" s="112"/>
      <c r="H150" s="112"/>
      <c r="I150" s="112"/>
      <c r="J150" s="112"/>
      <c r="K150" s="112"/>
      <c r="L150" s="112"/>
      <c r="M150" s="112"/>
    </row>
    <row r="151" spans="1:13" ht="26.4">
      <c r="A151" s="103">
        <v>324</v>
      </c>
      <c r="B151" s="105"/>
      <c r="C151" s="104" t="s">
        <v>80</v>
      </c>
      <c r="D151" s="117">
        <f>SUM(D152)</f>
        <v>0</v>
      </c>
      <c r="E151" s="112"/>
      <c r="F151" s="112"/>
      <c r="G151" s="112"/>
      <c r="H151" s="112"/>
      <c r="I151" s="112"/>
      <c r="J151" s="112"/>
      <c r="K151" s="112"/>
      <c r="L151" s="112"/>
      <c r="M151" s="112"/>
    </row>
    <row r="152" spans="1:13" ht="26.4">
      <c r="A152" s="103">
        <v>3241</v>
      </c>
      <c r="B152" s="105">
        <v>529</v>
      </c>
      <c r="C152" s="104" t="s">
        <v>80</v>
      </c>
      <c r="D152" s="117">
        <v>0</v>
      </c>
      <c r="E152" s="112"/>
      <c r="F152" s="112"/>
      <c r="G152" s="112"/>
      <c r="H152" s="112"/>
      <c r="I152" s="112"/>
      <c r="J152" s="112"/>
      <c r="K152" s="112"/>
      <c r="L152" s="112"/>
      <c r="M152" s="112"/>
    </row>
    <row r="153" spans="1:13">
      <c r="A153" s="103">
        <v>329</v>
      </c>
      <c r="B153" s="101"/>
      <c r="C153" s="104" t="s">
        <v>35</v>
      </c>
      <c r="D153" s="117">
        <f>SUM(D154:D155)</f>
        <v>0</v>
      </c>
      <c r="E153" s="112"/>
      <c r="F153" s="112"/>
      <c r="G153" s="112"/>
      <c r="H153" s="112"/>
      <c r="I153" s="112"/>
      <c r="J153" s="112"/>
      <c r="K153" s="112"/>
      <c r="L153" s="112"/>
      <c r="M153" s="112"/>
    </row>
    <row r="154" spans="1:13">
      <c r="A154" s="103">
        <v>3293</v>
      </c>
      <c r="B154" s="105">
        <v>530</v>
      </c>
      <c r="C154" s="104" t="s">
        <v>82</v>
      </c>
      <c r="D154" s="117">
        <v>0</v>
      </c>
      <c r="E154" s="112"/>
      <c r="F154" s="112"/>
      <c r="G154" s="112"/>
      <c r="H154" s="112"/>
      <c r="I154" s="112"/>
      <c r="J154" s="112"/>
      <c r="K154" s="112"/>
      <c r="L154" s="112"/>
      <c r="M154" s="112"/>
    </row>
    <row r="155" spans="1:13">
      <c r="A155" s="103">
        <v>3299</v>
      </c>
      <c r="B155" s="105">
        <v>531</v>
      </c>
      <c r="C155" s="104" t="s">
        <v>35</v>
      </c>
      <c r="D155" s="117">
        <v>0</v>
      </c>
      <c r="E155" s="112"/>
      <c r="F155" s="112"/>
      <c r="G155" s="112"/>
      <c r="H155" s="112"/>
      <c r="I155" s="112"/>
      <c r="J155" s="112"/>
      <c r="K155" s="112"/>
      <c r="L155" s="112"/>
      <c r="M155" s="112"/>
    </row>
    <row r="156" spans="1:13">
      <c r="A156" s="103">
        <v>34</v>
      </c>
      <c r="B156" s="101"/>
      <c r="C156" s="104" t="s">
        <v>85</v>
      </c>
      <c r="D156" s="117">
        <f>SUM(D157)</f>
        <v>0</v>
      </c>
      <c r="E156" s="112"/>
      <c r="F156" s="112"/>
      <c r="G156" s="112"/>
      <c r="H156" s="112"/>
      <c r="I156" s="112"/>
      <c r="J156" s="112"/>
      <c r="K156" s="112"/>
      <c r="L156" s="112"/>
      <c r="M156" s="112"/>
    </row>
    <row r="157" spans="1:13">
      <c r="A157" s="103">
        <v>343</v>
      </c>
      <c r="B157" s="101"/>
      <c r="C157" s="104" t="s">
        <v>36</v>
      </c>
      <c r="D157" s="117">
        <f>SUM(D158)</f>
        <v>0</v>
      </c>
      <c r="E157" s="112"/>
      <c r="F157" s="112"/>
      <c r="G157" s="112"/>
      <c r="H157" s="112"/>
      <c r="I157" s="112"/>
      <c r="J157" s="112"/>
      <c r="K157" s="112"/>
      <c r="L157" s="112"/>
      <c r="M157" s="112"/>
    </row>
    <row r="158" spans="1:13">
      <c r="A158" s="103">
        <v>3431</v>
      </c>
      <c r="B158" s="105">
        <v>532</v>
      </c>
      <c r="C158" s="104" t="s">
        <v>86</v>
      </c>
      <c r="D158" s="117">
        <v>0</v>
      </c>
      <c r="E158" s="112"/>
      <c r="F158" s="112"/>
      <c r="G158" s="112"/>
      <c r="H158" s="112"/>
      <c r="I158" s="112"/>
      <c r="J158" s="112"/>
      <c r="K158" s="112"/>
      <c r="L158" s="112"/>
      <c r="M158" s="112"/>
    </row>
    <row r="159" spans="1:13">
      <c r="A159" s="103">
        <v>38</v>
      </c>
      <c r="B159" s="101"/>
      <c r="C159" s="104" t="s">
        <v>93</v>
      </c>
      <c r="D159" s="117">
        <f>SUM(D160)</f>
        <v>0</v>
      </c>
      <c r="E159" s="112"/>
      <c r="F159" s="112"/>
      <c r="G159" s="112"/>
      <c r="H159" s="112"/>
      <c r="I159" s="112"/>
      <c r="J159" s="112"/>
      <c r="K159" s="112"/>
      <c r="L159" s="112"/>
      <c r="M159" s="112"/>
    </row>
    <row r="160" spans="1:13">
      <c r="A160" s="103">
        <v>381</v>
      </c>
      <c r="B160" s="101"/>
      <c r="C160" s="104" t="s">
        <v>94</v>
      </c>
      <c r="D160" s="117">
        <f>SUM(D161)</f>
        <v>0</v>
      </c>
      <c r="E160" s="112"/>
      <c r="F160" s="112"/>
      <c r="G160" s="112"/>
      <c r="H160" s="112"/>
      <c r="I160" s="112"/>
      <c r="J160" s="112"/>
      <c r="K160" s="112"/>
      <c r="L160" s="112"/>
      <c r="M160" s="112"/>
    </row>
    <row r="161" spans="1:13">
      <c r="A161" s="103">
        <v>3811</v>
      </c>
      <c r="B161" s="105">
        <v>942</v>
      </c>
      <c r="C161" s="104" t="s">
        <v>37</v>
      </c>
      <c r="D161" s="117">
        <v>0</v>
      </c>
      <c r="E161" s="112"/>
      <c r="F161" s="112"/>
      <c r="G161" s="112"/>
      <c r="H161" s="112"/>
      <c r="I161" s="112"/>
      <c r="J161" s="112"/>
      <c r="K161" s="112"/>
      <c r="L161" s="112"/>
      <c r="M161" s="112"/>
    </row>
    <row r="162" spans="1:13">
      <c r="A162" s="103"/>
      <c r="B162" s="101"/>
      <c r="C162" s="104"/>
      <c r="D162" s="117"/>
      <c r="E162" s="112"/>
      <c r="F162" s="112"/>
      <c r="G162" s="112"/>
      <c r="H162" s="112"/>
      <c r="I162" s="112"/>
      <c r="J162" s="112"/>
      <c r="K162" s="112"/>
      <c r="L162" s="112"/>
      <c r="M162" s="112"/>
    </row>
    <row r="163" spans="1:13" ht="26.4">
      <c r="A163" s="100" t="s">
        <v>103</v>
      </c>
      <c r="B163" s="100"/>
      <c r="C163" s="108" t="s">
        <v>104</v>
      </c>
      <c r="D163" s="116">
        <f>SUM(D164)</f>
        <v>0</v>
      </c>
      <c r="E163" s="114"/>
      <c r="F163" s="114"/>
      <c r="G163" s="114"/>
      <c r="H163" s="114"/>
      <c r="I163" s="114"/>
      <c r="J163" s="114"/>
      <c r="K163" s="114"/>
      <c r="L163" s="114"/>
      <c r="M163" s="114"/>
    </row>
    <row r="164" spans="1:13">
      <c r="A164" s="103">
        <v>3</v>
      </c>
      <c r="B164" s="101"/>
      <c r="C164" s="104" t="s">
        <v>60</v>
      </c>
      <c r="D164" s="117">
        <f>SUM(D165,D175)</f>
        <v>0</v>
      </c>
      <c r="E164" s="112"/>
      <c r="F164" s="112"/>
      <c r="G164" s="112"/>
      <c r="H164" s="112"/>
      <c r="I164" s="112"/>
      <c r="J164" s="112"/>
      <c r="K164" s="112"/>
      <c r="L164" s="112"/>
      <c r="M164" s="112"/>
    </row>
    <row r="165" spans="1:13">
      <c r="A165" s="103">
        <v>32</v>
      </c>
      <c r="B165" s="101"/>
      <c r="C165" s="104" t="s">
        <v>31</v>
      </c>
      <c r="D165" s="117">
        <f>SUM(D166,D168,D170,D172)</f>
        <v>0</v>
      </c>
      <c r="E165" s="112"/>
      <c r="F165" s="112"/>
      <c r="G165" s="112"/>
      <c r="H165" s="112"/>
      <c r="I165" s="112"/>
      <c r="J165" s="112"/>
      <c r="K165" s="112"/>
      <c r="L165" s="112"/>
      <c r="M165" s="112"/>
    </row>
    <row r="166" spans="1:13">
      <c r="A166" s="103">
        <v>321</v>
      </c>
      <c r="B166" s="101"/>
      <c r="C166" s="104" t="s">
        <v>32</v>
      </c>
      <c r="D166" s="117">
        <f>SUM(D167)</f>
        <v>0</v>
      </c>
      <c r="E166" s="112"/>
      <c r="F166" s="112"/>
      <c r="G166" s="112"/>
      <c r="H166" s="112"/>
      <c r="I166" s="112"/>
      <c r="J166" s="112"/>
      <c r="K166" s="112"/>
      <c r="L166" s="112"/>
      <c r="M166" s="112"/>
    </row>
    <row r="167" spans="1:13">
      <c r="A167" s="103">
        <v>3211</v>
      </c>
      <c r="B167" s="105">
        <v>533</v>
      </c>
      <c r="C167" s="104" t="s">
        <v>65</v>
      </c>
      <c r="D167" s="117">
        <v>0</v>
      </c>
      <c r="E167" s="112"/>
      <c r="F167" s="112"/>
      <c r="G167" s="112"/>
      <c r="H167" s="112"/>
      <c r="I167" s="112"/>
      <c r="J167" s="112"/>
      <c r="K167" s="112"/>
      <c r="L167" s="112"/>
      <c r="M167" s="112"/>
    </row>
    <row r="168" spans="1:13">
      <c r="A168" s="103">
        <v>322</v>
      </c>
      <c r="B168" s="101"/>
      <c r="C168" s="104" t="s">
        <v>33</v>
      </c>
      <c r="D168" s="117">
        <f>SUM(D169)</f>
        <v>0</v>
      </c>
      <c r="E168" s="112"/>
      <c r="F168" s="112"/>
      <c r="G168" s="112"/>
      <c r="H168" s="112"/>
      <c r="I168" s="112"/>
      <c r="J168" s="112"/>
      <c r="K168" s="112"/>
      <c r="L168" s="112"/>
      <c r="M168" s="112"/>
    </row>
    <row r="169" spans="1:13" ht="26.4">
      <c r="A169" s="103">
        <v>3221</v>
      </c>
      <c r="B169" s="105">
        <v>534</v>
      </c>
      <c r="C169" s="104" t="s">
        <v>68</v>
      </c>
      <c r="D169" s="117">
        <v>0</v>
      </c>
      <c r="E169" s="112"/>
      <c r="F169" s="112"/>
      <c r="G169" s="112"/>
      <c r="H169" s="112"/>
      <c r="I169" s="112"/>
      <c r="J169" s="112"/>
      <c r="K169" s="112"/>
      <c r="L169" s="112"/>
      <c r="M169" s="112"/>
    </row>
    <row r="170" spans="1:13">
      <c r="A170" s="103">
        <v>323</v>
      </c>
      <c r="B170" s="101"/>
      <c r="C170" s="104" t="s">
        <v>34</v>
      </c>
      <c r="D170" s="117">
        <f>SUM(D171)</f>
        <v>0</v>
      </c>
      <c r="E170" s="112"/>
      <c r="F170" s="112"/>
      <c r="G170" s="112"/>
      <c r="H170" s="112"/>
      <c r="I170" s="112"/>
      <c r="J170" s="112"/>
      <c r="K170" s="112"/>
      <c r="L170" s="112"/>
      <c r="M170" s="112"/>
    </row>
    <row r="171" spans="1:13">
      <c r="A171" s="103">
        <v>3231</v>
      </c>
      <c r="B171" s="105">
        <v>535</v>
      </c>
      <c r="C171" s="104" t="s">
        <v>73</v>
      </c>
      <c r="D171" s="117">
        <v>0</v>
      </c>
      <c r="E171" s="112"/>
      <c r="F171" s="112"/>
      <c r="G171" s="112"/>
      <c r="H171" s="112"/>
      <c r="I171" s="112"/>
      <c r="J171" s="112"/>
      <c r="K171" s="112"/>
      <c r="L171" s="112"/>
      <c r="M171" s="112"/>
    </row>
    <row r="172" spans="1:13">
      <c r="A172" s="103">
        <v>329</v>
      </c>
      <c r="B172" s="101"/>
      <c r="C172" s="104" t="s">
        <v>35</v>
      </c>
      <c r="D172" s="117">
        <f>SUM(D173:D174)</f>
        <v>0</v>
      </c>
      <c r="E172" s="112"/>
      <c r="F172" s="112"/>
      <c r="G172" s="112"/>
      <c r="H172" s="112"/>
      <c r="I172" s="112"/>
      <c r="J172" s="112"/>
      <c r="K172" s="112"/>
      <c r="L172" s="112"/>
      <c r="M172" s="112"/>
    </row>
    <row r="173" spans="1:13">
      <c r="A173" s="103">
        <v>3293</v>
      </c>
      <c r="B173" s="105">
        <v>536</v>
      </c>
      <c r="C173" s="104" t="s">
        <v>82</v>
      </c>
      <c r="D173" s="117">
        <v>0</v>
      </c>
      <c r="E173" s="112"/>
      <c r="F173" s="112"/>
      <c r="G173" s="112"/>
      <c r="H173" s="112"/>
      <c r="I173" s="112"/>
      <c r="J173" s="112"/>
      <c r="K173" s="112"/>
      <c r="L173" s="112"/>
      <c r="M173" s="112"/>
    </row>
    <row r="174" spans="1:13">
      <c r="A174" s="103">
        <v>3299</v>
      </c>
      <c r="B174" s="105">
        <v>537</v>
      </c>
      <c r="C174" s="104" t="s">
        <v>35</v>
      </c>
      <c r="D174" s="117">
        <v>0</v>
      </c>
      <c r="E174" s="112"/>
      <c r="F174" s="112"/>
      <c r="G174" s="112"/>
      <c r="H174" s="112"/>
      <c r="I174" s="112"/>
      <c r="J174" s="112"/>
      <c r="K174" s="112"/>
      <c r="L174" s="112"/>
      <c r="M174" s="112"/>
    </row>
    <row r="175" spans="1:13">
      <c r="A175" s="103">
        <v>38</v>
      </c>
      <c r="B175" s="101"/>
      <c r="C175" s="104" t="s">
        <v>93</v>
      </c>
      <c r="D175" s="117">
        <f>SUM(D176)</f>
        <v>0</v>
      </c>
      <c r="E175" s="112"/>
      <c r="F175" s="112"/>
      <c r="G175" s="112"/>
      <c r="H175" s="112"/>
      <c r="I175" s="112"/>
      <c r="J175" s="112"/>
      <c r="K175" s="112"/>
      <c r="L175" s="112"/>
      <c r="M175" s="112"/>
    </row>
    <row r="176" spans="1:13">
      <c r="A176" s="103">
        <v>381</v>
      </c>
      <c r="B176" s="101"/>
      <c r="C176" s="104" t="s">
        <v>94</v>
      </c>
      <c r="D176" s="117">
        <f>SUM(D177)</f>
        <v>0</v>
      </c>
      <c r="E176" s="112"/>
      <c r="F176" s="112"/>
      <c r="G176" s="112"/>
      <c r="H176" s="112"/>
      <c r="I176" s="112"/>
      <c r="J176" s="112"/>
      <c r="K176" s="112"/>
      <c r="L176" s="112"/>
      <c r="M176" s="112"/>
    </row>
    <row r="177" spans="1:13">
      <c r="A177" s="103">
        <v>3811</v>
      </c>
      <c r="B177" s="105">
        <v>943</v>
      </c>
      <c r="C177" s="104" t="s">
        <v>37</v>
      </c>
      <c r="D177" s="117">
        <v>0</v>
      </c>
      <c r="E177" s="112"/>
      <c r="F177" s="112"/>
      <c r="G177" s="112"/>
      <c r="H177" s="112"/>
      <c r="I177" s="112"/>
      <c r="J177" s="112"/>
      <c r="K177" s="112"/>
      <c r="L177" s="112"/>
      <c r="M177" s="112"/>
    </row>
    <row r="178" spans="1:13">
      <c r="A178" s="103"/>
      <c r="B178" s="101"/>
      <c r="C178" s="104"/>
      <c r="D178" s="117"/>
      <c r="E178" s="112"/>
      <c r="F178" s="112"/>
      <c r="G178" s="112"/>
      <c r="H178" s="112"/>
      <c r="I178" s="112"/>
      <c r="J178" s="112"/>
      <c r="K178" s="112"/>
      <c r="L178" s="112"/>
      <c r="M178" s="112"/>
    </row>
    <row r="179" spans="1:13" ht="26.4">
      <c r="A179" s="100" t="s">
        <v>105</v>
      </c>
      <c r="B179" s="100"/>
      <c r="C179" s="108" t="s">
        <v>106</v>
      </c>
      <c r="D179" s="116">
        <f>SUM(D180)</f>
        <v>0</v>
      </c>
      <c r="E179" s="114"/>
      <c r="F179" s="114"/>
      <c r="G179" s="114"/>
      <c r="H179" s="114"/>
      <c r="I179" s="114"/>
      <c r="J179" s="114"/>
      <c r="K179" s="114"/>
      <c r="L179" s="114"/>
      <c r="M179" s="114"/>
    </row>
    <row r="180" spans="1:13">
      <c r="A180" s="103">
        <v>3</v>
      </c>
      <c r="B180" s="101"/>
      <c r="C180" s="104" t="s">
        <v>60</v>
      </c>
      <c r="D180" s="117">
        <f>SUM(D181)</f>
        <v>0</v>
      </c>
      <c r="E180" s="112"/>
      <c r="F180" s="112"/>
      <c r="G180" s="112"/>
      <c r="H180" s="112"/>
      <c r="I180" s="112"/>
      <c r="J180" s="112"/>
      <c r="K180" s="112"/>
      <c r="L180" s="112"/>
      <c r="M180" s="112"/>
    </row>
    <row r="181" spans="1:13">
      <c r="A181" s="103">
        <v>32</v>
      </c>
      <c r="B181" s="101"/>
      <c r="C181" s="104" t="s">
        <v>31</v>
      </c>
      <c r="D181" s="117">
        <f>SUM(D182,D184,D186,D190)</f>
        <v>0</v>
      </c>
      <c r="E181" s="112"/>
      <c r="F181" s="112"/>
      <c r="G181" s="112"/>
      <c r="H181" s="112"/>
      <c r="I181" s="112"/>
      <c r="J181" s="112"/>
      <c r="K181" s="112"/>
      <c r="L181" s="112"/>
      <c r="M181" s="112"/>
    </row>
    <row r="182" spans="1:13">
      <c r="A182" s="103">
        <v>321</v>
      </c>
      <c r="B182" s="101"/>
      <c r="C182" s="104" t="s">
        <v>32</v>
      </c>
      <c r="D182" s="117">
        <f>SUM(D183)</f>
        <v>0</v>
      </c>
      <c r="E182" s="112"/>
      <c r="F182" s="112"/>
      <c r="G182" s="112"/>
      <c r="H182" s="112"/>
      <c r="I182" s="112"/>
      <c r="J182" s="112"/>
      <c r="K182" s="112"/>
      <c r="L182" s="112"/>
      <c r="M182" s="112"/>
    </row>
    <row r="183" spans="1:13">
      <c r="A183" s="103">
        <v>3211</v>
      </c>
      <c r="B183" s="105">
        <v>538</v>
      </c>
      <c r="C183" s="104" t="s">
        <v>65</v>
      </c>
      <c r="D183" s="117">
        <v>0</v>
      </c>
      <c r="E183" s="112"/>
      <c r="F183" s="112"/>
      <c r="G183" s="112"/>
      <c r="H183" s="112"/>
      <c r="I183" s="112"/>
      <c r="J183" s="112"/>
      <c r="K183" s="112"/>
      <c r="L183" s="112"/>
      <c r="M183" s="112"/>
    </row>
    <row r="184" spans="1:13">
      <c r="A184" s="103">
        <v>322</v>
      </c>
      <c r="B184" s="101"/>
      <c r="C184" s="104" t="s">
        <v>33</v>
      </c>
      <c r="D184" s="117">
        <f>SUM(D185)</f>
        <v>0</v>
      </c>
      <c r="E184" s="112"/>
      <c r="F184" s="112"/>
      <c r="G184" s="112"/>
      <c r="H184" s="112"/>
      <c r="I184" s="112"/>
      <c r="J184" s="112"/>
      <c r="K184" s="112"/>
      <c r="L184" s="112"/>
      <c r="M184" s="112"/>
    </row>
    <row r="185" spans="1:13" ht="26.4">
      <c r="A185" s="103">
        <v>3221</v>
      </c>
      <c r="B185" s="105">
        <v>539</v>
      </c>
      <c r="C185" s="104" t="s">
        <v>68</v>
      </c>
      <c r="D185" s="117">
        <v>0</v>
      </c>
      <c r="E185" s="112"/>
      <c r="F185" s="112"/>
      <c r="G185" s="112"/>
      <c r="H185" s="112"/>
      <c r="I185" s="112"/>
      <c r="J185" s="112"/>
      <c r="K185" s="112"/>
      <c r="L185" s="112"/>
      <c r="M185" s="112"/>
    </row>
    <row r="186" spans="1:13">
      <c r="A186" s="103">
        <v>323</v>
      </c>
      <c r="B186" s="101"/>
      <c r="C186" s="104" t="s">
        <v>34</v>
      </c>
      <c r="D186" s="117">
        <f>SUM(D187:D189)</f>
        <v>0</v>
      </c>
      <c r="E186" s="112"/>
      <c r="F186" s="112"/>
      <c r="G186" s="112"/>
      <c r="H186" s="112"/>
      <c r="I186" s="112"/>
      <c r="J186" s="112"/>
      <c r="K186" s="112"/>
      <c r="L186" s="112"/>
      <c r="M186" s="112"/>
    </row>
    <row r="187" spans="1:13">
      <c r="A187" s="103">
        <v>3231</v>
      </c>
      <c r="B187" s="105">
        <v>540</v>
      </c>
      <c r="C187" s="104" t="s">
        <v>73</v>
      </c>
      <c r="D187" s="117">
        <v>0</v>
      </c>
      <c r="E187" s="112"/>
      <c r="F187" s="112"/>
      <c r="G187" s="112"/>
      <c r="H187" s="112"/>
      <c r="I187" s="112"/>
      <c r="J187" s="112"/>
      <c r="K187" s="112"/>
      <c r="L187" s="112"/>
      <c r="M187" s="112"/>
    </row>
    <row r="188" spans="1:13">
      <c r="A188" s="103">
        <v>3237</v>
      </c>
      <c r="B188" s="105">
        <v>541</v>
      </c>
      <c r="C188" s="104" t="s">
        <v>62</v>
      </c>
      <c r="D188" s="117">
        <v>0</v>
      </c>
      <c r="E188" s="112"/>
      <c r="F188" s="112"/>
      <c r="G188" s="112"/>
      <c r="H188" s="112"/>
      <c r="I188" s="112"/>
      <c r="J188" s="112"/>
      <c r="K188" s="112"/>
      <c r="L188" s="112"/>
      <c r="M188" s="112"/>
    </row>
    <row r="189" spans="1:13">
      <c r="A189" s="103">
        <v>3239</v>
      </c>
      <c r="B189" s="105">
        <v>542</v>
      </c>
      <c r="C189" s="104" t="s">
        <v>79</v>
      </c>
      <c r="D189" s="117">
        <v>0</v>
      </c>
      <c r="E189" s="112"/>
      <c r="F189" s="112"/>
      <c r="G189" s="112"/>
      <c r="H189" s="112"/>
      <c r="I189" s="112"/>
      <c r="J189" s="112"/>
      <c r="K189" s="112"/>
      <c r="L189" s="112"/>
      <c r="M189" s="112"/>
    </row>
    <row r="190" spans="1:13">
      <c r="A190" s="103">
        <v>329</v>
      </c>
      <c r="B190" s="101"/>
      <c r="C190" s="104" t="s">
        <v>35</v>
      </c>
      <c r="D190" s="117">
        <f>SUM(D191:D192)</f>
        <v>0</v>
      </c>
      <c r="E190" s="112"/>
      <c r="F190" s="112"/>
      <c r="G190" s="112"/>
      <c r="H190" s="112"/>
      <c r="I190" s="112"/>
      <c r="J190" s="112"/>
      <c r="K190" s="112"/>
      <c r="L190" s="112"/>
      <c r="M190" s="112"/>
    </row>
    <row r="191" spans="1:13">
      <c r="A191" s="103">
        <v>3293</v>
      </c>
      <c r="B191" s="105">
        <v>543</v>
      </c>
      <c r="C191" s="104" t="s">
        <v>82</v>
      </c>
      <c r="D191" s="117">
        <v>0</v>
      </c>
      <c r="E191" s="112"/>
      <c r="F191" s="112"/>
      <c r="G191" s="112"/>
      <c r="H191" s="112"/>
      <c r="I191" s="112"/>
      <c r="J191" s="112"/>
      <c r="K191" s="112"/>
      <c r="L191" s="112"/>
      <c r="M191" s="112"/>
    </row>
    <row r="192" spans="1:13">
      <c r="A192" s="103">
        <v>3299</v>
      </c>
      <c r="B192" s="105">
        <v>544</v>
      </c>
      <c r="C192" s="104" t="s">
        <v>35</v>
      </c>
      <c r="D192" s="117">
        <v>0</v>
      </c>
      <c r="E192" s="112"/>
      <c r="F192" s="112"/>
      <c r="G192" s="112"/>
      <c r="H192" s="112"/>
      <c r="I192" s="112"/>
      <c r="J192" s="112"/>
      <c r="K192" s="112"/>
      <c r="L192" s="112"/>
      <c r="M192" s="112"/>
    </row>
    <row r="193" spans="1:13">
      <c r="A193" s="103"/>
      <c r="B193" s="101"/>
      <c r="C193" s="104"/>
      <c r="D193" s="117"/>
      <c r="E193" s="112"/>
      <c r="F193" s="112"/>
      <c r="G193" s="112"/>
      <c r="H193" s="112"/>
      <c r="I193" s="112"/>
      <c r="J193" s="112"/>
      <c r="K193" s="112"/>
      <c r="L193" s="112"/>
      <c r="M193" s="112"/>
    </row>
    <row r="194" spans="1:13" ht="52.8">
      <c r="A194" s="100" t="s">
        <v>107</v>
      </c>
      <c r="B194" s="100"/>
      <c r="C194" s="108" t="s">
        <v>108</v>
      </c>
      <c r="D194" s="116">
        <f>SUM(D195)</f>
        <v>1032</v>
      </c>
      <c r="E194" s="163">
        <v>1032</v>
      </c>
      <c r="F194" s="114"/>
      <c r="G194" s="114"/>
      <c r="H194" s="114"/>
      <c r="I194" s="114"/>
      <c r="J194" s="114"/>
      <c r="K194" s="114"/>
      <c r="L194" s="163">
        <v>1032</v>
      </c>
      <c r="M194" s="163">
        <v>1032</v>
      </c>
    </row>
    <row r="195" spans="1:13">
      <c r="A195" s="103">
        <v>4</v>
      </c>
      <c r="B195" s="101"/>
      <c r="C195" s="104" t="s">
        <v>39</v>
      </c>
      <c r="D195" s="117">
        <f>SUM(D196)</f>
        <v>1032</v>
      </c>
      <c r="E195" s="112">
        <v>1032</v>
      </c>
      <c r="F195" s="112"/>
      <c r="G195" s="112"/>
      <c r="H195" s="112"/>
      <c r="I195" s="112"/>
      <c r="J195" s="112"/>
      <c r="K195" s="112"/>
      <c r="L195" s="112">
        <v>1032</v>
      </c>
      <c r="M195" s="112">
        <v>1032</v>
      </c>
    </row>
    <row r="196" spans="1:13" ht="26.4">
      <c r="A196" s="103">
        <v>42</v>
      </c>
      <c r="B196" s="101"/>
      <c r="C196" s="104" t="s">
        <v>52</v>
      </c>
      <c r="D196" s="117">
        <f>SUM(D197)</f>
        <v>1032</v>
      </c>
      <c r="E196" s="161">
        <v>1032</v>
      </c>
      <c r="F196" s="112"/>
      <c r="G196" s="112"/>
      <c r="H196" s="112"/>
      <c r="I196" s="112"/>
      <c r="J196" s="112"/>
      <c r="K196" s="112"/>
      <c r="L196" s="112">
        <v>1032</v>
      </c>
      <c r="M196" s="112">
        <v>1032</v>
      </c>
    </row>
    <row r="197" spans="1:13" ht="26.4">
      <c r="A197" s="103">
        <v>424</v>
      </c>
      <c r="B197" s="101"/>
      <c r="C197" s="104" t="s">
        <v>40</v>
      </c>
      <c r="D197" s="117">
        <f>SUM(D198)</f>
        <v>1032</v>
      </c>
      <c r="E197" s="161">
        <v>1032</v>
      </c>
      <c r="F197" s="112"/>
      <c r="G197" s="112"/>
      <c r="H197" s="112"/>
      <c r="I197" s="112"/>
      <c r="J197" s="112"/>
      <c r="K197" s="112"/>
      <c r="L197" s="112"/>
      <c r="M197" s="112"/>
    </row>
    <row r="198" spans="1:13">
      <c r="A198" s="131">
        <v>4241</v>
      </c>
      <c r="B198" s="132">
        <v>545</v>
      </c>
      <c r="C198" s="133" t="s">
        <v>109</v>
      </c>
      <c r="D198" s="134">
        <f>SUM(D199:D199)</f>
        <v>1032</v>
      </c>
      <c r="E198" s="140">
        <f>SUM(E199)</f>
        <v>1032</v>
      </c>
      <c r="F198" s="112"/>
      <c r="G198" s="112"/>
      <c r="H198" s="112"/>
      <c r="I198" s="112"/>
      <c r="J198" s="112"/>
      <c r="K198" s="112"/>
      <c r="L198" s="112"/>
      <c r="M198" s="112"/>
    </row>
    <row r="199" spans="1:13" s="139" customFormat="1">
      <c r="A199" s="103">
        <v>42411</v>
      </c>
      <c r="B199" s="105"/>
      <c r="C199" s="104" t="s">
        <v>153</v>
      </c>
      <c r="D199" s="117">
        <v>1032</v>
      </c>
      <c r="E199" s="112">
        <v>1032</v>
      </c>
      <c r="F199" s="112"/>
      <c r="G199" s="112"/>
      <c r="H199" s="112"/>
      <c r="I199" s="112"/>
      <c r="J199" s="112"/>
      <c r="K199" s="112"/>
      <c r="L199" s="112"/>
      <c r="M199" s="112"/>
    </row>
    <row r="200" spans="1:13">
      <c r="A200" s="103"/>
      <c r="B200" s="101"/>
      <c r="C200" s="104"/>
      <c r="D200" s="109"/>
      <c r="E200" s="112"/>
      <c r="F200" s="112"/>
      <c r="G200" s="112"/>
      <c r="H200" s="112"/>
      <c r="I200" s="112"/>
      <c r="J200" s="112"/>
      <c r="K200" s="112"/>
      <c r="L200" s="112"/>
      <c r="M200" s="112"/>
    </row>
    <row r="201" spans="1:13">
      <c r="A201" s="100" t="s">
        <v>110</v>
      </c>
      <c r="B201" s="100"/>
      <c r="C201" s="108" t="s">
        <v>111</v>
      </c>
      <c r="D201" s="116">
        <f>SUM(D202)</f>
        <v>0</v>
      </c>
      <c r="E201" s="114"/>
      <c r="F201" s="114"/>
      <c r="G201" s="114"/>
      <c r="H201" s="114"/>
      <c r="I201" s="114"/>
      <c r="J201" s="114"/>
      <c r="K201" s="114"/>
      <c r="L201" s="114"/>
      <c r="M201" s="114"/>
    </row>
    <row r="202" spans="1:13">
      <c r="A202" s="103">
        <v>3</v>
      </c>
      <c r="B202" s="101"/>
      <c r="C202" s="104" t="s">
        <v>60</v>
      </c>
      <c r="D202" s="117">
        <f>SUM(D203)</f>
        <v>0</v>
      </c>
      <c r="E202" s="112"/>
      <c r="F202" s="112"/>
      <c r="G202" s="112"/>
      <c r="H202" s="112"/>
      <c r="I202" s="112"/>
      <c r="J202" s="112"/>
      <c r="K202" s="112"/>
      <c r="L202" s="112"/>
      <c r="M202" s="112"/>
    </row>
    <row r="203" spans="1:13">
      <c r="A203" s="103">
        <v>32</v>
      </c>
      <c r="B203" s="101"/>
      <c r="C203" s="104" t="s">
        <v>31</v>
      </c>
      <c r="D203" s="117">
        <f>SUM(D204,D206)</f>
        <v>0</v>
      </c>
      <c r="E203" s="112"/>
      <c r="F203" s="112"/>
      <c r="G203" s="112"/>
      <c r="H203" s="112"/>
      <c r="I203" s="112"/>
      <c r="J203" s="112"/>
      <c r="K203" s="112"/>
      <c r="L203" s="112"/>
      <c r="M203" s="112"/>
    </row>
    <row r="204" spans="1:13">
      <c r="A204" s="103">
        <v>323</v>
      </c>
      <c r="B204" s="101"/>
      <c r="C204" s="104" t="s">
        <v>34</v>
      </c>
      <c r="D204" s="117">
        <f>SUM(D205)</f>
        <v>0</v>
      </c>
      <c r="E204" s="112"/>
      <c r="F204" s="112"/>
      <c r="G204" s="112"/>
      <c r="H204" s="112"/>
      <c r="I204" s="112"/>
      <c r="J204" s="112"/>
      <c r="K204" s="112"/>
      <c r="L204" s="112"/>
      <c r="M204" s="112"/>
    </row>
    <row r="205" spans="1:13">
      <c r="A205" s="103">
        <v>3239</v>
      </c>
      <c r="B205" s="105">
        <v>548</v>
      </c>
      <c r="C205" s="104" t="s">
        <v>79</v>
      </c>
      <c r="D205" s="117">
        <v>0</v>
      </c>
      <c r="E205" s="112"/>
      <c r="F205" s="112"/>
      <c r="G205" s="112"/>
      <c r="H205" s="112"/>
      <c r="I205" s="112"/>
      <c r="J205" s="112"/>
      <c r="K205" s="112"/>
      <c r="L205" s="112"/>
      <c r="M205" s="112"/>
    </row>
    <row r="206" spans="1:13">
      <c r="A206" s="103">
        <v>329</v>
      </c>
      <c r="B206" s="101"/>
      <c r="C206" s="104" t="s">
        <v>35</v>
      </c>
      <c r="D206" s="117">
        <f>SUM(D207)</f>
        <v>0</v>
      </c>
      <c r="E206" s="112"/>
      <c r="F206" s="112"/>
      <c r="G206" s="112"/>
      <c r="H206" s="112"/>
      <c r="I206" s="112"/>
      <c r="J206" s="112"/>
      <c r="K206" s="112"/>
      <c r="L206" s="112"/>
      <c r="M206" s="112"/>
    </row>
    <row r="207" spans="1:13">
      <c r="A207" s="103">
        <v>3299</v>
      </c>
      <c r="B207" s="105">
        <v>944</v>
      </c>
      <c r="C207" s="104" t="s">
        <v>35</v>
      </c>
      <c r="D207" s="117">
        <v>0</v>
      </c>
      <c r="E207" s="112"/>
      <c r="F207" s="112"/>
      <c r="G207" s="112"/>
      <c r="H207" s="112"/>
      <c r="I207" s="112"/>
      <c r="J207" s="112"/>
      <c r="K207" s="112"/>
      <c r="L207" s="112"/>
      <c r="M207" s="112"/>
    </row>
    <row r="208" spans="1:13">
      <c r="A208" s="103"/>
      <c r="B208" s="101"/>
      <c r="C208" s="104"/>
      <c r="D208" s="117"/>
      <c r="E208" s="112"/>
      <c r="F208" s="112"/>
      <c r="G208" s="112"/>
      <c r="H208" s="112"/>
      <c r="I208" s="112"/>
      <c r="J208" s="112"/>
      <c r="K208" s="112"/>
      <c r="L208" s="112"/>
      <c r="M208" s="112"/>
    </row>
    <row r="209" spans="1:13" ht="39.6">
      <c r="A209" s="100" t="s">
        <v>112</v>
      </c>
      <c r="B209" s="100"/>
      <c r="C209" s="108" t="s">
        <v>113</v>
      </c>
      <c r="D209" s="116">
        <f>SUM(D210)</f>
        <v>0</v>
      </c>
      <c r="E209" s="114"/>
      <c r="F209" s="114"/>
      <c r="G209" s="114"/>
      <c r="H209" s="114"/>
      <c r="I209" s="114"/>
      <c r="J209" s="114"/>
      <c r="K209" s="114"/>
      <c r="L209" s="114"/>
      <c r="M209" s="114"/>
    </row>
    <row r="210" spans="1:13">
      <c r="A210" s="103">
        <v>3</v>
      </c>
      <c r="B210" s="101"/>
      <c r="C210" s="104" t="s">
        <v>60</v>
      </c>
      <c r="D210" s="117">
        <f>SUM(D211)</f>
        <v>0</v>
      </c>
      <c r="E210" s="112"/>
      <c r="F210" s="112"/>
      <c r="G210" s="112"/>
      <c r="H210" s="112"/>
      <c r="I210" s="112"/>
      <c r="J210" s="112"/>
      <c r="K210" s="112"/>
      <c r="L210" s="112"/>
      <c r="M210" s="112"/>
    </row>
    <row r="211" spans="1:13">
      <c r="A211" s="103">
        <v>32</v>
      </c>
      <c r="B211" s="101"/>
      <c r="C211" s="104" t="s">
        <v>31</v>
      </c>
      <c r="D211" s="117">
        <f>SUM(D212)</f>
        <v>0</v>
      </c>
      <c r="E211" s="112"/>
      <c r="F211" s="112"/>
      <c r="G211" s="112"/>
      <c r="H211" s="112"/>
      <c r="I211" s="112"/>
      <c r="J211" s="112"/>
      <c r="K211" s="112"/>
      <c r="L211" s="112"/>
      <c r="M211" s="112"/>
    </row>
    <row r="212" spans="1:13">
      <c r="A212" s="103">
        <v>322</v>
      </c>
      <c r="B212" s="101"/>
      <c r="C212" s="104" t="s">
        <v>33</v>
      </c>
      <c r="D212" s="117">
        <f>SUM(D213)</f>
        <v>0</v>
      </c>
      <c r="E212" s="112"/>
      <c r="F212" s="112"/>
      <c r="G212" s="112"/>
      <c r="H212" s="112"/>
      <c r="I212" s="112"/>
      <c r="J212" s="112"/>
      <c r="K212" s="112"/>
      <c r="L212" s="112"/>
      <c r="M212" s="112"/>
    </row>
    <row r="213" spans="1:13" ht="26.4">
      <c r="A213" s="103">
        <v>3221</v>
      </c>
      <c r="B213" s="105">
        <v>549</v>
      </c>
      <c r="C213" s="104" t="s">
        <v>68</v>
      </c>
      <c r="D213" s="117">
        <v>0</v>
      </c>
      <c r="E213" s="112"/>
      <c r="F213" s="112"/>
      <c r="G213" s="112"/>
      <c r="H213" s="112"/>
      <c r="I213" s="112"/>
      <c r="J213" s="112"/>
      <c r="K213" s="112"/>
      <c r="L213" s="112"/>
      <c r="M213" s="112"/>
    </row>
    <row r="214" spans="1:13" ht="23.4">
      <c r="A214" s="156" t="s">
        <v>165</v>
      </c>
      <c r="B214" s="156"/>
      <c r="C214" s="155" t="s">
        <v>162</v>
      </c>
      <c r="D214" s="157"/>
      <c r="E214" s="157"/>
      <c r="F214" s="157"/>
      <c r="G214" s="157"/>
      <c r="H214" s="157"/>
      <c r="I214" s="157"/>
      <c r="J214" s="157"/>
      <c r="K214" s="157"/>
      <c r="L214" s="157"/>
      <c r="M214" s="157"/>
    </row>
    <row r="215" spans="1:13">
      <c r="A215" s="156" t="s">
        <v>163</v>
      </c>
      <c r="B215" s="156"/>
      <c r="C215" s="155" t="s">
        <v>164</v>
      </c>
      <c r="D215" s="157">
        <v>30350</v>
      </c>
      <c r="E215" s="157"/>
      <c r="F215" s="157">
        <v>30350</v>
      </c>
      <c r="G215" s="157"/>
      <c r="H215" s="157"/>
      <c r="I215" s="157"/>
      <c r="J215" s="157"/>
      <c r="K215" s="157"/>
      <c r="L215" s="157">
        <v>30350</v>
      </c>
      <c r="M215" s="157">
        <v>30350</v>
      </c>
    </row>
    <row r="216" spans="1:13">
      <c r="A216" s="158">
        <v>3</v>
      </c>
      <c r="C216" s="123" t="s">
        <v>60</v>
      </c>
      <c r="D216" s="124">
        <v>30350</v>
      </c>
      <c r="F216" s="124">
        <v>30350</v>
      </c>
      <c r="L216" s="124">
        <v>30350</v>
      </c>
      <c r="M216" s="124">
        <v>30350</v>
      </c>
    </row>
    <row r="217" spans="1:13">
      <c r="A217" s="158">
        <v>32</v>
      </c>
      <c r="C217" s="123" t="s">
        <v>31</v>
      </c>
      <c r="D217" s="124">
        <v>30350</v>
      </c>
      <c r="F217" s="124">
        <v>30350</v>
      </c>
      <c r="L217" s="124">
        <v>30350</v>
      </c>
      <c r="M217" s="124">
        <v>30350</v>
      </c>
    </row>
    <row r="218" spans="1:13" ht="23.4">
      <c r="A218" s="158">
        <v>324</v>
      </c>
      <c r="C218" s="123" t="s">
        <v>80</v>
      </c>
      <c r="D218" s="124">
        <v>30350</v>
      </c>
      <c r="F218" s="124">
        <v>30350</v>
      </c>
    </row>
    <row r="219" spans="1:13" ht="23.4">
      <c r="A219" s="122">
        <v>3241</v>
      </c>
      <c r="C219" s="123" t="s">
        <v>80</v>
      </c>
      <c r="D219" s="159">
        <f>SUM(D220:D220)</f>
        <v>30350</v>
      </c>
      <c r="F219" s="159">
        <v>30350</v>
      </c>
    </row>
    <row r="220" spans="1:13">
      <c r="A220" s="158">
        <v>32412</v>
      </c>
      <c r="C220" s="123" t="s">
        <v>166</v>
      </c>
      <c r="D220" s="124">
        <v>30350</v>
      </c>
      <c r="F220" s="124">
        <v>30350</v>
      </c>
    </row>
    <row r="221" spans="1:13">
      <c r="A221" s="156" t="s">
        <v>163</v>
      </c>
      <c r="B221" s="156"/>
      <c r="C221" s="155" t="s">
        <v>167</v>
      </c>
      <c r="D221" s="157">
        <v>50000</v>
      </c>
      <c r="E221" s="157"/>
      <c r="F221" s="157">
        <v>50000</v>
      </c>
      <c r="G221" s="157"/>
      <c r="H221" s="157"/>
      <c r="I221" s="157"/>
      <c r="J221" s="157"/>
      <c r="K221" s="157"/>
      <c r="L221" s="157">
        <v>50000</v>
      </c>
      <c r="M221" s="157">
        <v>50000</v>
      </c>
    </row>
    <row r="222" spans="1:13">
      <c r="A222" s="158">
        <v>3</v>
      </c>
      <c r="C222" s="123" t="s">
        <v>60</v>
      </c>
      <c r="D222" s="124">
        <v>50000</v>
      </c>
      <c r="F222" s="124">
        <v>50000</v>
      </c>
      <c r="L222" s="124">
        <v>50000</v>
      </c>
      <c r="M222" s="124">
        <v>50000</v>
      </c>
    </row>
    <row r="223" spans="1:13">
      <c r="A223" s="158">
        <v>32</v>
      </c>
      <c r="C223" s="123" t="s">
        <v>31</v>
      </c>
      <c r="D223" s="124">
        <v>50000</v>
      </c>
      <c r="F223" s="124">
        <v>50000</v>
      </c>
      <c r="L223" s="124">
        <v>50000</v>
      </c>
      <c r="M223" s="124">
        <v>50000</v>
      </c>
    </row>
    <row r="224" spans="1:13">
      <c r="A224" s="158">
        <v>322</v>
      </c>
      <c r="C224" s="123" t="s">
        <v>33</v>
      </c>
      <c r="D224" s="124">
        <v>50000</v>
      </c>
      <c r="F224" s="124">
        <v>50000</v>
      </c>
    </row>
    <row r="225" spans="1:13">
      <c r="A225" s="122">
        <v>3222</v>
      </c>
      <c r="C225" s="160" t="s">
        <v>92</v>
      </c>
      <c r="D225" s="159">
        <f>SUM(D226:D226)</f>
        <v>50000</v>
      </c>
      <c r="F225" s="124">
        <v>50000</v>
      </c>
    </row>
    <row r="226" spans="1:13">
      <c r="A226" s="158">
        <v>32224</v>
      </c>
      <c r="C226" s="123" t="s">
        <v>168</v>
      </c>
      <c r="D226" s="124">
        <v>50000</v>
      </c>
      <c r="F226" s="124">
        <v>50000</v>
      </c>
    </row>
    <row r="227" spans="1:13" ht="23.4">
      <c r="A227" s="156" t="s">
        <v>163</v>
      </c>
      <c r="B227" s="156"/>
      <c r="C227" s="155" t="s">
        <v>169</v>
      </c>
      <c r="D227" s="157">
        <v>5509929</v>
      </c>
      <c r="E227" s="157">
        <v>5509929</v>
      </c>
      <c r="F227" s="157"/>
      <c r="G227" s="157"/>
      <c r="H227" s="157"/>
      <c r="I227" s="157"/>
      <c r="J227" s="157"/>
      <c r="K227" s="157"/>
      <c r="L227" s="157">
        <v>5509929</v>
      </c>
      <c r="M227" s="157">
        <v>5509929</v>
      </c>
    </row>
    <row r="228" spans="1:13">
      <c r="A228" s="158">
        <v>3</v>
      </c>
      <c r="C228" s="123" t="s">
        <v>60</v>
      </c>
      <c r="D228" s="124">
        <f>D229+D246</f>
        <v>5509929</v>
      </c>
      <c r="E228" s="124">
        <v>5509929</v>
      </c>
      <c r="L228" s="124">
        <v>5209929</v>
      </c>
      <c r="M228" s="124">
        <v>5209929</v>
      </c>
    </row>
    <row r="229" spans="1:13">
      <c r="A229" s="158">
        <v>31</v>
      </c>
      <c r="C229" s="123" t="s">
        <v>27</v>
      </c>
      <c r="D229" s="124">
        <f>D230+D233+D239</f>
        <v>5209929</v>
      </c>
      <c r="E229" s="124">
        <v>5209929</v>
      </c>
      <c r="L229" s="124">
        <v>5209929</v>
      </c>
      <c r="M229" s="124">
        <v>5209929</v>
      </c>
    </row>
    <row r="230" spans="1:13">
      <c r="A230" s="158">
        <v>311</v>
      </c>
      <c r="C230" s="123" t="s">
        <v>170</v>
      </c>
      <c r="D230" s="124">
        <f>SUM(D231)</f>
        <v>4391777</v>
      </c>
      <c r="E230" s="124">
        <v>4391777</v>
      </c>
    </row>
    <row r="231" spans="1:13">
      <c r="A231" s="122">
        <v>3111</v>
      </c>
      <c r="C231" s="160" t="s">
        <v>100</v>
      </c>
      <c r="D231" s="159">
        <f>SUM(D232:D232)</f>
        <v>4391777</v>
      </c>
      <c r="E231" s="159">
        <f>SUM(E232:E232)</f>
        <v>4391777</v>
      </c>
      <c r="F231" s="159"/>
    </row>
    <row r="232" spans="1:13">
      <c r="A232" s="158">
        <v>31111</v>
      </c>
      <c r="C232" s="123" t="s">
        <v>171</v>
      </c>
      <c r="D232" s="124">
        <v>4391777</v>
      </c>
      <c r="E232" s="124">
        <v>4391777</v>
      </c>
    </row>
    <row r="233" spans="1:13">
      <c r="A233" s="158">
        <v>312</v>
      </c>
      <c r="C233" s="123" t="s">
        <v>29</v>
      </c>
      <c r="D233" s="124">
        <f>SUM(D234)</f>
        <v>58374</v>
      </c>
      <c r="E233" s="124">
        <v>58374</v>
      </c>
    </row>
    <row r="234" spans="1:13">
      <c r="A234" s="122">
        <v>3121</v>
      </c>
      <c r="C234" s="160" t="s">
        <v>29</v>
      </c>
      <c r="D234" s="159">
        <f>SUM(D235:D238)</f>
        <v>58374</v>
      </c>
      <c r="E234" s="159">
        <f>SUM(E235:E238)</f>
        <v>58374</v>
      </c>
      <c r="F234" s="159"/>
    </row>
    <row r="235" spans="1:13">
      <c r="A235" s="158">
        <v>31213</v>
      </c>
      <c r="C235" s="123" t="s">
        <v>172</v>
      </c>
      <c r="D235" s="124">
        <v>10500</v>
      </c>
      <c r="E235" s="124">
        <v>10500</v>
      </c>
    </row>
    <row r="236" spans="1:13">
      <c r="A236" s="158">
        <v>31214</v>
      </c>
      <c r="C236" s="123" t="s">
        <v>173</v>
      </c>
      <c r="D236" s="124">
        <v>21392</v>
      </c>
      <c r="E236" s="124">
        <v>21392</v>
      </c>
    </row>
    <row r="237" spans="1:13">
      <c r="A237" s="158">
        <v>31215</v>
      </c>
      <c r="C237" s="123" t="s">
        <v>174</v>
      </c>
      <c r="D237" s="124">
        <v>14080</v>
      </c>
      <c r="E237" s="124">
        <v>14080</v>
      </c>
    </row>
    <row r="238" spans="1:13">
      <c r="A238" s="158">
        <v>31219</v>
      </c>
      <c r="C238" s="123" t="s">
        <v>175</v>
      </c>
      <c r="D238" s="124">
        <v>12402</v>
      </c>
      <c r="E238" s="124">
        <v>12402</v>
      </c>
    </row>
    <row r="239" spans="1:13">
      <c r="A239" s="158">
        <v>313</v>
      </c>
      <c r="C239" s="123" t="s">
        <v>30</v>
      </c>
      <c r="D239" s="124">
        <f>SUM(D240+D243)</f>
        <v>759778</v>
      </c>
      <c r="E239" s="124">
        <f>SUM(E240+E243)</f>
        <v>759778</v>
      </c>
    </row>
    <row r="240" spans="1:13">
      <c r="A240" s="122">
        <v>3132</v>
      </c>
      <c r="C240" s="160" t="s">
        <v>177</v>
      </c>
      <c r="D240" s="159">
        <f>SUM(D241:D242)</f>
        <v>680726</v>
      </c>
      <c r="E240" s="159">
        <f>SUM(E241:E242)</f>
        <v>680726</v>
      </c>
      <c r="F240" s="159"/>
    </row>
    <row r="241" spans="1:13">
      <c r="A241" s="158">
        <v>31321</v>
      </c>
      <c r="C241" s="123" t="s">
        <v>101</v>
      </c>
      <c r="D241" s="124">
        <v>658767</v>
      </c>
      <c r="E241" s="124">
        <v>658767</v>
      </c>
    </row>
    <row r="242" spans="1:13">
      <c r="A242" s="158">
        <v>31322</v>
      </c>
      <c r="C242" s="123" t="s">
        <v>176</v>
      </c>
      <c r="D242" s="124">
        <v>21959</v>
      </c>
      <c r="E242" s="124">
        <v>21959</v>
      </c>
    </row>
    <row r="243" spans="1:13">
      <c r="A243" s="122">
        <v>3133</v>
      </c>
      <c r="C243" s="160" t="s">
        <v>178</v>
      </c>
      <c r="D243" s="159">
        <f>SUM(D244:D245)</f>
        <v>79052</v>
      </c>
      <c r="E243" s="159">
        <f>SUM(E244:E245)</f>
        <v>79052</v>
      </c>
      <c r="F243" s="159"/>
    </row>
    <row r="244" spans="1:13" ht="23.4">
      <c r="A244" s="158">
        <v>31332</v>
      </c>
      <c r="C244" s="123" t="s">
        <v>102</v>
      </c>
      <c r="D244" s="124">
        <v>70268</v>
      </c>
      <c r="E244" s="124">
        <v>70268</v>
      </c>
    </row>
    <row r="245" spans="1:13" ht="23.4">
      <c r="A245" s="158">
        <v>31333</v>
      </c>
      <c r="C245" s="123" t="s">
        <v>179</v>
      </c>
      <c r="D245" s="124">
        <v>8784</v>
      </c>
      <c r="E245" s="124">
        <v>8784</v>
      </c>
    </row>
    <row r="246" spans="1:13">
      <c r="A246" s="158">
        <v>32</v>
      </c>
      <c r="C246" s="123" t="s">
        <v>31</v>
      </c>
      <c r="D246" s="124">
        <f>SUM(D247)</f>
        <v>300000</v>
      </c>
      <c r="E246" s="124">
        <f>SUM(E247)</f>
        <v>300000</v>
      </c>
      <c r="L246" s="124">
        <v>300000</v>
      </c>
      <c r="M246" s="124">
        <v>300000</v>
      </c>
    </row>
    <row r="247" spans="1:13">
      <c r="A247" s="158">
        <v>321</v>
      </c>
      <c r="C247" s="123" t="s">
        <v>32</v>
      </c>
      <c r="D247" s="124">
        <f>SUM(D248)</f>
        <v>300000</v>
      </c>
      <c r="E247" s="124">
        <f>SUM(E248)</f>
        <v>300000</v>
      </c>
    </row>
    <row r="248" spans="1:13" ht="24">
      <c r="A248" s="122">
        <v>3212</v>
      </c>
      <c r="C248" s="160" t="s">
        <v>95</v>
      </c>
      <c r="D248" s="159">
        <f>SUM(D249:D249)</f>
        <v>300000</v>
      </c>
      <c r="E248" s="159">
        <f>SUM(E249:E249)</f>
        <v>300000</v>
      </c>
      <c r="F248" s="159"/>
    </row>
    <row r="249" spans="1:13">
      <c r="A249" s="158">
        <v>32121</v>
      </c>
      <c r="C249" s="123" t="s">
        <v>180</v>
      </c>
      <c r="D249" s="124">
        <v>300000</v>
      </c>
      <c r="E249" s="124">
        <v>300000</v>
      </c>
    </row>
    <row r="250" spans="1:13">
      <c r="A250" s="156" t="s">
        <v>163</v>
      </c>
      <c r="B250" s="156"/>
      <c r="C250" s="155" t="s">
        <v>181</v>
      </c>
      <c r="D250" s="157">
        <v>20000</v>
      </c>
      <c r="E250" s="157"/>
      <c r="F250" s="157">
        <v>20000</v>
      </c>
      <c r="G250" s="157"/>
      <c r="H250" s="157"/>
      <c r="I250" s="157"/>
      <c r="J250" s="157"/>
      <c r="K250" s="157"/>
      <c r="L250" s="157">
        <v>20000</v>
      </c>
      <c r="M250" s="157">
        <v>20000</v>
      </c>
    </row>
    <row r="251" spans="1:13">
      <c r="A251" s="158">
        <v>3</v>
      </c>
      <c r="C251" s="123" t="s">
        <v>60</v>
      </c>
      <c r="D251" s="124">
        <v>20000</v>
      </c>
      <c r="F251" s="124">
        <v>20000</v>
      </c>
      <c r="L251" s="124">
        <v>20000</v>
      </c>
      <c r="M251" s="124">
        <v>20000</v>
      </c>
    </row>
    <row r="252" spans="1:13">
      <c r="A252" s="158">
        <v>32</v>
      </c>
      <c r="C252" s="123" t="s">
        <v>31</v>
      </c>
      <c r="D252" s="124">
        <v>20000</v>
      </c>
      <c r="F252" s="124">
        <v>20000</v>
      </c>
      <c r="L252" s="124">
        <v>20000</v>
      </c>
      <c r="M252" s="124">
        <v>20000</v>
      </c>
    </row>
    <row r="253" spans="1:13">
      <c r="A253" s="158">
        <v>323</v>
      </c>
      <c r="C253" s="123" t="s">
        <v>34</v>
      </c>
      <c r="D253" s="124">
        <v>20000</v>
      </c>
      <c r="F253" s="124">
        <v>20000</v>
      </c>
    </row>
    <row r="254" spans="1:13">
      <c r="A254" s="122">
        <v>3239</v>
      </c>
      <c r="C254" s="160" t="s">
        <v>79</v>
      </c>
      <c r="D254" s="159">
        <f>SUM(D255:D255)</f>
        <v>20000</v>
      </c>
      <c r="F254" s="159">
        <v>20000</v>
      </c>
    </row>
    <row r="255" spans="1:13">
      <c r="A255" s="158">
        <v>32399</v>
      </c>
      <c r="C255" s="123" t="s">
        <v>182</v>
      </c>
      <c r="D255" s="124">
        <v>20000</v>
      </c>
      <c r="F255" s="124">
        <v>20000</v>
      </c>
    </row>
    <row r="256" spans="1:13">
      <c r="A256" s="156" t="s">
        <v>163</v>
      </c>
      <c r="B256" s="156"/>
      <c r="C256" s="155" t="s">
        <v>183</v>
      </c>
      <c r="D256" s="157">
        <f>SUM(D258+D262)</f>
        <v>6992</v>
      </c>
      <c r="E256" s="157"/>
      <c r="F256" s="157">
        <v>6992</v>
      </c>
      <c r="G256" s="157"/>
      <c r="H256" s="157"/>
      <c r="I256" s="157"/>
      <c r="J256" s="157"/>
      <c r="K256" s="157"/>
      <c r="L256" s="157">
        <v>6992</v>
      </c>
      <c r="M256" s="157">
        <v>6992</v>
      </c>
    </row>
    <row r="257" spans="1:13">
      <c r="A257" s="158">
        <v>3</v>
      </c>
      <c r="C257" s="123" t="s">
        <v>60</v>
      </c>
      <c r="D257" s="124">
        <v>4672</v>
      </c>
      <c r="F257" s="124">
        <v>4672</v>
      </c>
      <c r="L257" s="124">
        <v>4672</v>
      </c>
      <c r="M257" s="124">
        <v>4672</v>
      </c>
    </row>
    <row r="258" spans="1:13">
      <c r="A258" s="158">
        <v>32</v>
      </c>
      <c r="C258" s="123" t="s">
        <v>31</v>
      </c>
      <c r="D258" s="124">
        <v>4672</v>
      </c>
      <c r="F258" s="124">
        <v>4672</v>
      </c>
      <c r="L258" s="124">
        <v>4672</v>
      </c>
      <c r="M258" s="124">
        <v>4672</v>
      </c>
    </row>
    <row r="259" spans="1:13">
      <c r="A259" s="158">
        <v>322</v>
      </c>
      <c r="C259" s="123" t="s">
        <v>33</v>
      </c>
      <c r="D259" s="124">
        <v>4672</v>
      </c>
      <c r="F259" s="124">
        <v>4672</v>
      </c>
    </row>
    <row r="260" spans="1:13">
      <c r="A260" s="122">
        <v>3225</v>
      </c>
      <c r="C260" s="160" t="s">
        <v>71</v>
      </c>
      <c r="D260" s="159">
        <f>SUM(D261:D261)</f>
        <v>4672</v>
      </c>
      <c r="F260" s="159">
        <v>4672</v>
      </c>
    </row>
    <row r="261" spans="1:13">
      <c r="A261" s="158">
        <v>32251</v>
      </c>
      <c r="C261" s="123" t="s">
        <v>184</v>
      </c>
      <c r="D261" s="124">
        <v>4672</v>
      </c>
      <c r="F261" s="124">
        <v>4672</v>
      </c>
    </row>
    <row r="262" spans="1:13">
      <c r="A262" s="158">
        <v>34</v>
      </c>
      <c r="C262" s="123" t="s">
        <v>85</v>
      </c>
      <c r="D262" s="124">
        <v>2320</v>
      </c>
      <c r="F262" s="124">
        <v>2320</v>
      </c>
      <c r="L262" s="124">
        <v>2320</v>
      </c>
      <c r="M262" s="124">
        <v>2320</v>
      </c>
    </row>
    <row r="263" spans="1:13">
      <c r="A263" s="158">
        <v>343</v>
      </c>
      <c r="C263" s="123" t="s">
        <v>36</v>
      </c>
      <c r="D263" s="124">
        <v>2320</v>
      </c>
      <c r="F263" s="124">
        <v>2320</v>
      </c>
    </row>
    <row r="264" spans="1:13">
      <c r="A264" s="122">
        <v>3431</v>
      </c>
      <c r="C264" s="123" t="s">
        <v>86</v>
      </c>
      <c r="D264" s="159">
        <f>SUM(D265)</f>
        <v>2320</v>
      </c>
      <c r="F264" s="159">
        <v>2320</v>
      </c>
    </row>
    <row r="265" spans="1:13">
      <c r="A265" s="158">
        <v>34311</v>
      </c>
      <c r="C265" s="123" t="s">
        <v>185</v>
      </c>
      <c r="D265" s="124">
        <v>2320</v>
      </c>
      <c r="F265" s="124">
        <v>2320</v>
      </c>
    </row>
    <row r="266" spans="1:13">
      <c r="A266" s="156" t="s">
        <v>163</v>
      </c>
      <c r="B266" s="156"/>
      <c r="C266" s="155" t="s">
        <v>186</v>
      </c>
      <c r="D266" s="157">
        <v>1200</v>
      </c>
      <c r="E266" s="157"/>
      <c r="F266" s="157"/>
      <c r="G266" s="157"/>
      <c r="H266" s="157"/>
      <c r="I266" s="157"/>
      <c r="J266" s="157">
        <v>1200</v>
      </c>
      <c r="K266" s="157"/>
      <c r="L266" s="157">
        <v>1200</v>
      </c>
      <c r="M266" s="157">
        <v>1200</v>
      </c>
    </row>
    <row r="267" spans="1:13">
      <c r="A267" s="158">
        <v>3</v>
      </c>
      <c r="C267" s="123" t="s">
        <v>60</v>
      </c>
      <c r="D267" s="124">
        <v>1200</v>
      </c>
      <c r="J267" s="124">
        <v>1200</v>
      </c>
      <c r="L267" s="124">
        <v>1200</v>
      </c>
      <c r="M267" s="124">
        <v>1200</v>
      </c>
    </row>
    <row r="268" spans="1:13">
      <c r="A268" s="158">
        <v>32</v>
      </c>
      <c r="C268" s="123" t="s">
        <v>31</v>
      </c>
      <c r="D268" s="124">
        <v>1200</v>
      </c>
      <c r="J268" s="124">
        <v>1200</v>
      </c>
      <c r="L268" s="124">
        <v>1200</v>
      </c>
      <c r="M268" s="124">
        <v>1200</v>
      </c>
    </row>
    <row r="269" spans="1:13">
      <c r="A269" s="158">
        <v>322</v>
      </c>
      <c r="C269" s="123" t="s">
        <v>33</v>
      </c>
      <c r="D269" s="124">
        <v>1200</v>
      </c>
      <c r="J269" s="124">
        <v>1200</v>
      </c>
    </row>
    <row r="270" spans="1:13">
      <c r="A270" s="122">
        <v>3225</v>
      </c>
      <c r="C270" s="160" t="s">
        <v>184</v>
      </c>
      <c r="D270" s="159">
        <v>1200</v>
      </c>
      <c r="F270" s="159"/>
      <c r="J270" s="124">
        <v>1200</v>
      </c>
    </row>
    <row r="271" spans="1:13">
      <c r="A271" s="158">
        <v>32251</v>
      </c>
      <c r="C271" s="123" t="s">
        <v>184</v>
      </c>
      <c r="D271" s="124">
        <v>1200</v>
      </c>
      <c r="J271" s="124">
        <v>1200</v>
      </c>
    </row>
    <row r="272" spans="1:13" ht="23.4">
      <c r="A272" s="156" t="s">
        <v>163</v>
      </c>
      <c r="B272" s="156"/>
      <c r="C272" s="155" t="s">
        <v>192</v>
      </c>
      <c r="D272" s="157">
        <f t="shared" ref="D272:E276" si="0">D273</f>
        <v>0</v>
      </c>
      <c r="E272" s="157">
        <f t="shared" si="0"/>
        <v>0</v>
      </c>
      <c r="F272" s="157"/>
      <c r="G272" s="157"/>
      <c r="H272" s="157"/>
      <c r="I272" s="157"/>
      <c r="J272" s="157"/>
      <c r="K272" s="157"/>
      <c r="L272" s="157"/>
      <c r="M272" s="157"/>
    </row>
    <row r="273" spans="1:5">
      <c r="A273" s="122">
        <v>4</v>
      </c>
      <c r="C273" s="123" t="s">
        <v>39</v>
      </c>
      <c r="D273" s="124">
        <f t="shared" si="0"/>
        <v>0</v>
      </c>
      <c r="E273" s="124">
        <f t="shared" si="0"/>
        <v>0</v>
      </c>
    </row>
    <row r="274" spans="1:5" ht="23.4">
      <c r="A274" s="158">
        <v>41</v>
      </c>
      <c r="C274" s="123" t="s">
        <v>193</v>
      </c>
      <c r="D274" s="124">
        <f t="shared" si="0"/>
        <v>0</v>
      </c>
      <c r="E274" s="124">
        <f t="shared" si="0"/>
        <v>0</v>
      </c>
    </row>
    <row r="275" spans="1:5">
      <c r="A275" s="158">
        <v>412</v>
      </c>
      <c r="C275" s="123" t="s">
        <v>194</v>
      </c>
      <c r="D275" s="124">
        <f t="shared" si="0"/>
        <v>0</v>
      </c>
      <c r="E275" s="124">
        <f t="shared" si="0"/>
        <v>0</v>
      </c>
    </row>
    <row r="276" spans="1:5">
      <c r="A276" s="122">
        <v>4126</v>
      </c>
      <c r="C276" s="123" t="s">
        <v>195</v>
      </c>
      <c r="D276" s="159">
        <f t="shared" si="0"/>
        <v>0</v>
      </c>
      <c r="E276" s="159">
        <f t="shared" si="0"/>
        <v>0</v>
      </c>
    </row>
    <row r="277" spans="1:5">
      <c r="A277" s="158">
        <v>41261</v>
      </c>
      <c r="C277" s="123" t="s">
        <v>195</v>
      </c>
    </row>
  </sheetData>
  <mergeCells count="1">
    <mergeCell ref="A1:M1"/>
  </mergeCells>
  <phoneticPr fontId="0" type="noConversion"/>
  <printOptions horizontalCentered="1" gridLines="1"/>
  <pageMargins left="0.19685039370078741" right="0.19685039370078741" top="0.43307086614173229" bottom="0.39370078740157483" header="0.31496062992125984" footer="0.19685039370078741"/>
  <pageSetup paperSize="9" scale="85" firstPageNumber="3" orientation="landscape" horizontalDpi="300" verticalDpi="300" r:id="rId1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4</vt:i4>
      </vt:variant>
    </vt:vector>
  </HeadingPairs>
  <TitlesOfParts>
    <vt:vector size="7" baseType="lpstr">
      <vt:lpstr>OPĆI DIO</vt:lpstr>
      <vt:lpstr>PLAN PRIHODA</vt:lpstr>
      <vt:lpstr>PLAN RASHODA I IZDATAKA</vt:lpstr>
      <vt:lpstr>'PLAN PRIHODA'!Ispis_naslova</vt:lpstr>
      <vt:lpstr>'PLAN RASHODA I IZDATAKA'!Ispis_naslova</vt:lpstr>
      <vt:lpstr>'OPĆI DIO'!Podrucje_ispisa</vt:lpstr>
      <vt:lpstr>'PLAN PRIHODA'!Podrucje_ispisa</vt:lpstr>
    </vt:vector>
  </TitlesOfParts>
  <Company>Ministarstvo Financija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korisnik</cp:lastModifiedBy>
  <cp:lastPrinted>2015-09-03T10:00:07Z</cp:lastPrinted>
  <dcterms:created xsi:type="dcterms:W3CDTF">2013-09-11T11:00:21Z</dcterms:created>
  <dcterms:modified xsi:type="dcterms:W3CDTF">2015-09-04T06:06:10Z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