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6" windowHeight="12432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DIO'!$A$1:$H$14</definedName>
    <definedName name="_xlnm.Print_Area" localSheetId="1">'PLAN PRIHODA'!$A$1:$H$14</definedName>
  </definedNames>
  <calcPr calcId="124519" fullCalcOnLoad="1"/>
</workbook>
</file>

<file path=xl/calcChain.xml><?xml version="1.0" encoding="utf-8"?>
<calcChain xmlns="http://schemas.openxmlformats.org/spreadsheetml/2006/main">
  <c r="F333" i="3"/>
  <c r="D333"/>
  <c r="D51"/>
  <c r="E330"/>
  <c r="E329"/>
  <c r="E328"/>
  <c r="D330"/>
  <c r="D329"/>
  <c r="D328"/>
  <c r="M288"/>
  <c r="M287"/>
  <c r="M286"/>
  <c r="M285"/>
  <c r="L288"/>
  <c r="L287"/>
  <c r="L286"/>
  <c r="L285"/>
  <c r="K288"/>
  <c r="K287"/>
  <c r="K286"/>
  <c r="K285"/>
  <c r="J288"/>
  <c r="J287"/>
  <c r="J286"/>
  <c r="J285"/>
  <c r="I288"/>
  <c r="H288"/>
  <c r="H287"/>
  <c r="H286"/>
  <c r="H285"/>
  <c r="G288"/>
  <c r="G287"/>
  <c r="G286"/>
  <c r="G285"/>
  <c r="F288"/>
  <c r="F287"/>
  <c r="F286"/>
  <c r="F285"/>
  <c r="I287"/>
  <c r="I286"/>
  <c r="I285"/>
  <c r="E288"/>
  <c r="E287"/>
  <c r="E286"/>
  <c r="E285"/>
  <c r="D288"/>
  <c r="D287"/>
  <c r="D286"/>
  <c r="D285"/>
  <c r="M274"/>
  <c r="M273"/>
  <c r="L274"/>
  <c r="L273"/>
  <c r="M276"/>
  <c r="L276"/>
  <c r="K276"/>
  <c r="K275"/>
  <c r="K274"/>
  <c r="K273"/>
  <c r="J276"/>
  <c r="J275"/>
  <c r="J274"/>
  <c r="J273"/>
  <c r="I276"/>
  <c r="I275"/>
  <c r="I274"/>
  <c r="I273"/>
  <c r="H276"/>
  <c r="H275"/>
  <c r="H274"/>
  <c r="H273"/>
  <c r="G276"/>
  <c r="G275"/>
  <c r="G274"/>
  <c r="G273"/>
  <c r="F276"/>
  <c r="F275"/>
  <c r="F274"/>
  <c r="F273"/>
  <c r="D276"/>
  <c r="D275"/>
  <c r="D274"/>
  <c r="D273"/>
  <c r="E276"/>
  <c r="E275"/>
  <c r="E274"/>
  <c r="E273"/>
  <c r="M270"/>
  <c r="M269"/>
  <c r="M268"/>
  <c r="M267"/>
  <c r="L270"/>
  <c r="L269"/>
  <c r="L268"/>
  <c r="L267"/>
  <c r="K270"/>
  <c r="K269"/>
  <c r="K268"/>
  <c r="K267"/>
  <c r="J270"/>
  <c r="J269"/>
  <c r="J268"/>
  <c r="J267"/>
  <c r="I270"/>
  <c r="I269"/>
  <c r="I268"/>
  <c r="I267"/>
  <c r="H270"/>
  <c r="H269"/>
  <c r="H268"/>
  <c r="H267"/>
  <c r="G270"/>
  <c r="G269"/>
  <c r="G268"/>
  <c r="G267"/>
  <c r="F270"/>
  <c r="F269"/>
  <c r="F268"/>
  <c r="F267"/>
  <c r="L239"/>
  <c r="L238"/>
  <c r="K239"/>
  <c r="K238"/>
  <c r="K235"/>
  <c r="J239"/>
  <c r="J238"/>
  <c r="I239"/>
  <c r="H239"/>
  <c r="H238"/>
  <c r="H235"/>
  <c r="G239"/>
  <c r="G238"/>
  <c r="G235"/>
  <c r="F239"/>
  <c r="F238"/>
  <c r="E239"/>
  <c r="E238"/>
  <c r="L236"/>
  <c r="K236"/>
  <c r="J236"/>
  <c r="I236"/>
  <c r="H236"/>
  <c r="G236"/>
  <c r="F236"/>
  <c r="F235"/>
  <c r="E236"/>
  <c r="M232"/>
  <c r="M231"/>
  <c r="L232"/>
  <c r="K232"/>
  <c r="J232"/>
  <c r="I232"/>
  <c r="H232"/>
  <c r="H231"/>
  <c r="H228"/>
  <c r="G232"/>
  <c r="F232"/>
  <c r="E232"/>
  <c r="E231"/>
  <c r="E228"/>
  <c r="D232"/>
  <c r="M229"/>
  <c r="L229"/>
  <c r="K229"/>
  <c r="J229"/>
  <c r="I229"/>
  <c r="H229"/>
  <c r="G229"/>
  <c r="F229"/>
  <c r="E229"/>
  <c r="D229"/>
  <c r="M225"/>
  <c r="L225"/>
  <c r="K225"/>
  <c r="J225"/>
  <c r="I225"/>
  <c r="H225"/>
  <c r="G225"/>
  <c r="F225"/>
  <c r="M223"/>
  <c r="L223"/>
  <c r="K223"/>
  <c r="J223"/>
  <c r="I223"/>
  <c r="H223"/>
  <c r="G223"/>
  <c r="F223"/>
  <c r="M219"/>
  <c r="L219"/>
  <c r="K219"/>
  <c r="J219"/>
  <c r="I219"/>
  <c r="H219"/>
  <c r="G219"/>
  <c r="F219"/>
  <c r="M217"/>
  <c r="L217"/>
  <c r="K217"/>
  <c r="J217"/>
  <c r="I217"/>
  <c r="H217"/>
  <c r="G217"/>
  <c r="F217"/>
  <c r="M215"/>
  <c r="M214"/>
  <c r="M213"/>
  <c r="L215"/>
  <c r="K215"/>
  <c r="J215"/>
  <c r="J214"/>
  <c r="J213"/>
  <c r="I215"/>
  <c r="I213"/>
  <c r="I205"/>
  <c r="H215"/>
  <c r="H213"/>
  <c r="H212"/>
  <c r="G215"/>
  <c r="F215"/>
  <c r="F205"/>
  <c r="M197"/>
  <c r="M195"/>
  <c r="M194"/>
  <c r="M193"/>
  <c r="M192"/>
  <c r="M191"/>
  <c r="L197"/>
  <c r="L195"/>
  <c r="L194"/>
  <c r="L193"/>
  <c r="L192"/>
  <c r="L191"/>
  <c r="K197"/>
  <c r="K195"/>
  <c r="K194"/>
  <c r="K193"/>
  <c r="K192"/>
  <c r="K191"/>
  <c r="J197"/>
  <c r="J195"/>
  <c r="J194"/>
  <c r="J193"/>
  <c r="J192"/>
  <c r="J191"/>
  <c r="I197"/>
  <c r="I195"/>
  <c r="I194"/>
  <c r="I193"/>
  <c r="I192"/>
  <c r="I191"/>
  <c r="H197"/>
  <c r="H195"/>
  <c r="H194"/>
  <c r="H193"/>
  <c r="H192"/>
  <c r="H191"/>
  <c r="G197"/>
  <c r="G195"/>
  <c r="G194"/>
  <c r="G193"/>
  <c r="G192"/>
  <c r="G191"/>
  <c r="F197"/>
  <c r="F195"/>
  <c r="F194"/>
  <c r="F193"/>
  <c r="F192"/>
  <c r="F191"/>
  <c r="E197"/>
  <c r="E195"/>
  <c r="D197"/>
  <c r="D195"/>
  <c r="M178"/>
  <c r="L178"/>
  <c r="K178"/>
  <c r="J178"/>
  <c r="I178"/>
  <c r="H178"/>
  <c r="G178"/>
  <c r="F178"/>
  <c r="E178"/>
  <c r="F117"/>
  <c r="F115"/>
  <c r="F105"/>
  <c r="F98"/>
  <c r="F93"/>
  <c r="F134"/>
  <c r="F133"/>
  <c r="D134"/>
  <c r="D133"/>
  <c r="M141"/>
  <c r="L141"/>
  <c r="K141"/>
  <c r="J141"/>
  <c r="I141"/>
  <c r="H141"/>
  <c r="G141"/>
  <c r="F141"/>
  <c r="E141"/>
  <c r="D141"/>
  <c r="D105"/>
  <c r="D115"/>
  <c r="D98"/>
  <c r="D93"/>
  <c r="M138"/>
  <c r="M137"/>
  <c r="L138"/>
  <c r="L137"/>
  <c r="K138"/>
  <c r="K137"/>
  <c r="J138"/>
  <c r="J137"/>
  <c r="I138"/>
  <c r="I137"/>
  <c r="H138"/>
  <c r="H137"/>
  <c r="G138"/>
  <c r="G137"/>
  <c r="F138"/>
  <c r="F137"/>
  <c r="E138"/>
  <c r="E137"/>
  <c r="D138"/>
  <c r="D137"/>
  <c r="M149"/>
  <c r="L149"/>
  <c r="K149"/>
  <c r="J149"/>
  <c r="I149"/>
  <c r="H149"/>
  <c r="G149"/>
  <c r="F149"/>
  <c r="E149"/>
  <c r="D149"/>
  <c r="M131"/>
  <c r="M130"/>
  <c r="L131"/>
  <c r="L130"/>
  <c r="K131"/>
  <c r="K130"/>
  <c r="J131"/>
  <c r="J130"/>
  <c r="I131"/>
  <c r="I130"/>
  <c r="H131"/>
  <c r="H130"/>
  <c r="G131"/>
  <c r="G130"/>
  <c r="F131"/>
  <c r="F130"/>
  <c r="E131"/>
  <c r="E130"/>
  <c r="D131"/>
  <c r="D130"/>
  <c r="M125"/>
  <c r="M124"/>
  <c r="M117"/>
  <c r="L125"/>
  <c r="L124"/>
  <c r="L117"/>
  <c r="K125"/>
  <c r="K124"/>
  <c r="K117"/>
  <c r="J125"/>
  <c r="J124"/>
  <c r="J117"/>
  <c r="I125"/>
  <c r="I124"/>
  <c r="I117"/>
  <c r="H125"/>
  <c r="H124"/>
  <c r="H117"/>
  <c r="G125"/>
  <c r="G124"/>
  <c r="G117"/>
  <c r="F125"/>
  <c r="F124"/>
  <c r="E125"/>
  <c r="E124"/>
  <c r="E117"/>
  <c r="D125"/>
  <c r="D124"/>
  <c r="D117"/>
  <c r="M154"/>
  <c r="M151"/>
  <c r="L154"/>
  <c r="L151"/>
  <c r="K154"/>
  <c r="K151"/>
  <c r="J154"/>
  <c r="J151"/>
  <c r="I154"/>
  <c r="I151"/>
  <c r="H154"/>
  <c r="H151"/>
  <c r="G154"/>
  <c r="G151"/>
  <c r="F154"/>
  <c r="E154"/>
  <c r="E151"/>
  <c r="E209"/>
  <c r="E208"/>
  <c r="E206"/>
  <c r="E205"/>
  <c r="E200"/>
  <c r="E202"/>
  <c r="E8"/>
  <c r="E7"/>
  <c r="E6"/>
  <c r="E5"/>
  <c r="D13" i="2"/>
  <c r="C13"/>
  <c r="B13"/>
  <c r="E326" i="3"/>
  <c r="D326"/>
  <c r="E225"/>
  <c r="E223"/>
  <c r="E219"/>
  <c r="E217"/>
  <c r="E215"/>
  <c r="E214"/>
  <c r="E213"/>
  <c r="E212"/>
  <c r="F346"/>
  <c r="F345"/>
  <c r="F339"/>
  <c r="F336"/>
  <c r="D225"/>
  <c r="D223"/>
  <c r="D58"/>
  <c r="D57"/>
  <c r="D49"/>
  <c r="D23"/>
  <c r="D22"/>
  <c r="D21"/>
  <c r="D20"/>
  <c r="D14"/>
  <c r="D13"/>
  <c r="D12"/>
  <c r="D11"/>
  <c r="G310"/>
  <c r="G309"/>
  <c r="G308"/>
  <c r="G307"/>
  <c r="G293"/>
  <c r="F9" i="1"/>
  <c r="F12"/>
  <c r="F6"/>
  <c r="E14" i="3"/>
  <c r="E13"/>
  <c r="E12"/>
  <c r="E11"/>
  <c r="E49"/>
  <c r="D339"/>
  <c r="E270"/>
  <c r="E269"/>
  <c r="E268"/>
  <c r="E267"/>
  <c r="D270"/>
  <c r="D269"/>
  <c r="D268"/>
  <c r="D267"/>
  <c r="E58"/>
  <c r="E57"/>
  <c r="E51"/>
  <c r="H293"/>
  <c r="E23"/>
  <c r="E22"/>
  <c r="E21"/>
  <c r="E20"/>
  <c r="D346"/>
  <c r="D345"/>
  <c r="E324"/>
  <c r="E323"/>
  <c r="D324"/>
  <c r="D323"/>
  <c r="D320"/>
  <c r="E318"/>
  <c r="D318"/>
  <c r="E316"/>
  <c r="D316"/>
  <c r="F307"/>
  <c r="D310"/>
  <c r="D309"/>
  <c r="D308"/>
  <c r="D307"/>
  <c r="I304"/>
  <c r="I303"/>
  <c r="I302"/>
  <c r="I301"/>
  <c r="I293"/>
  <c r="D304"/>
  <c r="D303"/>
  <c r="D302"/>
  <c r="D301"/>
  <c r="F298"/>
  <c r="F297"/>
  <c r="F296"/>
  <c r="F295"/>
  <c r="D298"/>
  <c r="D297"/>
  <c r="D296"/>
  <c r="D295"/>
  <c r="D279"/>
  <c r="D259"/>
  <c r="D258"/>
  <c r="D257"/>
  <c r="D237"/>
  <c r="D219"/>
  <c r="D217"/>
  <c r="D215"/>
  <c r="D214"/>
  <c r="D213"/>
  <c r="D212"/>
  <c r="D209"/>
  <c r="D208"/>
  <c r="D206"/>
  <c r="D205"/>
  <c r="D202"/>
  <c r="D200"/>
  <c r="D190"/>
  <c r="D184"/>
  <c r="D183"/>
  <c r="D180"/>
  <c r="D178"/>
  <c r="D174"/>
  <c r="D171"/>
  <c r="D168"/>
  <c r="D164"/>
  <c r="D162"/>
  <c r="D160"/>
  <c r="D159"/>
  <c r="D87"/>
  <c r="D84"/>
  <c r="D83"/>
  <c r="D8"/>
  <c r="D7"/>
  <c r="D6"/>
  <c r="D5"/>
  <c r="G12" i="1"/>
  <c r="H12"/>
  <c r="D342" i="3"/>
  <c r="D341"/>
  <c r="E66"/>
  <c r="E65"/>
  <c r="E64"/>
  <c r="E63"/>
  <c r="D29"/>
  <c r="D66"/>
  <c r="E29"/>
  <c r="E39"/>
  <c r="E320"/>
  <c r="E70"/>
  <c r="D70"/>
  <c r="D65"/>
  <c r="D64"/>
  <c r="D63"/>
  <c r="D336"/>
  <c r="D335"/>
  <c r="E33"/>
  <c r="D33"/>
  <c r="D39"/>
  <c r="F342"/>
  <c r="F341"/>
  <c r="I212"/>
  <c r="G214"/>
  <c r="G213"/>
  <c r="K140"/>
  <c r="K136"/>
  <c r="M140"/>
  <c r="E315"/>
  <c r="E314"/>
  <c r="E313"/>
  <c r="E293"/>
  <c r="D231"/>
  <c r="D228"/>
  <c r="J231"/>
  <c r="J228"/>
  <c r="G231"/>
  <c r="G228"/>
  <c r="D315"/>
  <c r="F214"/>
  <c r="F213"/>
  <c r="F212"/>
  <c r="K214"/>
  <c r="K213"/>
  <c r="K231"/>
  <c r="K228"/>
  <c r="J235"/>
  <c r="H140"/>
  <c r="H136"/>
  <c r="D167"/>
  <c r="D28"/>
  <c r="D27"/>
  <c r="D26"/>
  <c r="F140"/>
  <c r="L140"/>
  <c r="L136"/>
  <c r="I231"/>
  <c r="I228"/>
  <c r="D314"/>
  <c r="D313"/>
  <c r="D293"/>
  <c r="E194"/>
  <c r="E193"/>
  <c r="E192"/>
  <c r="H205"/>
  <c r="J140"/>
  <c r="J136"/>
  <c r="D158"/>
  <c r="D334"/>
  <c r="F151"/>
  <c r="D194"/>
  <c r="D193"/>
  <c r="D192"/>
  <c r="M228"/>
  <c r="L235"/>
  <c r="F136"/>
  <c r="F231"/>
  <c r="F228"/>
  <c r="M136"/>
  <c r="M134"/>
  <c r="M133"/>
  <c r="G140"/>
  <c r="L214"/>
  <c r="L213"/>
  <c r="L205"/>
  <c r="I238"/>
  <c r="I235"/>
  <c r="E28"/>
  <c r="E27"/>
  <c r="E26"/>
  <c r="F335"/>
  <c r="F334"/>
  <c r="F293"/>
  <c r="D92"/>
  <c r="E140"/>
  <c r="E136"/>
  <c r="I140"/>
  <c r="I136"/>
  <c r="F92"/>
  <c r="L231"/>
  <c r="L228"/>
  <c r="E235"/>
  <c r="E116"/>
  <c r="E115"/>
  <c r="G116"/>
  <c r="G115"/>
  <c r="J116"/>
  <c r="J115"/>
  <c r="J212"/>
  <c r="J205"/>
  <c r="M212"/>
  <c r="M205"/>
  <c r="G212"/>
  <c r="G205"/>
  <c r="I116"/>
  <c r="I115"/>
  <c r="L116"/>
  <c r="L115"/>
  <c r="D157"/>
  <c r="D154"/>
  <c r="K116"/>
  <c r="K115"/>
  <c r="H116"/>
  <c r="H115"/>
  <c r="M116"/>
  <c r="M115"/>
  <c r="K212"/>
  <c r="K205"/>
  <c r="D82"/>
  <c r="G136"/>
  <c r="F82"/>
  <c r="F81"/>
  <c r="K81"/>
  <c r="K134"/>
  <c r="K133"/>
  <c r="I134"/>
  <c r="I133"/>
  <c r="I81"/>
  <c r="L81"/>
  <c r="L134"/>
  <c r="L133"/>
  <c r="H134"/>
  <c r="H133"/>
  <c r="H81"/>
  <c r="M81"/>
  <c r="J134"/>
  <c r="J133"/>
  <c r="J81"/>
  <c r="E134"/>
  <c r="E133"/>
  <c r="E81"/>
  <c r="E4"/>
  <c r="F4"/>
  <c r="L212"/>
  <c r="G134"/>
  <c r="G133"/>
  <c r="G81"/>
  <c r="G4"/>
  <c r="D140"/>
  <c r="D136"/>
  <c r="D81"/>
  <c r="D4"/>
  <c r="D153"/>
  <c r="D151"/>
  <c r="B14" i="2"/>
</calcChain>
</file>

<file path=xl/comments1.xml><?xml version="1.0" encoding="utf-8"?>
<comments xmlns="http://schemas.openxmlformats.org/spreadsheetml/2006/main">
  <authors>
    <author>mkralik</author>
  </authors>
  <commentList>
    <comment ref="D2" authorId="0">
      <text>
        <r>
          <rPr>
            <b/>
            <sz val="8"/>
            <color indexed="81"/>
            <rFont val="Tahoma"/>
            <family val="2"/>
            <charset val="238"/>
          </rPr>
          <t>mkralik:</t>
        </r>
        <r>
          <rPr>
            <sz val="8"/>
            <color indexed="81"/>
            <rFont val="Tahoma"/>
            <family val="2"/>
            <charset val="238"/>
          </rPr>
          <t xml:space="preserve">
na 5.razini planiranja</t>
        </r>
      </text>
    </comment>
    <comment ref="L2" authorId="0">
      <text>
        <r>
          <rPr>
            <b/>
            <sz val="8"/>
            <color indexed="81"/>
            <rFont val="Tahoma"/>
            <family val="2"/>
            <charset val="238"/>
          </rPr>
          <t>mkralik:</t>
        </r>
        <r>
          <rPr>
            <sz val="8"/>
            <color indexed="81"/>
            <rFont val="Tahoma"/>
            <family val="2"/>
            <charset val="238"/>
          </rPr>
          <t xml:space="preserve">
na 2. razini planiranja</t>
        </r>
      </text>
    </comment>
    <comment ref="M2" authorId="0">
      <text>
        <r>
          <rPr>
            <b/>
            <sz val="8"/>
            <color indexed="81"/>
            <rFont val="Tahoma"/>
            <family val="2"/>
            <charset val="238"/>
          </rPr>
          <t>mkralik:</t>
        </r>
        <r>
          <rPr>
            <sz val="8"/>
            <color indexed="81"/>
            <rFont val="Tahoma"/>
            <family val="2"/>
            <charset val="238"/>
          </rPr>
          <t xml:space="preserve">
na 2. razini planiranja</t>
        </r>
      </text>
    </comment>
  </commentList>
</comments>
</file>

<file path=xl/sharedStrings.xml><?xml version="1.0" encoding="utf-8"?>
<sst xmlns="http://schemas.openxmlformats.org/spreadsheetml/2006/main" count="401" uniqueCount="176">
  <si>
    <t>PRIHODI POSLOVANJA</t>
  </si>
  <si>
    <t>PRIHODI OD NEFINANCIJSKE IMOVINE</t>
  </si>
  <si>
    <t>RASHODI  POSLOVANJA</t>
  </si>
  <si>
    <t>RASHODI ZA NEFINANCIJSKU IMOVINU</t>
  </si>
  <si>
    <t>RAZLIKA - VIŠAK / MANJAK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</si>
  <si>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</si>
  <si>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</si>
  <si>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</si>
  <si>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</si>
  <si>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</si>
  <si>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</si>
  <si>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</si>
  <si>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</si>
  <si>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</si>
  <si>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</si>
  <si>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</si>
  <si>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</si>
  <si>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</si>
  <si>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</si>
  <si>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</si>
  <si>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</si>
  <si>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</si>
  <si>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</si>
  <si>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</si>
  <si>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</si>
  <si>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</si>
  <si>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</si>
  <si>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</si>
  <si>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</si>
  <si>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Tekuće donacije u novcu</t>
  </si>
  <si>
    <t>Postrojenja i oprema</t>
  </si>
  <si>
    <t>Rashodi za nabavu nefinancijske imovine</t>
  </si>
  <si>
    <t>Knjige, umjetnička djela i ostale izložbene vrijednosti</t>
  </si>
  <si>
    <t>PRIHODI UKUPNO</t>
  </si>
  <si>
    <t>RASHODI UKUPNO</t>
  </si>
  <si>
    <t>FINANCIRANJE OSNOVNOG ŠKOLSTVA PREMA MINIMALNOM STANDARDU</t>
  </si>
  <si>
    <t>IZGRADNJA I REKONSTRUKCIJA OBJEKATA OSNOVNOG ŠKOLSTVA</t>
  </si>
  <si>
    <t>Program 7006</t>
  </si>
  <si>
    <t>K 7006 01</t>
  </si>
  <si>
    <t>pozicija</t>
  </si>
  <si>
    <t>Poslovni objekti</t>
  </si>
  <si>
    <t>K 7006 02</t>
  </si>
  <si>
    <t>OPREMANJE USTANOVA OSNOVNOG ŠKOLSTVA</t>
  </si>
  <si>
    <t>Rashodi za nabavu proizvedene dugotrajne imovine</t>
  </si>
  <si>
    <t>Uredska oprema i namještaj</t>
  </si>
  <si>
    <t>Komunikacijska oprema</t>
  </si>
  <si>
    <t>Oprema za održavanje i zaštitu</t>
  </si>
  <si>
    <t>Sportska i glazbena oprema</t>
  </si>
  <si>
    <t>Uređaji, strojevi i oprema za ostale namjene</t>
  </si>
  <si>
    <t>K 7006 03</t>
  </si>
  <si>
    <t>INVESTICIJSKO ODRŽAVANJE OBJEKATA I OPREME U OSNOVNOM ŠKOLSTVU</t>
  </si>
  <si>
    <t>Rashodi poslovanja</t>
  </si>
  <si>
    <t>Usluge tekućeg i investicijskog održavanja</t>
  </si>
  <si>
    <t>Intelektualne i osobne usluge</t>
  </si>
  <si>
    <t>A 7006 04</t>
  </si>
  <si>
    <t>FINANCIRANJE OPĆIH TROŠKOVA OSNOVNOG ŠKOLSTVA</t>
  </si>
  <si>
    <t>Službena putovanja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</si>
  <si>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</si>
  <si>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</si>
  <si>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</si>
  <si>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</si>
  <si>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</si>
  <si>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</si>
  <si>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</si>
  <si>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</si>
  <si>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</si>
  <si>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</si>
  <si>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</si>
  <si>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</si>
  <si>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Računalne usluge</t>
  </si>
  <si>
    <t>Ostale usluge</t>
  </si>
  <si>
    <t>Naknade troškova osobama izvan radnog odnosa</t>
  </si>
  <si>
    <t>Premije osiguranja</t>
  </si>
  <si>
    <t>Reprezentacija</t>
  </si>
  <si>
    <t>Članarine</t>
  </si>
  <si>
    <t>Pristojbe i naknade</t>
  </si>
  <si>
    <t>Financijski rashodi</t>
  </si>
  <si>
    <t>Bankarske usluge i usluge platnog prometa</t>
  </si>
  <si>
    <t>Zatezne kamate</t>
  </si>
  <si>
    <t>Ostali nespomenuti financijski rashodi</t>
  </si>
  <si>
    <t>A 7006 05</t>
  </si>
  <si>
    <t>FINANCIRANJE STVARNIH TROŠKOVA OSNOVNOG ŠKOLSTVA</t>
  </si>
  <si>
    <t>Građevinski objekti</t>
  </si>
  <si>
    <t>Materijal i sirovine</t>
  </si>
  <si>
    <t>Ostali rashodi</t>
  </si>
  <si>
    <t>Tekuće donacije</t>
  </si>
  <si>
    <t>Naknade za prijevoz, za rad na terenu i odvojeni život</t>
  </si>
  <si>
    <t>Plaće za redovan rad</t>
  </si>
  <si>
    <t>Doprinosi za obvezno zdravstveno osiguranje</t>
  </si>
  <si>
    <t>Doprinosi za obvezno osiguranje u slučaju nezaposlenosti</t>
  </si>
  <si>
    <t>K 7008 04</t>
  </si>
  <si>
    <t>SUFINANCIRANJE OPREMANJA ŠKOLSKIH KNJIŽNICA OBAVEZNOM ŠKOLSKOM LEKTIROM OSNOVNIH ŠKOLA</t>
  </si>
  <si>
    <t>Knjige</t>
  </si>
  <si>
    <t>2018.</t>
  </si>
  <si>
    <t>Ukupno prihodi i primici za 2017.</t>
  </si>
  <si>
    <t>Pomoći dane u inozemstvo i unutar općeg 
proračuna</t>
  </si>
  <si>
    <t>Pomoći proračunskim korisnicima drugih 
proračuna</t>
  </si>
  <si>
    <t>Sitni inventar i auto-gume</t>
  </si>
  <si>
    <t>POTICANJE IZVRSNOSTI</t>
  </si>
  <si>
    <t>T 7008 09</t>
  </si>
  <si>
    <t>Instrumenti, uređaji i strojevi</t>
  </si>
  <si>
    <t>PROGRAM JAVNIH POTREBA U PRED-
ŠKOLSKOM ODGOJU I OBRAZOVANJU</t>
  </si>
  <si>
    <t>Program 7011</t>
  </si>
  <si>
    <t>FINANCIRANJE ŠKOLSTVA IZVAN ŽUPANIJSKOG PRORAČUNA</t>
  </si>
  <si>
    <t>A 7011 01</t>
  </si>
  <si>
    <t>VLASTITI PRIHODI - OSNOVNO ŠKOLSTVO</t>
  </si>
  <si>
    <t>Plaće za prekovremeni rad rad</t>
  </si>
  <si>
    <t>Naknade za rad predstavničkih i izvršnih tijela, povjerenstava i slično</t>
  </si>
  <si>
    <t>Negativne tečajne razlike i razlike zbog primjene valutne klauzule</t>
  </si>
  <si>
    <t>Naknade građanima i kućanstvima na temelju osiguranja i druge naknade</t>
  </si>
  <si>
    <t>Ostale naknade građanima i kućanstvima iz proračuna</t>
  </si>
  <si>
    <t>Naknade građanima i kućanstvima u novcu</t>
  </si>
  <si>
    <t xml:space="preserve">Ostali rashodi </t>
  </si>
  <si>
    <t>Medicinska i laboratorijska oprema</t>
  </si>
  <si>
    <t xml:space="preserve">Rashodi za dodatna ulaganja na nefinancijskoj imovini </t>
  </si>
  <si>
    <t>Dodatna ulaganja na građevinskim objektima</t>
  </si>
  <si>
    <t>Program 7008</t>
  </si>
  <si>
    <t>FINANCIRANJE ŠKOLSTVA IZNAD MINIMALNOG STANDARDA</t>
  </si>
  <si>
    <t>A 7008 01</t>
  </si>
  <si>
    <t>ORGANIZACIJA I IZVOĐENJE NATJECANJA I SMOTRI</t>
  </si>
  <si>
    <t>T 7008 02</t>
  </si>
  <si>
    <t>PROGRAMI I PROJEKTI U OSNOVNIM I SREDNJIM ŠKOLAMA</t>
  </si>
  <si>
    <t>OSTALI PROGRAMI I PROJEKTI U ODGOJU I OBRAZOVANJU</t>
  </si>
  <si>
    <t>Naknade troškova osobama izvan radnog
odnosa</t>
  </si>
  <si>
    <t>Datum:</t>
  </si>
  <si>
    <t>Telefon:</t>
  </si>
  <si>
    <t>Izradila:</t>
  </si>
  <si>
    <t>Ostala nematerijalna imovina</t>
  </si>
  <si>
    <t>PROGRAM:</t>
  </si>
  <si>
    <t>OSNOVNO ŠKOLOSTVO - VLASTITI</t>
  </si>
  <si>
    <t>I MINISTARSTVO</t>
  </si>
  <si>
    <t>AKTIVNOST:</t>
  </si>
  <si>
    <t>1013 DONACIJE</t>
  </si>
  <si>
    <t>1017 ŠKOLSKA KUHINJA</t>
  </si>
  <si>
    <t>Plaće</t>
  </si>
  <si>
    <t>Doprinosi za zdravstveno osiguranje</t>
  </si>
  <si>
    <t>Doprinosi za zapošljavanje</t>
  </si>
  <si>
    <t>1022 OSTALI VLASTITI PRIHODI</t>
  </si>
  <si>
    <t>Uredski materijal i ostale materijalni rashodi</t>
  </si>
  <si>
    <t>Ugovorne kazne i ostale naknade šteta</t>
  </si>
  <si>
    <t>Kazne, penali i naknade štete</t>
  </si>
  <si>
    <t>Ravnatelj:</t>
  </si>
  <si>
    <t>Elizabeta Jukić</t>
  </si>
  <si>
    <t>862-004</t>
  </si>
  <si>
    <t>Darko Čota</t>
  </si>
  <si>
    <r>
      <rPr>
        <b/>
        <sz val="10"/>
        <rFont val="Arial"/>
        <family val="2"/>
        <charset val="238"/>
      </rPr>
      <t>65264</t>
    </r>
    <r>
      <rPr>
        <sz val="10"/>
        <rFont val="Arial"/>
        <family val="2"/>
        <charset val="238"/>
      </rPr>
      <t xml:space="preserve"> Sufinanciranje cijene usluge(šk. kuhinja)</t>
    </r>
  </si>
  <si>
    <r>
      <rPr>
        <b/>
        <sz val="10"/>
        <rFont val="Arial"/>
        <family val="2"/>
        <charset val="238"/>
      </rPr>
      <t>66151</t>
    </r>
    <r>
      <rPr>
        <sz val="10"/>
        <rFont val="Arial"/>
        <family val="2"/>
        <charset val="238"/>
      </rPr>
      <t xml:space="preserve"> Prihodi od pruženih usluga</t>
    </r>
  </si>
  <si>
    <r>
      <rPr>
        <b/>
        <sz val="9"/>
        <rFont val="Arial"/>
        <family val="2"/>
        <charset val="238"/>
      </rPr>
      <t>72111</t>
    </r>
    <r>
      <rPr>
        <sz val="9"/>
        <rFont val="Arial"/>
        <family val="2"/>
        <charset val="238"/>
      </rPr>
      <t xml:space="preserve"> Stambeni objekti za zaposlene- otplate stanova</t>
    </r>
  </si>
  <si>
    <r>
      <rPr>
        <b/>
        <sz val="10"/>
        <rFont val="Arial"/>
        <family val="2"/>
        <charset val="238"/>
      </rPr>
      <t>67111</t>
    </r>
    <r>
      <rPr>
        <sz val="10"/>
        <rFont val="Arial"/>
        <family val="2"/>
        <charset val="238"/>
      </rPr>
      <t xml:space="preserve"> Prihodi za finan. rash. posl. -OBŽ</t>
    </r>
  </si>
  <si>
    <r>
      <rPr>
        <b/>
        <sz val="10"/>
        <rFont val="Arial"/>
        <family val="2"/>
        <charset val="238"/>
      </rPr>
      <t xml:space="preserve">67121 </t>
    </r>
    <r>
      <rPr>
        <sz val="10"/>
        <rFont val="Arial"/>
        <family val="2"/>
        <charset val="238"/>
      </rPr>
      <t>Prihodi iz nadležnog propračuna za fin. ras. za nabavu nef. Imovine</t>
    </r>
  </si>
  <si>
    <t>Sitan inventar i auto gume</t>
  </si>
  <si>
    <t>PLAN RASHODA I IZDATAKA ZA: OSNOVNA ŠKOLA DRENJE</t>
  </si>
  <si>
    <r>
      <rPr>
        <b/>
        <sz val="10"/>
        <rFont val="Arial"/>
        <family val="2"/>
        <charset val="238"/>
      </rPr>
      <t>63612</t>
    </r>
    <r>
      <rPr>
        <sz val="10"/>
        <rFont val="Arial"/>
        <family val="2"/>
        <charset val="238"/>
      </rPr>
      <t xml:space="preserve"> Tekuće pomoći iz državnog proračuna proračunskim korisnicima proračuna JLPRS</t>
    </r>
  </si>
  <si>
    <t>I. REBALANS FINANCIJSKOG PLANA OSNOVNE ŠKOLE DRENJE ZA 2018.</t>
  </si>
  <si>
    <t>Rebalans 
za 2018.</t>
  </si>
  <si>
    <t>PLAN PRIHODA I PRIMITAKA ZA: OSNOVNA ŠKOLA DRENJE I REBALANS za 2018.</t>
  </si>
  <si>
    <t>Ostali nespomenutoi rashodi poslovanja</t>
  </si>
  <si>
    <t>Višegodišnji nasadi i osnovno stado</t>
  </si>
  <si>
    <t xml:space="preserve">Višegodišnji nasadi </t>
  </si>
  <si>
    <t>Rashodi za nabavu neproizvedene dugotrajne imovine</t>
  </si>
  <si>
    <t>Nematerijalna imovina</t>
  </si>
  <si>
    <t>T 7008 03</t>
  </si>
  <si>
    <t>T 7008 23</t>
  </si>
  <si>
    <t>ŠKOLSKI OBROK ZA SVE</t>
  </si>
  <si>
    <t>Pomoći dane u inozemstvo i unutar općeg proračuna</t>
  </si>
  <si>
    <t>Pomoći proračunskim korisnicima drugih proračuna</t>
  </si>
  <si>
    <t>Tekuće pomoći proračunskim korisnicima drugih proračuna</t>
  </si>
  <si>
    <t>Naknade građanima i kućamnstvima na temelju osiguranja i druge naknade</t>
  </si>
  <si>
    <t>Ostale naknade  građanima i kućanstvima iz proračuna</t>
  </si>
  <si>
    <t>Naknade građanima i kućanstvima u naravi</t>
  </si>
  <si>
    <t>T 7008 15</t>
  </si>
  <si>
    <t>SHEMA-VOĆE,POVRĆE I MLIJEKO</t>
  </si>
  <si>
    <t xml:space="preserve">1019 MINISTARSTVO ZNANOSTI I OBRAZOVANJA </t>
  </si>
  <si>
    <t>I. rebalans fin. plana za 2018.</t>
  </si>
  <si>
    <r>
      <rPr>
        <b/>
        <sz val="10"/>
        <rFont val="Arial"/>
        <family val="2"/>
        <charset val="238"/>
      </rPr>
      <t>63613</t>
    </r>
    <r>
      <rPr>
        <sz val="10"/>
        <rFont val="Arial"/>
        <family val="2"/>
        <charset val="238"/>
      </rPr>
      <t xml:space="preserve"> Tekuće pomoći iz državnog proračuna proračunskim korisnicima proračuna JLPRS</t>
    </r>
  </si>
  <si>
    <r>
      <rPr>
        <b/>
        <sz val="10"/>
        <rFont val="Arial"/>
        <family val="2"/>
        <charset val="238"/>
      </rPr>
      <t>63622</t>
    </r>
    <r>
      <rPr>
        <sz val="10"/>
        <rFont val="Arial"/>
        <family val="2"/>
        <charset val="238"/>
      </rPr>
      <t xml:space="preserve"> Kapitalne pomoći iz državnog proračuna proračunskim korisnicima</t>
    </r>
  </si>
</sst>
</file>

<file path=xl/styles.xml><?xml version="1.0" encoding="utf-8"?>
<styleSheet xmlns="http://schemas.openxmlformats.org/spreadsheetml/2006/main">
  <numFmts count="2">
    <numFmt numFmtId="171" formatCode="_-* #,##0.00_-;\-* #,##0.00_-;_-* &quot;-&quot;??_-;_-@_-"/>
    <numFmt numFmtId="178" formatCode="#,##0.00_ ;[Red]\-#,##0.00\ "/>
  </numFmts>
  <fonts count="46">
    <font>
      <sz val="10"/>
      <color indexed="8"/>
      <name val="MS Sans Serif"/>
      <charset val="238"/>
    </font>
    <font>
      <sz val="9.85"/>
      <color indexed="8"/>
      <name val="Times New Roman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color indexed="8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Times New Roman"/>
      <family val="1"/>
    </font>
    <font>
      <b/>
      <sz val="10"/>
      <color indexed="8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Times New Roman"/>
      <family val="1"/>
    </font>
    <font>
      <sz val="10"/>
      <color theme="1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2" applyNumberFormat="0" applyAlignment="0" applyProtection="0"/>
    <xf numFmtId="0" fontId="6" fillId="17" borderId="3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2" applyNumberFormat="0" applyAlignment="0" applyProtection="0"/>
    <xf numFmtId="0" fontId="13" fillId="0" borderId="8" applyNumberFormat="0" applyFill="0" applyAlignment="0" applyProtection="0"/>
    <xf numFmtId="0" fontId="14" fillId="9" borderId="0" applyNumberFormat="0" applyBorder="0" applyAlignment="0" applyProtection="0"/>
    <xf numFmtId="0" fontId="15" fillId="4" borderId="1" applyNumberFormat="0" applyFont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  <xf numFmtId="171" fontId="1" fillId="0" borderId="0" applyFont="0" applyFill="0" applyBorder="0" applyAlignment="0" applyProtection="0"/>
  </cellStyleXfs>
  <cellXfs count="170">
    <xf numFmtId="0" fontId="0" fillId="0" borderId="0" xfId="0" applyNumberFormat="1" applyFill="1" applyBorder="1" applyAlignment="1" applyProtection="1"/>
    <xf numFmtId="0" fontId="19" fillId="0" borderId="0" xfId="0" applyFont="1"/>
    <xf numFmtId="0" fontId="2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1" fontId="19" fillId="0" borderId="0" xfId="0" applyNumberFormat="1" applyFont="1" applyAlignment="1">
      <alignment wrapText="1"/>
    </xf>
    <xf numFmtId="0" fontId="19" fillId="0" borderId="0" xfId="0" applyFont="1" applyAlignment="1">
      <alignment horizontal="right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3" fontId="19" fillId="0" borderId="13" xfId="0" applyNumberFormat="1" applyFont="1" applyBorder="1"/>
    <xf numFmtId="3" fontId="19" fillId="0" borderId="14" xfId="0" applyNumberFormat="1" applyFont="1" applyBorder="1"/>
    <xf numFmtId="3" fontId="19" fillId="0" borderId="15" xfId="0" applyNumberFormat="1" applyFont="1" applyBorder="1"/>
    <xf numFmtId="1" fontId="20" fillId="0" borderId="16" xfId="0" applyNumberFormat="1" applyFont="1" applyBorder="1" applyAlignment="1">
      <alignment wrapText="1"/>
    </xf>
    <xf numFmtId="3" fontId="19" fillId="0" borderId="17" xfId="0" applyNumberFormat="1" applyFont="1" applyBorder="1"/>
    <xf numFmtId="3" fontId="19" fillId="0" borderId="16" xfId="0" applyNumberFormat="1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0" fontId="23" fillId="0" borderId="0" xfId="0" applyNumberFormat="1" applyFon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20" xfId="0" quotePrefix="1" applyFont="1" applyBorder="1" applyAlignment="1">
      <alignment horizontal="left" wrapText="1"/>
    </xf>
    <xf numFmtId="0" fontId="27" fillId="0" borderId="21" xfId="0" quotePrefix="1" applyFont="1" applyBorder="1" applyAlignment="1">
      <alignment horizontal="left" wrapText="1"/>
    </xf>
    <xf numFmtId="0" fontId="27" fillId="0" borderId="21" xfId="0" quotePrefix="1" applyFont="1" applyBorder="1" applyAlignment="1">
      <alignment horizontal="center" wrapText="1"/>
    </xf>
    <xf numFmtId="0" fontId="27" fillId="0" borderId="21" xfId="0" quotePrefix="1" applyNumberFormat="1" applyFont="1" applyFill="1" applyBorder="1" applyAlignment="1" applyProtection="1">
      <alignment horizontal="left"/>
    </xf>
    <xf numFmtId="0" fontId="25" fillId="0" borderId="22" xfId="0" applyNumberFormat="1" applyFont="1" applyFill="1" applyBorder="1" applyAlignment="1" applyProtection="1">
      <alignment horizontal="center" wrapText="1"/>
    </xf>
    <xf numFmtId="0" fontId="25" fillId="0" borderId="22" xfId="0" applyNumberFormat="1" applyFont="1" applyFill="1" applyBorder="1" applyAlignment="1" applyProtection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19" fillId="0" borderId="21" xfId="0" applyNumberFormat="1" applyFont="1" applyFill="1" applyBorder="1" applyAlignment="1" applyProtection="1"/>
    <xf numFmtId="3" fontId="27" fillId="0" borderId="22" xfId="0" applyNumberFormat="1" applyFont="1" applyBorder="1" applyAlignment="1">
      <alignment horizontal="right"/>
    </xf>
    <xf numFmtId="3" fontId="27" fillId="0" borderId="22" xfId="0" applyNumberFormat="1" applyFont="1" applyFill="1" applyBorder="1" applyAlignment="1" applyProtection="1">
      <alignment horizontal="right" wrapText="1"/>
    </xf>
    <xf numFmtId="0" fontId="26" fillId="0" borderId="0" xfId="0" quotePrefix="1" applyNumberFormat="1" applyFont="1" applyFill="1" applyBorder="1" applyAlignment="1" applyProtection="1">
      <alignment horizontal="left" wrapText="1"/>
    </xf>
    <xf numFmtId="0" fontId="23" fillId="0" borderId="0" xfId="0" applyNumberFormat="1" applyFont="1" applyFill="1" applyBorder="1" applyAlignment="1" applyProtection="1">
      <alignment horizontal="center"/>
    </xf>
    <xf numFmtId="1" fontId="20" fillId="18" borderId="23" xfId="0" applyNumberFormat="1" applyFont="1" applyFill="1" applyBorder="1" applyAlignment="1">
      <alignment horizontal="right" vertical="top" wrapText="1"/>
    </xf>
    <xf numFmtId="1" fontId="20" fillId="18" borderId="24" xfId="0" applyNumberFormat="1" applyFont="1" applyFill="1" applyBorder="1" applyAlignment="1">
      <alignment horizontal="left" wrapText="1"/>
    </xf>
    <xf numFmtId="0" fontId="25" fillId="0" borderId="0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left"/>
    </xf>
    <xf numFmtId="0" fontId="25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wrapText="1"/>
    </xf>
    <xf numFmtId="0" fontId="32" fillId="19" borderId="0" xfId="0" applyFont="1" applyFill="1" applyBorder="1" applyAlignment="1">
      <alignment vertical="top"/>
    </xf>
    <xf numFmtId="0" fontId="32" fillId="19" borderId="0" xfId="0" applyFont="1" applyFill="1" applyBorder="1" applyAlignment="1">
      <alignment vertical="top" wrapText="1"/>
    </xf>
    <xf numFmtId="0" fontId="34" fillId="20" borderId="0" xfId="0" applyFont="1" applyFill="1" applyBorder="1" applyAlignment="1">
      <alignment vertical="top"/>
    </xf>
    <xf numFmtId="0" fontId="34" fillId="0" borderId="0" xfId="0" applyFont="1" applyFill="1" applyBorder="1" applyAlignment="1">
      <alignment horizontal="center" vertical="top"/>
    </xf>
    <xf numFmtId="0" fontId="33" fillId="20" borderId="0" xfId="0" applyFont="1" applyFill="1" applyBorder="1" applyAlignment="1">
      <alignment vertical="top" wrapText="1"/>
    </xf>
    <xf numFmtId="0" fontId="34" fillId="0" borderId="0" xfId="0" applyFont="1" applyFill="1" applyBorder="1" applyAlignment="1">
      <alignment vertical="top"/>
    </xf>
    <xf numFmtId="0" fontId="34" fillId="0" borderId="0" xfId="0" applyFont="1" applyFill="1" applyBorder="1" applyAlignment="1">
      <alignment vertical="top" wrapText="1"/>
    </xf>
    <xf numFmtId="3" fontId="33" fillId="0" borderId="0" xfId="0" applyNumberFormat="1" applyFont="1" applyFill="1" applyBorder="1" applyAlignment="1">
      <alignment horizontal="center" vertical="top"/>
    </xf>
    <xf numFmtId="0" fontId="35" fillId="0" borderId="0" xfId="0" applyNumberFormat="1" applyFont="1" applyFill="1" applyBorder="1" applyAlignment="1">
      <alignment vertical="top" wrapText="1"/>
    </xf>
    <xf numFmtId="0" fontId="34" fillId="20" borderId="0" xfId="0" applyFont="1" applyFill="1" applyBorder="1" applyAlignment="1">
      <alignment vertical="top" wrapText="1"/>
    </xf>
    <xf numFmtId="4" fontId="23" fillId="0" borderId="0" xfId="0" applyNumberFormat="1" applyFont="1" applyFill="1" applyBorder="1" applyAlignment="1" applyProtection="1"/>
    <xf numFmtId="4" fontId="32" fillId="19" borderId="0" xfId="0" applyNumberFormat="1" applyFont="1" applyFill="1" applyBorder="1" applyAlignment="1">
      <alignment vertical="top" wrapText="1"/>
    </xf>
    <xf numFmtId="4" fontId="33" fillId="20" borderId="0" xfId="0" applyNumberFormat="1" applyFont="1" applyFill="1" applyBorder="1" applyAlignment="1">
      <alignment vertical="top" wrapText="1"/>
    </xf>
    <xf numFmtId="4" fontId="34" fillId="0" borderId="0" xfId="0" applyNumberFormat="1" applyFont="1" applyFill="1" applyBorder="1" applyAlignment="1">
      <alignment vertical="top" wrapText="1"/>
    </xf>
    <xf numFmtId="4" fontId="34" fillId="20" borderId="0" xfId="0" applyNumberFormat="1" applyFont="1" applyFill="1" applyBorder="1" applyAlignment="1">
      <alignment vertical="top" wrapText="1"/>
    </xf>
    <xf numFmtId="178" fontId="34" fillId="20" borderId="0" xfId="42" applyNumberFormat="1" applyFont="1" applyFill="1" applyBorder="1" applyAlignment="1">
      <alignment wrapText="1"/>
    </xf>
    <xf numFmtId="178" fontId="34" fillId="0" borderId="0" xfId="42" applyNumberFormat="1" applyFont="1" applyFill="1" applyBorder="1" applyAlignment="1">
      <alignment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4" fontId="2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wrapText="1"/>
    </xf>
    <xf numFmtId="4" fontId="21" fillId="0" borderId="0" xfId="0" applyNumberFormat="1" applyFont="1" applyFill="1" applyBorder="1" applyAlignment="1" applyProtection="1"/>
    <xf numFmtId="4" fontId="25" fillId="19" borderId="0" xfId="0" applyNumberFormat="1" applyFont="1" applyFill="1" applyBorder="1" applyAlignment="1" applyProtection="1">
      <alignment horizontal="center" vertical="center" wrapText="1"/>
    </xf>
    <xf numFmtId="0" fontId="34" fillId="20" borderId="0" xfId="0" applyFont="1" applyFill="1" applyBorder="1" applyAlignment="1">
      <alignment horizontal="center" vertical="top"/>
    </xf>
    <xf numFmtId="0" fontId="34" fillId="22" borderId="0" xfId="0" applyFont="1" applyFill="1" applyBorder="1" applyAlignment="1">
      <alignment vertical="top" wrapText="1"/>
    </xf>
    <xf numFmtId="0" fontId="21" fillId="0" borderId="0" xfId="0" applyNumberFormat="1" applyFont="1" applyFill="1" applyBorder="1" applyAlignment="1" applyProtection="1">
      <alignment horizontal="center"/>
    </xf>
    <xf numFmtId="4" fontId="34" fillId="0" borderId="0" xfId="42" applyNumberFormat="1" applyFont="1" applyFill="1" applyBorder="1" applyAlignment="1">
      <alignment wrapText="1"/>
    </xf>
    <xf numFmtId="0" fontId="38" fillId="0" borderId="0" xfId="0" applyFont="1" applyFill="1" applyBorder="1" applyAlignment="1">
      <alignment vertical="top"/>
    </xf>
    <xf numFmtId="3" fontId="32" fillId="0" borderId="0" xfId="0" applyNumberFormat="1" applyFont="1" applyFill="1" applyBorder="1" applyAlignment="1">
      <alignment horizontal="center" vertical="top"/>
    </xf>
    <xf numFmtId="0" fontId="38" fillId="0" borderId="0" xfId="0" applyFont="1" applyFill="1" applyBorder="1" applyAlignment="1">
      <alignment vertical="top" wrapText="1"/>
    </xf>
    <xf numFmtId="178" fontId="38" fillId="0" borderId="0" xfId="42" applyNumberFormat="1" applyFont="1" applyFill="1" applyBorder="1" applyAlignment="1">
      <alignment wrapText="1"/>
    </xf>
    <xf numFmtId="4" fontId="38" fillId="0" borderId="0" xfId="0" applyNumberFormat="1" applyFont="1" applyFill="1" applyBorder="1" applyAlignment="1">
      <alignment vertical="top" wrapText="1"/>
    </xf>
    <xf numFmtId="0" fontId="32" fillId="20" borderId="0" xfId="0" applyFont="1" applyFill="1" applyBorder="1" applyAlignment="1">
      <alignment vertical="top"/>
    </xf>
    <xf numFmtId="0" fontId="32" fillId="20" borderId="0" xfId="0" applyFont="1" applyFill="1" applyBorder="1" applyAlignment="1">
      <alignment horizontal="center" vertical="top"/>
    </xf>
    <xf numFmtId="0" fontId="32" fillId="20" borderId="0" xfId="0" applyFont="1" applyFill="1" applyBorder="1" applyAlignment="1">
      <alignment vertical="top" wrapText="1"/>
    </xf>
    <xf numFmtId="178" fontId="32" fillId="20" borderId="0" xfId="42" applyNumberFormat="1" applyFont="1" applyFill="1" applyBorder="1" applyAlignment="1">
      <alignment wrapText="1"/>
    </xf>
    <xf numFmtId="4" fontId="32" fillId="20" borderId="0" xfId="0" applyNumberFormat="1" applyFont="1" applyFill="1" applyBorder="1" applyAlignment="1">
      <alignment wrapText="1"/>
    </xf>
    <xf numFmtId="4" fontId="32" fillId="20" borderId="0" xfId="0" applyNumberFormat="1" applyFont="1" applyFill="1" applyBorder="1" applyAlignment="1">
      <alignment vertical="top" wrapText="1"/>
    </xf>
    <xf numFmtId="0" fontId="38" fillId="0" borderId="0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vertical="top"/>
    </xf>
    <xf numFmtId="0" fontId="32" fillId="0" borderId="0" xfId="0" applyFont="1" applyFill="1" applyBorder="1" applyAlignment="1">
      <alignment vertical="top" wrapText="1"/>
    </xf>
    <xf numFmtId="4" fontId="38" fillId="0" borderId="0" xfId="0" applyNumberFormat="1" applyFont="1" applyFill="1" applyBorder="1" applyAlignment="1">
      <alignment wrapText="1"/>
    </xf>
    <xf numFmtId="4" fontId="39" fillId="0" borderId="0" xfId="0" applyNumberFormat="1" applyFont="1" applyFill="1" applyBorder="1" applyAlignment="1">
      <alignment vertical="top" wrapText="1"/>
    </xf>
    <xf numFmtId="4" fontId="34" fillId="0" borderId="0" xfId="0" applyNumberFormat="1" applyFont="1" applyFill="1" applyBorder="1" applyAlignment="1">
      <alignment wrapText="1"/>
    </xf>
    <xf numFmtId="178" fontId="38" fillId="20" borderId="0" xfId="42" applyNumberFormat="1" applyFont="1" applyFill="1" applyBorder="1" applyAlignment="1">
      <alignment wrapText="1"/>
    </xf>
    <xf numFmtId="0" fontId="32" fillId="21" borderId="0" xfId="0" applyFont="1" applyFill="1" applyBorder="1" applyAlignment="1">
      <alignment vertical="top"/>
    </xf>
    <xf numFmtId="0" fontId="32" fillId="0" borderId="0" xfId="0" applyFont="1" applyFill="1" applyBorder="1" applyAlignment="1">
      <alignment horizontal="center" vertical="top"/>
    </xf>
    <xf numFmtId="0" fontId="32" fillId="19" borderId="0" xfId="0" applyFont="1" applyFill="1" applyBorder="1" applyAlignment="1">
      <alignment horizontal="center" vertical="top"/>
    </xf>
    <xf numFmtId="0" fontId="38" fillId="20" borderId="0" xfId="0" applyFont="1" applyFill="1" applyBorder="1" applyAlignment="1">
      <alignment vertical="top"/>
    </xf>
    <xf numFmtId="0" fontId="38" fillId="20" borderId="0" xfId="0" applyFont="1" applyFill="1" applyBorder="1" applyAlignment="1">
      <alignment vertical="top" wrapText="1"/>
    </xf>
    <xf numFmtId="4" fontId="38" fillId="20" borderId="0" xfId="0" applyNumberFormat="1" applyFont="1" applyFill="1" applyBorder="1" applyAlignment="1">
      <alignment wrapText="1"/>
    </xf>
    <xf numFmtId="4" fontId="22" fillId="0" borderId="0" xfId="0" applyNumberFormat="1" applyFont="1" applyFill="1" applyBorder="1" applyAlignment="1" applyProtection="1"/>
    <xf numFmtId="4" fontId="32" fillId="19" borderId="0" xfId="0" applyNumberFormat="1" applyFont="1" applyFill="1" applyBorder="1" applyAlignment="1">
      <alignment wrapText="1"/>
    </xf>
    <xf numFmtId="4" fontId="25" fillId="19" borderId="0" xfId="0" applyNumberFormat="1" applyFont="1" applyFill="1" applyBorder="1" applyAlignment="1" applyProtection="1"/>
    <xf numFmtId="0" fontId="38" fillId="21" borderId="0" xfId="0" applyFont="1" applyFill="1" applyBorder="1" applyAlignment="1">
      <alignment vertical="top"/>
    </xf>
    <xf numFmtId="0" fontId="33" fillId="0" borderId="0" xfId="0" applyFont="1" applyFill="1" applyBorder="1" applyAlignment="1">
      <alignment vertical="top"/>
    </xf>
    <xf numFmtId="0" fontId="32" fillId="23" borderId="0" xfId="0" applyFont="1" applyFill="1" applyBorder="1" applyAlignment="1">
      <alignment vertical="top" wrapText="1"/>
    </xf>
    <xf numFmtId="178" fontId="32" fillId="23" borderId="0" xfId="42" applyNumberFormat="1" applyFont="1" applyFill="1" applyBorder="1" applyAlignment="1">
      <alignment wrapText="1"/>
    </xf>
    <xf numFmtId="4" fontId="38" fillId="23" borderId="0" xfId="0" applyNumberFormat="1" applyFont="1" applyFill="1" applyBorder="1" applyAlignment="1">
      <alignment wrapText="1"/>
    </xf>
    <xf numFmtId="4" fontId="38" fillId="23" borderId="0" xfId="0" applyNumberFormat="1" applyFont="1" applyFill="1" applyBorder="1" applyAlignment="1">
      <alignment vertical="top" wrapText="1"/>
    </xf>
    <xf numFmtId="178" fontId="38" fillId="22" borderId="0" xfId="42" applyNumberFormat="1" applyFont="1" applyFill="1" applyBorder="1" applyAlignment="1">
      <alignment wrapText="1"/>
    </xf>
    <xf numFmtId="0" fontId="22" fillId="22" borderId="0" xfId="0" applyNumberFormat="1" applyFont="1" applyFill="1" applyBorder="1" applyAlignment="1" applyProtection="1">
      <alignment horizontal="center"/>
    </xf>
    <xf numFmtId="0" fontId="22" fillId="22" borderId="0" xfId="0" applyNumberFormat="1" applyFont="1" applyFill="1" applyBorder="1" applyAlignment="1" applyProtection="1">
      <alignment wrapText="1"/>
    </xf>
    <xf numFmtId="3" fontId="27" fillId="0" borderId="22" xfId="0" applyNumberFormat="1" applyFont="1" applyFill="1" applyBorder="1" applyAlignment="1" applyProtection="1">
      <alignment horizontal="right" vertical="center" wrapText="1"/>
    </xf>
    <xf numFmtId="0" fontId="21" fillId="22" borderId="0" xfId="0" applyNumberFormat="1" applyFont="1" applyFill="1" applyBorder="1" applyAlignment="1" applyProtection="1">
      <alignment wrapText="1"/>
    </xf>
    <xf numFmtId="4" fontId="21" fillId="22" borderId="0" xfId="0" applyNumberFormat="1" applyFont="1" applyFill="1" applyBorder="1" applyAlignment="1" applyProtection="1"/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top"/>
    </xf>
    <xf numFmtId="0" fontId="40" fillId="0" borderId="0" xfId="0" applyFont="1" applyFill="1" applyBorder="1" applyAlignment="1">
      <alignment vertical="top" wrapText="1"/>
    </xf>
    <xf numFmtId="0" fontId="42" fillId="22" borderId="0" xfId="0" applyNumberFormat="1" applyFont="1" applyFill="1" applyBorder="1" applyAlignment="1" applyProtection="1">
      <alignment horizontal="center"/>
    </xf>
    <xf numFmtId="0" fontId="43" fillId="22" borderId="0" xfId="0" applyNumberFormat="1" applyFont="1" applyFill="1" applyBorder="1" applyAlignment="1" applyProtection="1">
      <alignment wrapText="1"/>
    </xf>
    <xf numFmtId="4" fontId="43" fillId="22" borderId="0" xfId="0" applyNumberFormat="1" applyFont="1" applyFill="1" applyBorder="1" applyAlignment="1" applyProtection="1"/>
    <xf numFmtId="0" fontId="41" fillId="22" borderId="0" xfId="0" applyFont="1" applyFill="1" applyBorder="1" applyAlignment="1">
      <alignment horizontal="center"/>
    </xf>
    <xf numFmtId="0" fontId="22" fillId="0" borderId="0" xfId="0" applyNumberFormat="1" applyFont="1" applyFill="1" applyBorder="1" applyAlignment="1" applyProtection="1">
      <alignment wrapText="1"/>
    </xf>
    <xf numFmtId="3" fontId="40" fillId="22" borderId="0" xfId="0" applyNumberFormat="1" applyFont="1" applyFill="1" applyBorder="1" applyAlignment="1">
      <alignment horizontal="center" vertical="top"/>
    </xf>
    <xf numFmtId="0" fontId="40" fillId="22" borderId="0" xfId="0" applyFont="1" applyFill="1" applyBorder="1" applyAlignment="1">
      <alignment vertical="top" wrapText="1"/>
    </xf>
    <xf numFmtId="0" fontId="40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vertical="top" wrapText="1"/>
    </xf>
    <xf numFmtId="178" fontId="33" fillId="0" borderId="0" xfId="42" applyNumberFormat="1" applyFont="1" applyFill="1" applyBorder="1" applyAlignment="1">
      <alignment wrapText="1"/>
    </xf>
    <xf numFmtId="1" fontId="19" fillId="0" borderId="25" xfId="0" applyNumberFormat="1" applyFont="1" applyBorder="1" applyAlignment="1">
      <alignment horizontal="left" vertical="center" wrapText="1"/>
    </xf>
    <xf numFmtId="1" fontId="19" fillId="0" borderId="26" xfId="0" applyNumberFormat="1" applyFont="1" applyBorder="1" applyAlignment="1">
      <alignment horizontal="left" vertical="center" wrapText="1"/>
    </xf>
    <xf numFmtId="1" fontId="40" fillId="0" borderId="27" xfId="0" applyNumberFormat="1" applyFont="1" applyBorder="1" applyAlignment="1">
      <alignment horizontal="left" vertical="center" wrapText="1"/>
    </xf>
    <xf numFmtId="3" fontId="19" fillId="0" borderId="22" xfId="0" applyNumberFormat="1" applyFont="1" applyBorder="1"/>
    <xf numFmtId="3" fontId="19" fillId="0" borderId="22" xfId="0" applyNumberFormat="1" applyFont="1" applyBorder="1" applyAlignment="1">
      <alignment horizontal="center" wrapText="1"/>
    </xf>
    <xf numFmtId="3" fontId="19" fillId="0" borderId="22" xfId="0" applyNumberFormat="1" applyFont="1" applyBorder="1" applyAlignment="1">
      <alignment horizontal="center" vertical="center" wrapText="1"/>
    </xf>
    <xf numFmtId="3" fontId="19" fillId="0" borderId="20" xfId="0" applyNumberFormat="1" applyFont="1" applyBorder="1" applyAlignment="1">
      <alignment horizontal="center" vertical="center" wrapText="1"/>
    </xf>
    <xf numFmtId="3" fontId="19" fillId="0" borderId="28" xfId="0" applyNumberFormat="1" applyFont="1" applyBorder="1" applyAlignment="1">
      <alignment horizontal="center" vertical="center" wrapText="1"/>
    </xf>
    <xf numFmtId="3" fontId="19" fillId="0" borderId="20" xfId="0" applyNumberFormat="1" applyFont="1" applyBorder="1"/>
    <xf numFmtId="3" fontId="19" fillId="0" borderId="28" xfId="0" applyNumberFormat="1" applyFont="1" applyBorder="1"/>
    <xf numFmtId="1" fontId="19" fillId="0" borderId="29" xfId="0" applyNumberFormat="1" applyFont="1" applyBorder="1" applyAlignment="1">
      <alignment horizontal="left" vertical="center" wrapText="1"/>
    </xf>
    <xf numFmtId="3" fontId="19" fillId="0" borderId="30" xfId="0" applyNumberFormat="1" applyFont="1" applyBorder="1" applyAlignment="1">
      <alignment horizontal="center" vertical="center" wrapText="1"/>
    </xf>
    <xf numFmtId="0" fontId="33" fillId="20" borderId="0" xfId="0" applyFont="1" applyFill="1" applyBorder="1" applyAlignment="1">
      <alignment horizontal="center" vertical="top"/>
    </xf>
    <xf numFmtId="3" fontId="19" fillId="0" borderId="22" xfId="0" applyNumberFormat="1" applyFont="1" applyBorder="1" applyAlignment="1">
      <alignment horizontal="right" wrapText="1"/>
    </xf>
    <xf numFmtId="0" fontId="20" fillId="0" borderId="31" xfId="0" applyFont="1" applyBorder="1" applyAlignment="1">
      <alignment vertical="center" wrapText="1"/>
    </xf>
    <xf numFmtId="3" fontId="19" fillId="0" borderId="31" xfId="0" applyNumberFormat="1" applyFont="1" applyBorder="1" applyAlignment="1">
      <alignment wrapText="1"/>
    </xf>
    <xf numFmtId="0" fontId="20" fillId="0" borderId="32" xfId="0" applyFont="1" applyBorder="1" applyAlignment="1">
      <alignment vertical="center" wrapText="1"/>
    </xf>
    <xf numFmtId="0" fontId="20" fillId="0" borderId="33" xfId="0" applyFont="1" applyBorder="1" applyAlignment="1">
      <alignment vertical="center" wrapText="1"/>
    </xf>
    <xf numFmtId="0" fontId="44" fillId="0" borderId="0" xfId="0" applyFont="1" applyFill="1" applyBorder="1" applyAlignment="1">
      <alignment vertical="top" wrapText="1"/>
    </xf>
    <xf numFmtId="178" fontId="34" fillId="22" borderId="0" xfId="42" applyNumberFormat="1" applyFont="1" applyFill="1" applyBorder="1" applyAlignment="1">
      <alignment wrapText="1"/>
    </xf>
    <xf numFmtId="4" fontId="34" fillId="22" borderId="0" xfId="0" applyNumberFormat="1" applyFont="1" applyFill="1" applyBorder="1" applyAlignment="1">
      <alignment vertical="top" wrapText="1"/>
    </xf>
    <xf numFmtId="0" fontId="32" fillId="0" borderId="0" xfId="0" applyFont="1" applyFill="1" applyBorder="1" applyAlignment="1">
      <alignment vertical="center" wrapText="1"/>
    </xf>
    <xf numFmtId="178" fontId="32" fillId="0" borderId="0" xfId="42" applyNumberFormat="1" applyFont="1" applyFill="1" applyBorder="1" applyAlignment="1">
      <alignment wrapText="1"/>
    </xf>
    <xf numFmtId="0" fontId="33" fillId="0" borderId="0" xfId="0" applyFont="1" applyFill="1" applyBorder="1" applyAlignment="1">
      <alignment horizontal="center" vertical="top"/>
    </xf>
    <xf numFmtId="4" fontId="33" fillId="0" borderId="0" xfId="0" applyNumberFormat="1" applyFont="1" applyFill="1" applyBorder="1" applyAlignment="1">
      <alignment vertical="top" wrapText="1"/>
    </xf>
    <xf numFmtId="4" fontId="33" fillId="0" borderId="0" xfId="42" applyNumberFormat="1" applyFont="1" applyFill="1" applyBorder="1" applyAlignment="1">
      <alignment wrapText="1"/>
    </xf>
    <xf numFmtId="0" fontId="45" fillId="0" borderId="0" xfId="0" applyFont="1" applyFill="1" applyBorder="1" applyAlignment="1">
      <alignment vertical="top" wrapText="1"/>
    </xf>
    <xf numFmtId="4" fontId="33" fillId="0" borderId="0" xfId="0" applyNumberFormat="1" applyFont="1" applyFill="1" applyBorder="1" applyAlignment="1">
      <alignment wrapText="1"/>
    </xf>
    <xf numFmtId="4" fontId="35" fillId="0" borderId="0" xfId="0" applyNumberFormat="1" applyFont="1" applyFill="1" applyBorder="1" applyAlignment="1">
      <alignment vertical="top" wrapText="1"/>
    </xf>
    <xf numFmtId="4" fontId="22" fillId="22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30" fillId="0" borderId="20" xfId="0" quotePrefix="1" applyNumberFormat="1" applyFont="1" applyFill="1" applyBorder="1" applyAlignment="1" applyProtection="1">
      <alignment horizontal="left" wrapText="1"/>
    </xf>
    <xf numFmtId="0" fontId="31" fillId="0" borderId="21" xfId="0" applyNumberFormat="1" applyFont="1" applyFill="1" applyBorder="1" applyAlignment="1" applyProtection="1">
      <alignment wrapText="1"/>
    </xf>
    <xf numFmtId="0" fontId="30" fillId="0" borderId="20" xfId="0" applyNumberFormat="1" applyFont="1" applyFill="1" applyBorder="1" applyAlignment="1" applyProtection="1">
      <alignment horizontal="left" wrapText="1"/>
    </xf>
    <xf numFmtId="0" fontId="19" fillId="0" borderId="21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vertical="center" wrapText="1"/>
    </xf>
    <xf numFmtId="0" fontId="30" fillId="0" borderId="20" xfId="0" quotePrefix="1" applyFont="1" applyBorder="1" applyAlignment="1">
      <alignment horizontal="left"/>
    </xf>
    <xf numFmtId="0" fontId="19" fillId="0" borderId="21" xfId="0" applyNumberFormat="1" applyFont="1" applyFill="1" applyBorder="1" applyAlignment="1" applyProtection="1">
      <alignment wrapText="1"/>
    </xf>
    <xf numFmtId="0" fontId="30" fillId="0" borderId="17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/>
    </xf>
    <xf numFmtId="3" fontId="20" fillId="0" borderId="18" xfId="0" applyNumberFormat="1" applyFont="1" applyBorder="1" applyAlignment="1">
      <alignment horizontal="center"/>
    </xf>
    <xf numFmtId="3" fontId="20" fillId="0" borderId="19" xfId="0" applyNumberFormat="1" applyFont="1" applyBorder="1" applyAlignment="1">
      <alignment horizont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left"/>
    </xf>
    <xf numFmtId="14" fontId="21" fillId="0" borderId="0" xfId="0" applyNumberFormat="1" applyFont="1" applyFill="1" applyBorder="1" applyAlignment="1" applyProtection="1">
      <alignment horizontal="left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  <cellStyle name="Zarez" xfId="4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15240</xdr:rowOff>
    </xdr:from>
    <xdr:to>
      <xdr:col>1</xdr:col>
      <xdr:colOff>0</xdr:colOff>
      <xdr:row>4</xdr:row>
      <xdr:rowOff>0</xdr:rowOff>
    </xdr:to>
    <xdr:sp macro="" textlink="">
      <xdr:nvSpPr>
        <xdr:cNvPr id="5092" name="Line 1"/>
        <xdr:cNvSpPr>
          <a:spLocks noChangeShapeType="1"/>
        </xdr:cNvSpPr>
      </xdr:nvSpPr>
      <xdr:spPr bwMode="auto">
        <a:xfrm>
          <a:off x="22860" y="495300"/>
          <a:ext cx="1577340" cy="1203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</xdr:colOff>
      <xdr:row>2</xdr:row>
      <xdr:rowOff>15240</xdr:rowOff>
    </xdr:from>
    <xdr:to>
      <xdr:col>0</xdr:col>
      <xdr:colOff>1089660</xdr:colOff>
      <xdr:row>4</xdr:row>
      <xdr:rowOff>0</xdr:rowOff>
    </xdr:to>
    <xdr:sp macro="" textlink="">
      <xdr:nvSpPr>
        <xdr:cNvPr id="5093" name="Line 2"/>
        <xdr:cNvSpPr>
          <a:spLocks noChangeShapeType="1"/>
        </xdr:cNvSpPr>
      </xdr:nvSpPr>
      <xdr:spPr bwMode="auto">
        <a:xfrm>
          <a:off x="7620" y="495300"/>
          <a:ext cx="1082040" cy="1203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K11" sqref="K11"/>
    </sheetView>
  </sheetViews>
  <sheetFormatPr defaultColWidth="11.44140625" defaultRowHeight="13.2"/>
  <cols>
    <col min="1" max="2" width="4.33203125" style="2" customWidth="1"/>
    <col min="3" max="3" width="5.5546875" style="2" customWidth="1"/>
    <col min="4" max="4" width="5.33203125" style="34" customWidth="1"/>
    <col min="5" max="5" width="44.6640625" style="2" customWidth="1"/>
    <col min="6" max="6" width="15.109375" style="2" bestFit="1" customWidth="1"/>
    <col min="7" max="7" width="17.33203125" style="2" customWidth="1"/>
    <col min="8" max="8" width="16.6640625" style="2" customWidth="1"/>
    <col min="9" max="16384" width="11.44140625" style="2"/>
  </cols>
  <sheetData>
    <row r="1" spans="1:9" ht="54" customHeight="1">
      <c r="A1" s="151" t="s">
        <v>153</v>
      </c>
      <c r="B1" s="151"/>
      <c r="C1" s="151"/>
      <c r="D1" s="151"/>
      <c r="E1" s="151"/>
      <c r="F1" s="151"/>
      <c r="G1" s="151"/>
      <c r="H1" s="151"/>
    </row>
    <row r="2" spans="1:9" s="20" customFormat="1" ht="26.25" customHeight="1">
      <c r="A2" s="151"/>
      <c r="B2" s="151"/>
      <c r="C2" s="151"/>
      <c r="D2" s="151"/>
      <c r="E2" s="151"/>
      <c r="F2" s="151"/>
      <c r="G2" s="158"/>
      <c r="H2" s="158"/>
    </row>
    <row r="3" spans="1:9" ht="25.5" customHeight="1">
      <c r="A3" s="151"/>
      <c r="B3" s="151"/>
      <c r="C3" s="151"/>
      <c r="D3" s="151"/>
      <c r="E3" s="151"/>
      <c r="F3" s="151"/>
      <c r="G3" s="151"/>
      <c r="H3" s="153"/>
    </row>
    <row r="4" spans="1:9" ht="9" customHeight="1">
      <c r="A4" s="21"/>
      <c r="B4" s="22"/>
      <c r="C4" s="22"/>
      <c r="D4" s="22"/>
      <c r="E4" s="22"/>
    </row>
    <row r="5" spans="1:9" ht="27.75" customHeight="1">
      <c r="A5" s="23"/>
      <c r="B5" s="24"/>
      <c r="C5" s="24"/>
      <c r="D5" s="25"/>
      <c r="E5" s="26"/>
      <c r="F5" s="27" t="s">
        <v>154</v>
      </c>
      <c r="G5" s="27"/>
      <c r="H5" s="28"/>
      <c r="I5" s="29"/>
    </row>
    <row r="6" spans="1:9" ht="27.75" customHeight="1">
      <c r="A6" s="156" t="s">
        <v>33</v>
      </c>
      <c r="B6" s="155"/>
      <c r="C6" s="155"/>
      <c r="D6" s="155"/>
      <c r="E6" s="157"/>
      <c r="F6" s="32">
        <f>SUM(F7:F8)</f>
        <v>6652758</v>
      </c>
      <c r="G6" s="32">
        <v>0</v>
      </c>
      <c r="H6" s="104">
        <v>0</v>
      </c>
      <c r="I6" s="37"/>
    </row>
    <row r="7" spans="1:9" ht="22.5" customHeight="1">
      <c r="A7" s="156" t="s">
        <v>0</v>
      </c>
      <c r="B7" s="155"/>
      <c r="C7" s="155"/>
      <c r="D7" s="155"/>
      <c r="E7" s="157"/>
      <c r="F7" s="31">
        <v>6503020</v>
      </c>
      <c r="G7" s="31">
        <v>0</v>
      </c>
      <c r="H7" s="31">
        <v>0</v>
      </c>
    </row>
    <row r="8" spans="1:9" ht="22.5" customHeight="1">
      <c r="A8" s="159" t="s">
        <v>1</v>
      </c>
      <c r="B8" s="157"/>
      <c r="C8" s="157"/>
      <c r="D8" s="157"/>
      <c r="E8" s="157"/>
      <c r="F8" s="31">
        <v>149738</v>
      </c>
      <c r="G8" s="31">
        <v>0</v>
      </c>
      <c r="H8" s="31">
        <v>0</v>
      </c>
    </row>
    <row r="9" spans="1:9" ht="22.5" customHeight="1">
      <c r="A9" s="38" t="s">
        <v>34</v>
      </c>
      <c r="B9" s="30"/>
      <c r="C9" s="30"/>
      <c r="D9" s="30"/>
      <c r="E9" s="30"/>
      <c r="F9" s="31">
        <f>SUM(F10:F11)</f>
        <v>6652758</v>
      </c>
      <c r="G9" s="31">
        <v>0</v>
      </c>
      <c r="H9" s="31">
        <v>0</v>
      </c>
    </row>
    <row r="10" spans="1:9" ht="22.5" customHeight="1">
      <c r="A10" s="154" t="s">
        <v>2</v>
      </c>
      <c r="B10" s="155"/>
      <c r="C10" s="155"/>
      <c r="D10" s="155"/>
      <c r="E10" s="160"/>
      <c r="F10" s="32">
        <v>6482355</v>
      </c>
      <c r="G10" s="32">
        <v>0</v>
      </c>
      <c r="H10" s="32">
        <v>0</v>
      </c>
    </row>
    <row r="11" spans="1:9" ht="22.5" customHeight="1">
      <c r="A11" s="159" t="s">
        <v>3</v>
      </c>
      <c r="B11" s="157"/>
      <c r="C11" s="157"/>
      <c r="D11" s="157"/>
      <c r="E11" s="157"/>
      <c r="F11" s="32">
        <v>170403</v>
      </c>
      <c r="G11" s="32">
        <v>0</v>
      </c>
      <c r="H11" s="32">
        <v>0</v>
      </c>
    </row>
    <row r="12" spans="1:9" ht="22.5" customHeight="1">
      <c r="A12" s="154" t="s">
        <v>4</v>
      </c>
      <c r="B12" s="155"/>
      <c r="C12" s="155"/>
      <c r="D12" s="155"/>
      <c r="E12" s="155"/>
      <c r="F12" s="32">
        <f>+F6-F9</f>
        <v>0</v>
      </c>
      <c r="G12" s="32">
        <f>+G6-G9</f>
        <v>0</v>
      </c>
      <c r="H12" s="32">
        <f>+H6-H9</f>
        <v>0</v>
      </c>
    </row>
    <row r="13" spans="1:9" ht="25.5" customHeight="1">
      <c r="A13" s="151"/>
      <c r="B13" s="152"/>
      <c r="C13" s="152"/>
      <c r="D13" s="152"/>
      <c r="E13" s="152"/>
      <c r="F13" s="153"/>
      <c r="G13" s="153"/>
      <c r="H13" s="153"/>
    </row>
    <row r="14" spans="1:9" s="18" customFormat="1" ht="18" customHeight="1">
      <c r="A14" s="33"/>
      <c r="B14" s="22"/>
      <c r="C14" s="22"/>
      <c r="D14" s="22"/>
      <c r="E14" s="22"/>
    </row>
  </sheetData>
  <mergeCells count="10">
    <mergeCell ref="A13:H13"/>
    <mergeCell ref="A12:E12"/>
    <mergeCell ref="A7:E7"/>
    <mergeCell ref="A1:H1"/>
    <mergeCell ref="A2:H2"/>
    <mergeCell ref="A3:H3"/>
    <mergeCell ref="A8:E8"/>
    <mergeCell ref="A10:E10"/>
    <mergeCell ref="A11:E11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K12" sqref="K12"/>
    </sheetView>
  </sheetViews>
  <sheetFormatPr defaultColWidth="11.44140625" defaultRowHeight="13.2"/>
  <cols>
    <col min="1" max="1" width="23.33203125" style="17" customWidth="1"/>
    <col min="2" max="3" width="14.44140625" style="17" customWidth="1"/>
    <col min="4" max="4" width="14.44140625" style="19" customWidth="1"/>
    <col min="5" max="6" width="14.44140625" style="2" customWidth="1"/>
    <col min="7" max="8" width="16.88671875" style="2" customWidth="1"/>
    <col min="9" max="16384" width="11.44140625" style="2"/>
  </cols>
  <sheetData>
    <row r="1" spans="1:8" ht="24" customHeight="1">
      <c r="A1" s="151" t="s">
        <v>155</v>
      </c>
      <c r="B1" s="151"/>
      <c r="C1" s="151"/>
      <c r="D1" s="151"/>
      <c r="E1" s="151"/>
      <c r="F1" s="151"/>
      <c r="G1" s="151"/>
      <c r="H1" s="151"/>
    </row>
    <row r="2" spans="1:8" s="1" customFormat="1" ht="13.8" thickBot="1">
      <c r="A2" s="4"/>
      <c r="H2" s="5" t="s">
        <v>5</v>
      </c>
    </row>
    <row r="3" spans="1:8" s="1" customFormat="1" ht="16.2" thickBot="1">
      <c r="A3" s="35" t="s">
        <v>6</v>
      </c>
      <c r="B3" s="161" t="s">
        <v>93</v>
      </c>
      <c r="C3" s="162"/>
      <c r="D3" s="162"/>
      <c r="E3" s="162"/>
      <c r="F3" s="162"/>
      <c r="G3" s="162"/>
      <c r="H3" s="163"/>
    </row>
    <row r="4" spans="1:8" s="1" customFormat="1" ht="79.8" thickBot="1">
      <c r="A4" s="36" t="s">
        <v>7</v>
      </c>
      <c r="B4" s="6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7" t="s">
        <v>13</v>
      </c>
      <c r="H4" s="8" t="s">
        <v>14</v>
      </c>
    </row>
    <row r="5" spans="1:8" s="1" customFormat="1" ht="54.6" customHeight="1">
      <c r="A5" s="122" t="s">
        <v>152</v>
      </c>
      <c r="B5" s="136">
        <v>5631382</v>
      </c>
      <c r="C5" s="136"/>
      <c r="D5" s="135"/>
      <c r="E5" s="135"/>
      <c r="F5" s="135"/>
      <c r="G5" s="137"/>
      <c r="H5" s="138"/>
    </row>
    <row r="6" spans="1:8" s="1" customFormat="1" ht="54.6" customHeight="1">
      <c r="A6" s="122" t="s">
        <v>174</v>
      </c>
      <c r="B6" s="136"/>
      <c r="C6" s="136">
        <v>43523</v>
      </c>
      <c r="D6" s="135"/>
      <c r="E6" s="135"/>
      <c r="F6" s="135"/>
      <c r="G6" s="137"/>
      <c r="H6" s="138"/>
    </row>
    <row r="7" spans="1:8" s="1" customFormat="1" ht="54.6" customHeight="1">
      <c r="A7" s="122" t="s">
        <v>175</v>
      </c>
      <c r="B7" s="136">
        <v>24000</v>
      </c>
      <c r="C7" s="136"/>
      <c r="D7" s="135"/>
      <c r="E7" s="135"/>
      <c r="F7" s="135"/>
      <c r="G7" s="137"/>
      <c r="H7" s="138"/>
    </row>
    <row r="8" spans="1:8" s="1" customFormat="1" ht="30.6" customHeight="1">
      <c r="A8" s="121" t="s">
        <v>145</v>
      </c>
      <c r="B8" s="126"/>
      <c r="C8" s="124">
        <v>33322</v>
      </c>
      <c r="D8" s="134"/>
      <c r="E8" s="126"/>
      <c r="F8" s="126"/>
      <c r="G8" s="127"/>
      <c r="H8" s="128"/>
    </row>
    <row r="9" spans="1:8" s="1" customFormat="1" ht="28.8" customHeight="1">
      <c r="A9" s="121" t="s">
        <v>146</v>
      </c>
      <c r="B9" s="132"/>
      <c r="C9" s="124">
        <v>6625</v>
      </c>
      <c r="D9" s="125"/>
      <c r="E9" s="126"/>
      <c r="F9" s="126"/>
      <c r="G9" s="127"/>
      <c r="H9" s="128"/>
    </row>
    <row r="10" spans="1:8" s="1" customFormat="1" ht="28.2" customHeight="1">
      <c r="A10" s="121" t="s">
        <v>148</v>
      </c>
      <c r="B10" s="124">
        <v>786168</v>
      </c>
      <c r="C10" s="124"/>
      <c r="D10" s="124"/>
      <c r="E10" s="124"/>
      <c r="F10" s="124"/>
      <c r="G10" s="129"/>
      <c r="H10" s="130"/>
    </row>
    <row r="11" spans="1:8" s="1" customFormat="1" ht="28.2" customHeight="1">
      <c r="A11" s="131" t="s">
        <v>149</v>
      </c>
      <c r="B11" s="124">
        <v>125738</v>
      </c>
      <c r="C11" s="124"/>
      <c r="D11" s="124"/>
      <c r="E11" s="124"/>
      <c r="F11" s="124"/>
      <c r="G11" s="129"/>
      <c r="H11" s="130"/>
    </row>
    <row r="12" spans="1:8" s="1" customFormat="1" ht="27.6" customHeight="1" thickBot="1">
      <c r="A12" s="123" t="s">
        <v>147</v>
      </c>
      <c r="B12" s="9"/>
      <c r="C12" s="9">
        <v>2000</v>
      </c>
      <c r="D12" s="9"/>
      <c r="E12" s="9"/>
      <c r="F12" s="9"/>
      <c r="G12" s="10"/>
      <c r="H12" s="11"/>
    </row>
    <row r="13" spans="1:8" s="1" customFormat="1" ht="30" customHeight="1" thickBot="1">
      <c r="A13" s="12" t="s">
        <v>15</v>
      </c>
      <c r="B13" s="13">
        <f>SUM(B5:B12)</f>
        <v>6567288</v>
      </c>
      <c r="C13" s="14">
        <f>SUM(C5:C12)</f>
        <v>85470</v>
      </c>
      <c r="D13" s="15">
        <f>SUM(D5:D12)</f>
        <v>0</v>
      </c>
      <c r="E13" s="14">
        <v>0</v>
      </c>
      <c r="F13" s="15">
        <v>0</v>
      </c>
      <c r="G13" s="14">
        <v>0</v>
      </c>
      <c r="H13" s="16">
        <v>0</v>
      </c>
    </row>
    <row r="14" spans="1:8" s="1" customFormat="1" ht="28.5" customHeight="1" thickBot="1">
      <c r="A14" s="12" t="s">
        <v>94</v>
      </c>
      <c r="B14" s="164">
        <f>B13+C13+D13+E13+F13+G13+H13</f>
        <v>6652758</v>
      </c>
      <c r="C14" s="165"/>
      <c r="D14" s="165"/>
      <c r="E14" s="165"/>
      <c r="F14" s="165"/>
      <c r="G14" s="165"/>
      <c r="H14" s="166"/>
    </row>
  </sheetData>
  <mergeCells count="3">
    <mergeCell ref="B3:H3"/>
    <mergeCell ref="A1:H1"/>
    <mergeCell ref="B14:H14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r:id="rId1"/>
  <headerFooter alignWithMargins="0"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54"/>
  <sheetViews>
    <sheetView workbookViewId="0">
      <selection activeCell="H343" sqref="H343"/>
    </sheetView>
  </sheetViews>
  <sheetFormatPr defaultColWidth="11.44140625" defaultRowHeight="13.2"/>
  <cols>
    <col min="1" max="1" width="11.44140625" style="60" bestFit="1" customWidth="1"/>
    <col min="2" max="2" width="6.6640625" style="60" customWidth="1"/>
    <col min="3" max="3" width="34.44140625" style="61" customWidth="1"/>
    <col min="4" max="4" width="14.33203125" style="62" customWidth="1"/>
    <col min="5" max="5" width="11.44140625" style="62" bestFit="1" customWidth="1"/>
    <col min="6" max="6" width="12.44140625" style="62" bestFit="1" customWidth="1"/>
    <col min="7" max="7" width="14.109375" style="62" bestFit="1" customWidth="1"/>
    <col min="8" max="8" width="7.109375" style="62" customWidth="1"/>
    <col min="9" max="9" width="7.88671875" style="62" bestFit="1" customWidth="1"/>
    <col min="10" max="10" width="14.33203125" style="62" customWidth="1"/>
    <col min="11" max="11" width="10" style="62" bestFit="1" customWidth="1"/>
    <col min="12" max="13" width="12.33203125" style="62" bestFit="1" customWidth="1"/>
    <col min="14" max="16384" width="11.44140625" style="2"/>
  </cols>
  <sheetData>
    <row r="1" spans="1:13" ht="24" customHeight="1">
      <c r="A1" s="167" t="s">
        <v>151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s="3" customFormat="1" ht="51">
      <c r="A2" s="58" t="s">
        <v>16</v>
      </c>
      <c r="B2" s="58" t="s">
        <v>39</v>
      </c>
      <c r="C2" s="58" t="s">
        <v>17</v>
      </c>
      <c r="D2" s="63" t="s">
        <v>173</v>
      </c>
      <c r="E2" s="59" t="s">
        <v>8</v>
      </c>
      <c r="F2" s="59" t="s">
        <v>9</v>
      </c>
      <c r="G2" s="59" t="s">
        <v>10</v>
      </c>
      <c r="H2" s="59" t="s">
        <v>11</v>
      </c>
      <c r="I2" s="59" t="s">
        <v>18</v>
      </c>
      <c r="J2" s="59" t="s">
        <v>13</v>
      </c>
      <c r="K2" s="59" t="s">
        <v>14</v>
      </c>
      <c r="L2" s="63"/>
      <c r="M2" s="63"/>
    </row>
    <row r="3" spans="1:13">
      <c r="A3" s="39"/>
      <c r="B3" s="39"/>
      <c r="C3" s="40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s="3" customFormat="1" ht="39.6">
      <c r="A4" s="41" t="s">
        <v>37</v>
      </c>
      <c r="B4" s="41"/>
      <c r="C4" s="42" t="s">
        <v>35</v>
      </c>
      <c r="D4" s="52">
        <f>SUM(D5,D11,D20,D26,D63,D81,D157,D192,D212,D267,D273,D285,D293)</f>
        <v>6652758</v>
      </c>
      <c r="E4" s="52">
        <f>SUM(E5,E11,E20,E26,E63,E81,E157,E192,E212,E267,E273,E285,E293)</f>
        <v>6567288</v>
      </c>
      <c r="F4" s="52">
        <f>SUM(F5,F11,F20,F26,F63,F81,F157,F192,F212,F267,F273,F293)</f>
        <v>85470</v>
      </c>
      <c r="G4" s="52">
        <f>SUM(G5,G11,G20,G26,G63,G81,G157,G192,G212,G267,G273,G293)</f>
        <v>0</v>
      </c>
      <c r="H4" s="52"/>
      <c r="I4" s="93"/>
      <c r="J4" s="52"/>
      <c r="K4" s="52"/>
      <c r="L4" s="93">
        <v>0</v>
      </c>
      <c r="M4" s="93">
        <v>0</v>
      </c>
    </row>
    <row r="5" spans="1:13" s="3" customFormat="1" ht="27.75" customHeight="1">
      <c r="A5" s="43" t="s">
        <v>38</v>
      </c>
      <c r="B5" s="64"/>
      <c r="C5" s="45" t="s">
        <v>36</v>
      </c>
      <c r="D5" s="76">
        <f t="shared" ref="D5:E8" si="0">SUM(D6)</f>
        <v>100000</v>
      </c>
      <c r="E5" s="76">
        <f t="shared" si="0"/>
        <v>100000</v>
      </c>
      <c r="F5" s="53"/>
      <c r="G5" s="53"/>
      <c r="H5" s="53"/>
      <c r="I5" s="53"/>
      <c r="J5" s="53"/>
      <c r="K5" s="53"/>
      <c r="L5" s="53"/>
      <c r="M5" s="53"/>
    </row>
    <row r="6" spans="1:13" s="3" customFormat="1" ht="26.4">
      <c r="A6" s="80">
        <v>4</v>
      </c>
      <c r="B6" s="87"/>
      <c r="C6" s="81" t="s">
        <v>31</v>
      </c>
      <c r="D6" s="143">
        <f t="shared" si="0"/>
        <v>100000</v>
      </c>
      <c r="E6" s="143">
        <f t="shared" si="0"/>
        <v>100000</v>
      </c>
      <c r="F6" s="54"/>
      <c r="G6" s="54"/>
      <c r="H6" s="54"/>
      <c r="I6" s="54"/>
      <c r="J6" s="54"/>
      <c r="K6" s="54"/>
      <c r="L6" s="54"/>
      <c r="M6" s="54"/>
    </row>
    <row r="7" spans="1:13" s="3" customFormat="1" ht="12.75" customHeight="1">
      <c r="A7" s="46">
        <v>42</v>
      </c>
      <c r="B7" s="44"/>
      <c r="C7" s="47" t="s">
        <v>43</v>
      </c>
      <c r="D7" s="57">
        <f t="shared" si="0"/>
        <v>100000</v>
      </c>
      <c r="E7" s="57">
        <f t="shared" si="0"/>
        <v>100000</v>
      </c>
      <c r="F7" s="54"/>
      <c r="G7" s="54"/>
      <c r="H7" s="54"/>
      <c r="I7" s="54"/>
      <c r="J7" s="54"/>
      <c r="K7" s="54"/>
      <c r="L7" s="54"/>
      <c r="M7" s="54"/>
    </row>
    <row r="8" spans="1:13">
      <c r="A8" s="46">
        <v>421</v>
      </c>
      <c r="B8" s="44"/>
      <c r="C8" s="47" t="s">
        <v>82</v>
      </c>
      <c r="D8" s="57">
        <f t="shared" si="0"/>
        <v>100000</v>
      </c>
      <c r="E8" s="57">
        <f t="shared" si="0"/>
        <v>100000</v>
      </c>
      <c r="F8" s="54"/>
      <c r="G8" s="54"/>
      <c r="H8" s="54"/>
      <c r="I8" s="54"/>
      <c r="J8" s="54"/>
      <c r="K8" s="54"/>
      <c r="L8" s="54"/>
      <c r="M8" s="54"/>
    </row>
    <row r="9" spans="1:13">
      <c r="A9" s="46">
        <v>4212</v>
      </c>
      <c r="B9" s="48">
        <v>487</v>
      </c>
      <c r="C9" s="47" t="s">
        <v>40</v>
      </c>
      <c r="D9" s="57">
        <v>100000</v>
      </c>
      <c r="E9" s="54">
        <v>100000</v>
      </c>
      <c r="F9" s="54"/>
      <c r="G9" s="54"/>
      <c r="H9" s="54"/>
      <c r="I9" s="54"/>
      <c r="J9" s="54"/>
      <c r="K9" s="54"/>
      <c r="L9" s="54"/>
      <c r="M9" s="54"/>
    </row>
    <row r="10" spans="1:13">
      <c r="A10" s="46"/>
      <c r="B10" s="44"/>
      <c r="C10" s="47"/>
      <c r="D10" s="57"/>
      <c r="E10" s="54"/>
      <c r="F10" s="54"/>
      <c r="G10" s="54"/>
      <c r="H10" s="54"/>
      <c r="I10" s="54"/>
      <c r="J10" s="54"/>
      <c r="K10" s="54"/>
      <c r="L10" s="54"/>
      <c r="M10" s="54"/>
    </row>
    <row r="11" spans="1:13" s="3" customFormat="1" ht="12.75" customHeight="1">
      <c r="A11" s="43" t="s">
        <v>41</v>
      </c>
      <c r="B11" s="43"/>
      <c r="C11" s="133" t="s">
        <v>42</v>
      </c>
      <c r="D11" s="76">
        <f t="shared" ref="D11:E13" si="1">SUM(D12)</f>
        <v>25738</v>
      </c>
      <c r="E11" s="76">
        <f t="shared" si="1"/>
        <v>25738</v>
      </c>
      <c r="F11" s="53"/>
      <c r="G11" s="53"/>
      <c r="H11" s="53"/>
      <c r="I11" s="53"/>
      <c r="J11" s="53"/>
      <c r="K11" s="53"/>
      <c r="L11" s="53"/>
      <c r="M11" s="53"/>
    </row>
    <row r="12" spans="1:13" s="3" customFormat="1" ht="26.4">
      <c r="A12" s="80">
        <v>4</v>
      </c>
      <c r="B12" s="87"/>
      <c r="C12" s="81" t="s">
        <v>31</v>
      </c>
      <c r="D12" s="143">
        <f t="shared" si="1"/>
        <v>25738</v>
      </c>
      <c r="E12" s="143">
        <f t="shared" si="1"/>
        <v>25738</v>
      </c>
      <c r="F12" s="54"/>
      <c r="G12" s="54"/>
      <c r="H12" s="54"/>
      <c r="I12" s="54"/>
      <c r="J12" s="54"/>
      <c r="K12" s="54"/>
      <c r="L12" s="54"/>
      <c r="M12" s="54"/>
    </row>
    <row r="13" spans="1:13" s="3" customFormat="1" ht="26.4">
      <c r="A13" s="46">
        <v>42</v>
      </c>
      <c r="B13" s="44"/>
      <c r="C13" s="47" t="s">
        <v>43</v>
      </c>
      <c r="D13" s="57">
        <f t="shared" si="1"/>
        <v>25738</v>
      </c>
      <c r="E13" s="57">
        <f t="shared" si="1"/>
        <v>25738</v>
      </c>
      <c r="F13" s="54"/>
      <c r="G13" s="54"/>
      <c r="H13" s="54"/>
      <c r="I13" s="54"/>
      <c r="J13" s="54"/>
      <c r="K13" s="54"/>
      <c r="L13" s="54"/>
      <c r="M13" s="54"/>
    </row>
    <row r="14" spans="1:13">
      <c r="A14" s="46">
        <v>422</v>
      </c>
      <c r="B14" s="44"/>
      <c r="C14" s="47" t="s">
        <v>30</v>
      </c>
      <c r="D14" s="54">
        <f>SUM(D15,D16,D17,D18,D19)</f>
        <v>25738</v>
      </c>
      <c r="E14" s="54">
        <f>SUM(E15,E16,E17,E18,E19)</f>
        <v>25738</v>
      </c>
      <c r="F14" s="54"/>
      <c r="G14" s="54"/>
      <c r="H14" s="54"/>
      <c r="I14" s="54"/>
      <c r="J14" s="54"/>
      <c r="K14" s="54"/>
      <c r="L14" s="54"/>
      <c r="M14" s="54"/>
    </row>
    <row r="15" spans="1:13">
      <c r="A15" s="46">
        <v>4221</v>
      </c>
      <c r="B15" s="48">
        <v>488</v>
      </c>
      <c r="C15" s="47" t="s">
        <v>44</v>
      </c>
      <c r="D15" s="54">
        <v>25738</v>
      </c>
      <c r="E15" s="54">
        <v>25738</v>
      </c>
      <c r="F15" s="54"/>
      <c r="G15" s="54"/>
      <c r="H15" s="54"/>
      <c r="I15" s="54"/>
      <c r="J15" s="54"/>
      <c r="K15" s="54"/>
      <c r="L15" s="54"/>
      <c r="M15" s="54"/>
    </row>
    <row r="16" spans="1:13">
      <c r="A16" s="46">
        <v>4222</v>
      </c>
      <c r="B16" s="48">
        <v>489</v>
      </c>
      <c r="C16" s="47" t="s">
        <v>45</v>
      </c>
      <c r="D16" s="54">
        <v>0</v>
      </c>
      <c r="E16" s="54">
        <v>0</v>
      </c>
      <c r="F16" s="54"/>
      <c r="G16" s="54"/>
      <c r="H16" s="54"/>
      <c r="I16" s="54"/>
      <c r="J16" s="54"/>
      <c r="K16" s="54"/>
      <c r="L16" s="54"/>
      <c r="M16" s="54"/>
    </row>
    <row r="17" spans="1:13" s="3" customFormat="1">
      <c r="A17" s="46">
        <v>4223</v>
      </c>
      <c r="B17" s="48">
        <v>490</v>
      </c>
      <c r="C17" s="47" t="s">
        <v>46</v>
      </c>
      <c r="D17" s="54">
        <v>0</v>
      </c>
      <c r="E17" s="54">
        <v>0</v>
      </c>
      <c r="F17" s="54"/>
      <c r="G17" s="54"/>
      <c r="H17" s="54"/>
      <c r="I17" s="54"/>
      <c r="J17" s="54"/>
      <c r="K17" s="54"/>
      <c r="L17" s="54"/>
      <c r="M17" s="54"/>
    </row>
    <row r="18" spans="1:13">
      <c r="A18" s="46">
        <v>4226</v>
      </c>
      <c r="B18" s="48">
        <v>491</v>
      </c>
      <c r="C18" s="47" t="s">
        <v>47</v>
      </c>
      <c r="D18" s="54">
        <v>0</v>
      </c>
      <c r="E18" s="54">
        <v>0</v>
      </c>
      <c r="F18" s="54"/>
      <c r="G18" s="54"/>
      <c r="H18" s="54"/>
      <c r="I18" s="54"/>
      <c r="J18" s="54"/>
      <c r="K18" s="54"/>
      <c r="L18" s="54"/>
      <c r="M18" s="54"/>
    </row>
    <row r="19" spans="1:13" ht="26.4">
      <c r="A19" s="46">
        <v>4227</v>
      </c>
      <c r="B19" s="48">
        <v>492</v>
      </c>
      <c r="C19" s="47" t="s">
        <v>48</v>
      </c>
      <c r="D19" s="84">
        <v>0</v>
      </c>
      <c r="E19" s="84">
        <v>0</v>
      </c>
      <c r="F19" s="54"/>
      <c r="G19" s="54"/>
      <c r="H19" s="54"/>
      <c r="I19" s="54"/>
      <c r="J19" s="54"/>
      <c r="K19" s="54"/>
      <c r="L19" s="54"/>
      <c r="M19" s="54"/>
    </row>
    <row r="20" spans="1:13" s="3" customFormat="1" ht="39.6">
      <c r="A20" s="73" t="s">
        <v>49</v>
      </c>
      <c r="B20" s="74"/>
      <c r="C20" s="75" t="s">
        <v>50</v>
      </c>
      <c r="D20" s="85">
        <f t="shared" ref="D20:E22" si="2">SUM(D21)</f>
        <v>0</v>
      </c>
      <c r="E20" s="85">
        <f t="shared" si="2"/>
        <v>0</v>
      </c>
      <c r="F20" s="78"/>
      <c r="G20" s="78"/>
      <c r="H20" s="78"/>
      <c r="I20" s="78"/>
      <c r="J20" s="78"/>
      <c r="K20" s="78"/>
      <c r="L20" s="77">
        <v>0</v>
      </c>
      <c r="M20" s="77">
        <v>0</v>
      </c>
    </row>
    <row r="21" spans="1:13" s="3" customFormat="1" ht="12.75" customHeight="1">
      <c r="A21" s="68">
        <v>3</v>
      </c>
      <c r="B21" s="79"/>
      <c r="C21" s="70" t="s">
        <v>51</v>
      </c>
      <c r="D21" s="71">
        <f t="shared" si="2"/>
        <v>0</v>
      </c>
      <c r="E21" s="71">
        <f t="shared" si="2"/>
        <v>0</v>
      </c>
      <c r="F21" s="72"/>
      <c r="G21" s="72"/>
      <c r="H21" s="72"/>
      <c r="I21" s="72"/>
      <c r="J21" s="72"/>
      <c r="K21" s="72"/>
      <c r="L21" s="72"/>
      <c r="M21" s="72"/>
    </row>
    <row r="22" spans="1:13" s="3" customFormat="1">
      <c r="A22" s="96">
        <v>32</v>
      </c>
      <c r="B22" s="144"/>
      <c r="C22" s="119" t="s">
        <v>23</v>
      </c>
      <c r="D22" s="120">
        <f t="shared" si="2"/>
        <v>0</v>
      </c>
      <c r="E22" s="120">
        <f t="shared" si="2"/>
        <v>0</v>
      </c>
      <c r="F22" s="145"/>
      <c r="G22" s="145"/>
      <c r="H22" s="145"/>
      <c r="I22" s="145"/>
      <c r="J22" s="145"/>
      <c r="K22" s="145"/>
      <c r="L22" s="145"/>
      <c r="M22" s="145"/>
    </row>
    <row r="23" spans="1:13" s="3" customFormat="1">
      <c r="A23" s="96">
        <v>323</v>
      </c>
      <c r="B23" s="144"/>
      <c r="C23" s="119" t="s">
        <v>26</v>
      </c>
      <c r="D23" s="120">
        <f>SUM(D24,D25)</f>
        <v>0</v>
      </c>
      <c r="E23" s="120">
        <f>SUM(E24,E25)</f>
        <v>0</v>
      </c>
      <c r="F23" s="145"/>
      <c r="G23" s="145"/>
      <c r="H23" s="145"/>
      <c r="I23" s="145"/>
      <c r="J23" s="145"/>
      <c r="K23" s="145"/>
      <c r="L23" s="145"/>
      <c r="M23" s="145"/>
    </row>
    <row r="24" spans="1:13" s="3" customFormat="1">
      <c r="A24" s="96">
        <v>3232</v>
      </c>
      <c r="B24" s="48">
        <v>493</v>
      </c>
      <c r="C24" s="119" t="s">
        <v>52</v>
      </c>
      <c r="D24" s="148">
        <v>0</v>
      </c>
      <c r="E24" s="148">
        <v>0</v>
      </c>
      <c r="F24" s="145"/>
      <c r="G24" s="145"/>
      <c r="H24" s="145"/>
      <c r="I24" s="145"/>
      <c r="J24" s="145"/>
      <c r="K24" s="145"/>
      <c r="L24" s="145"/>
      <c r="M24" s="145"/>
    </row>
    <row r="25" spans="1:13" s="3" customFormat="1">
      <c r="A25" s="96">
        <v>3237</v>
      </c>
      <c r="B25" s="48">
        <v>494</v>
      </c>
      <c r="C25" s="119" t="s">
        <v>53</v>
      </c>
      <c r="D25" s="145">
        <v>0</v>
      </c>
      <c r="E25" s="145">
        <v>0</v>
      </c>
      <c r="F25" s="145"/>
      <c r="G25" s="145"/>
      <c r="H25" s="145"/>
      <c r="I25" s="145"/>
      <c r="J25" s="145"/>
      <c r="K25" s="145"/>
      <c r="L25" s="145"/>
      <c r="M25" s="145"/>
    </row>
    <row r="26" spans="1:13" s="3" customFormat="1" ht="26.4">
      <c r="A26" s="73" t="s">
        <v>54</v>
      </c>
      <c r="B26" s="74"/>
      <c r="C26" s="75" t="s">
        <v>55</v>
      </c>
      <c r="D26" s="77">
        <f>SUM(D27)</f>
        <v>234540</v>
      </c>
      <c r="E26" s="77">
        <f>SUM(E27)</f>
        <v>234540</v>
      </c>
      <c r="F26" s="78"/>
      <c r="G26" s="78"/>
      <c r="H26" s="78"/>
      <c r="I26" s="78"/>
      <c r="J26" s="78"/>
      <c r="K26" s="78"/>
      <c r="L26" s="77">
        <v>0</v>
      </c>
      <c r="M26" s="77">
        <v>0</v>
      </c>
    </row>
    <row r="27" spans="1:13">
      <c r="A27" s="68">
        <v>3</v>
      </c>
      <c r="B27" s="79"/>
      <c r="C27" s="70" t="s">
        <v>51</v>
      </c>
      <c r="D27" s="71">
        <f>SUM(D28,D57)</f>
        <v>234540</v>
      </c>
      <c r="E27" s="71">
        <f>SUM(E28,E57)</f>
        <v>234540</v>
      </c>
      <c r="F27" s="72"/>
      <c r="G27" s="72"/>
      <c r="H27" s="72"/>
      <c r="I27" s="72"/>
      <c r="J27" s="72"/>
      <c r="K27" s="72"/>
      <c r="L27" s="72"/>
      <c r="M27" s="72"/>
    </row>
    <row r="28" spans="1:13">
      <c r="A28" s="96">
        <v>32</v>
      </c>
      <c r="B28" s="144"/>
      <c r="C28" s="119" t="s">
        <v>23</v>
      </c>
      <c r="D28" s="120">
        <f>SUM(D29,D33,D39,D49,D51)</f>
        <v>234530</v>
      </c>
      <c r="E28" s="120">
        <f>SUM(E29,E33,E39,E49,E51)</f>
        <v>234530</v>
      </c>
      <c r="F28" s="145"/>
      <c r="G28" s="72"/>
      <c r="H28" s="72"/>
      <c r="I28" s="72"/>
      <c r="J28" s="72"/>
      <c r="K28" s="72"/>
      <c r="L28" s="72">
        <v>0</v>
      </c>
      <c r="M28" s="72">
        <v>0</v>
      </c>
    </row>
    <row r="29" spans="1:13">
      <c r="A29" s="96">
        <v>321</v>
      </c>
      <c r="B29" s="144"/>
      <c r="C29" s="119" t="s">
        <v>24</v>
      </c>
      <c r="D29" s="120">
        <f>SUM(D30,D31,D32)</f>
        <v>55787</v>
      </c>
      <c r="E29" s="120">
        <f>SUM(E30,E31,E32)</f>
        <v>55787</v>
      </c>
      <c r="F29" s="145"/>
      <c r="G29" s="72"/>
      <c r="H29" s="72"/>
      <c r="I29" s="72"/>
      <c r="J29" s="72"/>
      <c r="K29" s="72"/>
      <c r="L29" s="72"/>
      <c r="M29" s="72"/>
    </row>
    <row r="30" spans="1:13" s="3" customFormat="1">
      <c r="A30" s="96">
        <v>3211</v>
      </c>
      <c r="B30" s="48">
        <v>495</v>
      </c>
      <c r="C30" s="119" t="s">
        <v>56</v>
      </c>
      <c r="D30" s="120">
        <v>36987</v>
      </c>
      <c r="E30" s="120">
        <v>36987</v>
      </c>
      <c r="F30" s="145"/>
      <c r="G30" s="72"/>
      <c r="H30" s="72"/>
      <c r="I30" s="72"/>
      <c r="J30" s="72"/>
      <c r="K30" s="72"/>
      <c r="L30" s="72"/>
      <c r="M30" s="72"/>
    </row>
    <row r="31" spans="1:13" s="3" customFormat="1">
      <c r="A31" s="96">
        <v>3213</v>
      </c>
      <c r="B31" s="48">
        <v>496</v>
      </c>
      <c r="C31" s="119" t="s">
        <v>57</v>
      </c>
      <c r="D31" s="120">
        <v>4500</v>
      </c>
      <c r="E31" s="120">
        <v>4500</v>
      </c>
      <c r="F31" s="145"/>
      <c r="G31" s="72"/>
      <c r="H31" s="72"/>
      <c r="I31" s="72"/>
      <c r="J31" s="72"/>
      <c r="K31" s="72"/>
      <c r="L31" s="72"/>
      <c r="M31" s="72"/>
    </row>
    <row r="32" spans="1:13" s="3" customFormat="1">
      <c r="A32" s="96">
        <v>3214</v>
      </c>
      <c r="B32" s="48">
        <v>497</v>
      </c>
      <c r="C32" s="119" t="s">
        <v>58</v>
      </c>
      <c r="D32" s="120">
        <v>14300</v>
      </c>
      <c r="E32" s="120">
        <v>14300</v>
      </c>
      <c r="F32" s="145"/>
      <c r="G32" s="72"/>
      <c r="H32" s="72"/>
      <c r="I32" s="72"/>
      <c r="J32" s="72"/>
      <c r="K32" s="72"/>
      <c r="L32" s="72"/>
      <c r="M32" s="72"/>
    </row>
    <row r="33" spans="1:13">
      <c r="A33" s="96">
        <v>322</v>
      </c>
      <c r="B33" s="144"/>
      <c r="C33" s="119" t="s">
        <v>25</v>
      </c>
      <c r="D33" s="120">
        <f>SUM(D34,D35,D36,D37,D38)</f>
        <v>119968</v>
      </c>
      <c r="E33" s="120">
        <f>SUM(E34,E35,E36,E37,E38)</f>
        <v>119968</v>
      </c>
      <c r="F33" s="145"/>
      <c r="G33" s="72"/>
      <c r="H33" s="72"/>
      <c r="I33" s="72"/>
      <c r="J33" s="72"/>
      <c r="K33" s="72"/>
      <c r="L33" s="72"/>
      <c r="M33" s="72"/>
    </row>
    <row r="34" spans="1:13" ht="26.4">
      <c r="A34" s="96">
        <v>3221</v>
      </c>
      <c r="B34" s="48">
        <v>498</v>
      </c>
      <c r="C34" s="119" t="s">
        <v>59</v>
      </c>
      <c r="D34" s="120">
        <v>57955</v>
      </c>
      <c r="E34" s="120">
        <v>57955</v>
      </c>
      <c r="F34" s="145"/>
      <c r="G34" s="72"/>
      <c r="H34" s="72"/>
      <c r="I34" s="72"/>
      <c r="J34" s="72"/>
      <c r="K34" s="72"/>
      <c r="L34" s="72"/>
      <c r="M34" s="72"/>
    </row>
    <row r="35" spans="1:13" s="3" customFormat="1">
      <c r="A35" s="96">
        <v>3223</v>
      </c>
      <c r="B35" s="48">
        <v>499</v>
      </c>
      <c r="C35" s="119" t="s">
        <v>60</v>
      </c>
      <c r="D35" s="120">
        <v>6000</v>
      </c>
      <c r="E35" s="120">
        <v>6000</v>
      </c>
      <c r="F35" s="145"/>
      <c r="G35" s="72"/>
      <c r="H35" s="72"/>
      <c r="I35" s="72"/>
      <c r="J35" s="72"/>
      <c r="K35" s="72"/>
      <c r="L35" s="72"/>
      <c r="M35" s="72"/>
    </row>
    <row r="36" spans="1:13" ht="26.4">
      <c r="A36" s="96">
        <v>3224</v>
      </c>
      <c r="B36" s="48">
        <v>500</v>
      </c>
      <c r="C36" s="119" t="s">
        <v>61</v>
      </c>
      <c r="D36" s="120">
        <v>14000</v>
      </c>
      <c r="E36" s="120">
        <v>14000</v>
      </c>
      <c r="F36" s="145"/>
      <c r="G36" s="72"/>
      <c r="H36" s="72"/>
      <c r="I36" s="72"/>
      <c r="J36" s="72"/>
      <c r="K36" s="72"/>
      <c r="L36" s="72"/>
      <c r="M36" s="72"/>
    </row>
    <row r="37" spans="1:13" s="3" customFormat="1">
      <c r="A37" s="96">
        <v>3225</v>
      </c>
      <c r="B37" s="48">
        <v>501</v>
      </c>
      <c r="C37" s="119" t="s">
        <v>62</v>
      </c>
      <c r="D37" s="120">
        <v>34000</v>
      </c>
      <c r="E37" s="120">
        <v>34000</v>
      </c>
      <c r="F37" s="145"/>
      <c r="G37" s="72"/>
      <c r="H37" s="72"/>
      <c r="I37" s="72"/>
      <c r="J37" s="72"/>
      <c r="K37" s="72"/>
      <c r="L37" s="72"/>
      <c r="M37" s="72"/>
    </row>
    <row r="38" spans="1:13" s="3" customFormat="1">
      <c r="A38" s="96">
        <v>3227</v>
      </c>
      <c r="B38" s="48">
        <v>502</v>
      </c>
      <c r="C38" s="49" t="s">
        <v>63</v>
      </c>
      <c r="D38" s="120">
        <v>8013</v>
      </c>
      <c r="E38" s="120">
        <v>8013</v>
      </c>
      <c r="F38" s="149"/>
      <c r="G38" s="83"/>
      <c r="H38" s="83"/>
      <c r="I38" s="83"/>
      <c r="J38" s="83"/>
      <c r="K38" s="83"/>
      <c r="L38" s="83"/>
      <c r="M38" s="83"/>
    </row>
    <row r="39" spans="1:13">
      <c r="A39" s="96">
        <v>323</v>
      </c>
      <c r="B39" s="144"/>
      <c r="C39" s="119" t="s">
        <v>26</v>
      </c>
      <c r="D39" s="120">
        <f>SUM(D40,D41,D42,D43,D44,D45,D46,D47,D48)</f>
        <v>51175</v>
      </c>
      <c r="E39" s="120">
        <f>SUM(E40,E41,E42,E43,E44,E45,E46,E47,E48)</f>
        <v>51175</v>
      </c>
      <c r="F39" s="145"/>
      <c r="G39" s="72"/>
      <c r="H39" s="72"/>
      <c r="I39" s="72"/>
      <c r="J39" s="72"/>
      <c r="K39" s="72"/>
      <c r="L39" s="72"/>
      <c r="M39" s="72"/>
    </row>
    <row r="40" spans="1:13">
      <c r="A40" s="96">
        <v>3231</v>
      </c>
      <c r="B40" s="48">
        <v>503</v>
      </c>
      <c r="C40" s="119" t="s">
        <v>64</v>
      </c>
      <c r="D40" s="120">
        <v>12288</v>
      </c>
      <c r="E40" s="120">
        <v>12288</v>
      </c>
      <c r="F40" s="145"/>
      <c r="G40" s="72"/>
      <c r="H40" s="72"/>
      <c r="I40" s="72"/>
      <c r="J40" s="72"/>
      <c r="K40" s="72"/>
      <c r="L40" s="72"/>
      <c r="M40" s="72"/>
    </row>
    <row r="41" spans="1:13">
      <c r="A41" s="96">
        <v>3232</v>
      </c>
      <c r="B41" s="48">
        <v>504</v>
      </c>
      <c r="C41" s="119" t="s">
        <v>52</v>
      </c>
      <c r="D41" s="120">
        <v>0</v>
      </c>
      <c r="E41" s="120">
        <v>0</v>
      </c>
      <c r="F41" s="145"/>
      <c r="G41" s="72"/>
      <c r="H41" s="72"/>
      <c r="I41" s="72"/>
      <c r="J41" s="72"/>
      <c r="K41" s="72"/>
      <c r="L41" s="72"/>
      <c r="M41" s="72"/>
    </row>
    <row r="42" spans="1:13">
      <c r="A42" s="96">
        <v>3233</v>
      </c>
      <c r="B42" s="48">
        <v>505</v>
      </c>
      <c r="C42" s="119" t="s">
        <v>65</v>
      </c>
      <c r="D42" s="120">
        <v>2750</v>
      </c>
      <c r="E42" s="120">
        <v>2750</v>
      </c>
      <c r="F42" s="145"/>
      <c r="G42" s="72"/>
      <c r="H42" s="72"/>
      <c r="I42" s="72"/>
      <c r="J42" s="72"/>
      <c r="K42" s="72"/>
      <c r="L42" s="72"/>
      <c r="M42" s="72"/>
    </row>
    <row r="43" spans="1:13">
      <c r="A43" s="96">
        <v>3234</v>
      </c>
      <c r="B43" s="48">
        <v>506</v>
      </c>
      <c r="C43" s="119" t="s">
        <v>66</v>
      </c>
      <c r="D43" s="120">
        <v>22100</v>
      </c>
      <c r="E43" s="120">
        <v>22100</v>
      </c>
      <c r="F43" s="145"/>
      <c r="G43" s="72"/>
      <c r="H43" s="72"/>
      <c r="I43" s="72"/>
      <c r="J43" s="72"/>
      <c r="K43" s="72"/>
      <c r="L43" s="72"/>
      <c r="M43" s="72"/>
    </row>
    <row r="44" spans="1:13">
      <c r="A44" s="96">
        <v>3235</v>
      </c>
      <c r="B44" s="48">
        <v>507</v>
      </c>
      <c r="C44" s="119" t="s">
        <v>67</v>
      </c>
      <c r="D44" s="120">
        <v>1100</v>
      </c>
      <c r="E44" s="120">
        <v>1100</v>
      </c>
      <c r="F44" s="145"/>
      <c r="G44" s="72"/>
      <c r="H44" s="72"/>
      <c r="I44" s="72"/>
      <c r="J44" s="72"/>
      <c r="K44" s="72"/>
      <c r="L44" s="72"/>
      <c r="M44" s="72"/>
    </row>
    <row r="45" spans="1:13">
      <c r="A45" s="96">
        <v>3236</v>
      </c>
      <c r="B45" s="48">
        <v>508</v>
      </c>
      <c r="C45" s="119" t="s">
        <v>68</v>
      </c>
      <c r="D45" s="120">
        <v>6627</v>
      </c>
      <c r="E45" s="120">
        <v>6627</v>
      </c>
      <c r="F45" s="145"/>
      <c r="G45" s="72"/>
      <c r="H45" s="72"/>
      <c r="I45" s="72"/>
      <c r="J45" s="72"/>
      <c r="K45" s="72"/>
      <c r="L45" s="72"/>
      <c r="M45" s="72"/>
    </row>
    <row r="46" spans="1:13">
      <c r="A46" s="96">
        <v>3237</v>
      </c>
      <c r="B46" s="48">
        <v>509</v>
      </c>
      <c r="C46" s="119" t="s">
        <v>53</v>
      </c>
      <c r="D46" s="120">
        <v>0</v>
      </c>
      <c r="E46" s="120">
        <v>0</v>
      </c>
      <c r="F46" s="145"/>
      <c r="G46" s="72"/>
      <c r="H46" s="72"/>
      <c r="I46" s="72"/>
      <c r="J46" s="72"/>
      <c r="K46" s="72"/>
      <c r="L46" s="72"/>
      <c r="M46" s="72"/>
    </row>
    <row r="47" spans="1:13">
      <c r="A47" s="96">
        <v>3238</v>
      </c>
      <c r="B47" s="48">
        <v>510</v>
      </c>
      <c r="C47" s="119" t="s">
        <v>69</v>
      </c>
      <c r="D47" s="120">
        <v>3500</v>
      </c>
      <c r="E47" s="120">
        <v>3500</v>
      </c>
      <c r="F47" s="145"/>
      <c r="G47" s="72"/>
      <c r="H47" s="72"/>
      <c r="I47" s="72"/>
      <c r="J47" s="72"/>
      <c r="K47" s="72"/>
      <c r="L47" s="72"/>
      <c r="M47" s="72"/>
    </row>
    <row r="48" spans="1:13">
      <c r="A48" s="96">
        <v>3239</v>
      </c>
      <c r="B48" s="48">
        <v>511</v>
      </c>
      <c r="C48" s="119" t="s">
        <v>70</v>
      </c>
      <c r="D48" s="120">
        <v>2810</v>
      </c>
      <c r="E48" s="120">
        <v>2810</v>
      </c>
      <c r="F48" s="145"/>
      <c r="G48" s="72"/>
      <c r="H48" s="72"/>
      <c r="I48" s="72"/>
      <c r="J48" s="72"/>
      <c r="K48" s="72"/>
      <c r="L48" s="72"/>
      <c r="M48" s="72"/>
    </row>
    <row r="49" spans="1:13" ht="26.4">
      <c r="A49" s="96">
        <v>324</v>
      </c>
      <c r="B49" s="48"/>
      <c r="C49" s="119" t="s">
        <v>71</v>
      </c>
      <c r="D49" s="120">
        <f>SUM(D50)</f>
        <v>0</v>
      </c>
      <c r="E49" s="120">
        <f>SUM(E50)</f>
        <v>0</v>
      </c>
      <c r="F49" s="145"/>
      <c r="G49" s="72"/>
      <c r="H49" s="72"/>
      <c r="I49" s="72"/>
      <c r="J49" s="72"/>
      <c r="K49" s="72"/>
      <c r="L49" s="72"/>
      <c r="M49" s="72"/>
    </row>
    <row r="50" spans="1:13" ht="26.4">
      <c r="A50" s="96">
        <v>3241</v>
      </c>
      <c r="B50" s="48">
        <v>512</v>
      </c>
      <c r="C50" s="119" t="s">
        <v>71</v>
      </c>
      <c r="D50" s="120">
        <v>0</v>
      </c>
      <c r="E50" s="120">
        <v>0</v>
      </c>
      <c r="F50" s="145"/>
      <c r="G50" s="72"/>
      <c r="H50" s="72"/>
      <c r="I50" s="72"/>
      <c r="J50" s="72"/>
      <c r="K50" s="72"/>
      <c r="L50" s="72"/>
      <c r="M50" s="72"/>
    </row>
    <row r="51" spans="1:13">
      <c r="A51" s="96">
        <v>329</v>
      </c>
      <c r="B51" s="144"/>
      <c r="C51" s="119" t="s">
        <v>27</v>
      </c>
      <c r="D51" s="120">
        <f>SUM(D52,D53,D54,D55,D56)</f>
        <v>7600</v>
      </c>
      <c r="E51" s="120">
        <f>SUM(E52,E53,E54,E55,E56)</f>
        <v>7600</v>
      </c>
      <c r="F51" s="145"/>
      <c r="G51" s="72"/>
      <c r="H51" s="72"/>
      <c r="I51" s="72"/>
      <c r="J51" s="72"/>
      <c r="K51" s="72"/>
      <c r="L51" s="72"/>
      <c r="M51" s="72"/>
    </row>
    <row r="52" spans="1:13">
      <c r="A52" s="96">
        <v>3292</v>
      </c>
      <c r="B52" s="48">
        <v>513</v>
      </c>
      <c r="C52" s="119" t="s">
        <v>72</v>
      </c>
      <c r="D52" s="120">
        <v>0</v>
      </c>
      <c r="E52" s="120">
        <v>0</v>
      </c>
      <c r="F52" s="145"/>
      <c r="G52" s="72"/>
      <c r="H52" s="72"/>
      <c r="I52" s="72"/>
      <c r="J52" s="72"/>
      <c r="K52" s="72"/>
      <c r="L52" s="72"/>
      <c r="M52" s="72"/>
    </row>
    <row r="53" spans="1:13">
      <c r="A53" s="96">
        <v>3293</v>
      </c>
      <c r="B53" s="48">
        <v>514</v>
      </c>
      <c r="C53" s="119" t="s">
        <v>73</v>
      </c>
      <c r="D53" s="120">
        <v>500</v>
      </c>
      <c r="E53" s="120">
        <v>500</v>
      </c>
      <c r="F53" s="145"/>
      <c r="G53" s="72"/>
      <c r="H53" s="72"/>
      <c r="I53" s="72"/>
      <c r="J53" s="72"/>
      <c r="K53" s="72"/>
      <c r="L53" s="72"/>
      <c r="M53" s="72"/>
    </row>
    <row r="54" spans="1:13">
      <c r="A54" s="96">
        <v>3294</v>
      </c>
      <c r="B54" s="48">
        <v>515</v>
      </c>
      <c r="C54" s="119" t="s">
        <v>74</v>
      </c>
      <c r="D54" s="120">
        <v>1000</v>
      </c>
      <c r="E54" s="120">
        <v>1000</v>
      </c>
      <c r="F54" s="145"/>
      <c r="G54" s="72"/>
      <c r="H54" s="72"/>
      <c r="I54" s="72"/>
      <c r="J54" s="72"/>
      <c r="K54" s="72"/>
      <c r="L54" s="72"/>
      <c r="M54" s="72"/>
    </row>
    <row r="55" spans="1:13">
      <c r="A55" s="96">
        <v>3295</v>
      </c>
      <c r="B55" s="48">
        <v>516</v>
      </c>
      <c r="C55" s="119" t="s">
        <v>75</v>
      </c>
      <c r="D55" s="120">
        <v>100</v>
      </c>
      <c r="E55" s="120">
        <v>100</v>
      </c>
      <c r="F55" s="145"/>
      <c r="G55" s="72"/>
      <c r="H55" s="72"/>
      <c r="I55" s="72"/>
      <c r="J55" s="72"/>
      <c r="K55" s="72"/>
      <c r="L55" s="72"/>
      <c r="M55" s="72"/>
    </row>
    <row r="56" spans="1:13">
      <c r="A56" s="96">
        <v>3299</v>
      </c>
      <c r="B56" s="48">
        <v>517</v>
      </c>
      <c r="C56" s="119" t="s">
        <v>27</v>
      </c>
      <c r="D56" s="120">
        <v>6000</v>
      </c>
      <c r="E56" s="120">
        <v>6000</v>
      </c>
      <c r="F56" s="145"/>
      <c r="G56" s="72"/>
      <c r="H56" s="72"/>
      <c r="I56" s="72"/>
      <c r="J56" s="72"/>
      <c r="K56" s="72"/>
      <c r="L56" s="72"/>
      <c r="M56" s="72"/>
    </row>
    <row r="57" spans="1:13">
      <c r="A57" s="96">
        <v>34</v>
      </c>
      <c r="B57" s="144"/>
      <c r="C57" s="119" t="s">
        <v>76</v>
      </c>
      <c r="D57" s="120">
        <f>SUM(D58)</f>
        <v>10</v>
      </c>
      <c r="E57" s="120">
        <f>SUM(E58)</f>
        <v>10</v>
      </c>
      <c r="F57" s="145"/>
      <c r="G57" s="72"/>
      <c r="H57" s="72"/>
      <c r="I57" s="72"/>
      <c r="J57" s="72"/>
      <c r="K57" s="72"/>
      <c r="L57" s="72">
        <v>0</v>
      </c>
      <c r="M57" s="72">
        <v>0</v>
      </c>
    </row>
    <row r="58" spans="1:13">
      <c r="A58" s="96">
        <v>343</v>
      </c>
      <c r="B58" s="144"/>
      <c r="C58" s="119" t="s">
        <v>28</v>
      </c>
      <c r="D58" s="120">
        <f>SUM(D59,D60,D61)</f>
        <v>10</v>
      </c>
      <c r="E58" s="120">
        <f>SUM(E59,E60,E61)</f>
        <v>10</v>
      </c>
      <c r="F58" s="145"/>
      <c r="G58" s="72"/>
      <c r="H58" s="72"/>
      <c r="I58" s="72"/>
      <c r="J58" s="72"/>
      <c r="K58" s="72"/>
      <c r="L58" s="72"/>
      <c r="M58" s="72"/>
    </row>
    <row r="59" spans="1:13">
      <c r="A59" s="96">
        <v>3431</v>
      </c>
      <c r="B59" s="48">
        <v>518</v>
      </c>
      <c r="C59" s="119" t="s">
        <v>77</v>
      </c>
      <c r="D59" s="120">
        <v>0</v>
      </c>
      <c r="E59" s="120">
        <v>0</v>
      </c>
      <c r="F59" s="145"/>
      <c r="G59" s="72"/>
      <c r="H59" s="72"/>
      <c r="I59" s="72"/>
      <c r="J59" s="72"/>
      <c r="K59" s="72"/>
      <c r="L59" s="72"/>
      <c r="M59" s="72"/>
    </row>
    <row r="60" spans="1:13">
      <c r="A60" s="96">
        <v>3433</v>
      </c>
      <c r="B60" s="48">
        <v>519</v>
      </c>
      <c r="C60" s="119" t="s">
        <v>78</v>
      </c>
      <c r="D60" s="120">
        <v>10</v>
      </c>
      <c r="E60" s="120">
        <v>10</v>
      </c>
      <c r="F60" s="145"/>
      <c r="G60" s="72"/>
      <c r="H60" s="72"/>
      <c r="I60" s="72"/>
      <c r="J60" s="72"/>
      <c r="K60" s="72"/>
      <c r="L60" s="72"/>
      <c r="M60" s="72"/>
    </row>
    <row r="61" spans="1:13">
      <c r="A61" s="96">
        <v>3434</v>
      </c>
      <c r="B61" s="48">
        <v>520</v>
      </c>
      <c r="C61" s="119" t="s">
        <v>79</v>
      </c>
      <c r="D61" s="120">
        <v>0</v>
      </c>
      <c r="E61" s="120">
        <v>0</v>
      </c>
      <c r="F61" s="145"/>
      <c r="G61" s="72"/>
      <c r="H61" s="72"/>
      <c r="I61" s="72"/>
      <c r="J61" s="72"/>
      <c r="K61" s="72"/>
      <c r="L61" s="72"/>
      <c r="M61" s="72"/>
    </row>
    <row r="62" spans="1:13">
      <c r="A62" s="46"/>
      <c r="B62" s="44"/>
      <c r="C62" s="47"/>
      <c r="D62" s="57"/>
      <c r="E62" s="54"/>
      <c r="F62" s="54"/>
      <c r="G62" s="54"/>
      <c r="H62" s="54"/>
      <c r="I62" s="54"/>
      <c r="J62" s="54"/>
      <c r="K62" s="54"/>
      <c r="L62" s="54"/>
      <c r="M62" s="54"/>
    </row>
    <row r="63" spans="1:13" ht="26.4">
      <c r="A63" s="73" t="s">
        <v>80</v>
      </c>
      <c r="B63" s="74"/>
      <c r="C63" s="75" t="s">
        <v>81</v>
      </c>
      <c r="D63" s="76">
        <f>SUM(D64)</f>
        <v>435083</v>
      </c>
      <c r="E63" s="76">
        <f>SUM(E64)</f>
        <v>435083</v>
      </c>
      <c r="F63" s="78"/>
      <c r="G63" s="78"/>
      <c r="H63" s="78"/>
      <c r="I63" s="78"/>
      <c r="J63" s="78"/>
      <c r="K63" s="78"/>
      <c r="L63" s="77">
        <v>0</v>
      </c>
      <c r="M63" s="77">
        <v>0</v>
      </c>
    </row>
    <row r="64" spans="1:13">
      <c r="A64" s="68">
        <v>3</v>
      </c>
      <c r="B64" s="79"/>
      <c r="C64" s="70" t="s">
        <v>51</v>
      </c>
      <c r="D64" s="71">
        <f>SUM(D65)</f>
        <v>435083</v>
      </c>
      <c r="E64" s="71">
        <f>SUM(E65)</f>
        <v>435083</v>
      </c>
      <c r="F64" s="72"/>
      <c r="G64" s="72"/>
      <c r="H64" s="72"/>
      <c r="I64" s="72"/>
      <c r="J64" s="72"/>
      <c r="K64" s="72"/>
      <c r="L64" s="72"/>
      <c r="M64" s="72"/>
    </row>
    <row r="65" spans="1:13">
      <c r="A65" s="96">
        <v>32</v>
      </c>
      <c r="B65" s="144"/>
      <c r="C65" s="119" t="s">
        <v>23</v>
      </c>
      <c r="D65" s="120">
        <f>SUM(D66,D70)</f>
        <v>435083</v>
      </c>
      <c r="E65" s="120">
        <f>SUM(E66,E70)</f>
        <v>435083</v>
      </c>
      <c r="F65" s="72"/>
      <c r="G65" s="72"/>
      <c r="H65" s="72"/>
      <c r="I65" s="72"/>
      <c r="J65" s="72"/>
      <c r="K65" s="72"/>
      <c r="L65" s="72">
        <v>0</v>
      </c>
      <c r="M65" s="72">
        <v>0</v>
      </c>
    </row>
    <row r="66" spans="1:13">
      <c r="A66" s="96">
        <v>322</v>
      </c>
      <c r="B66" s="144"/>
      <c r="C66" s="119" t="s">
        <v>25</v>
      </c>
      <c r="D66" s="120">
        <f>SUM(D67,D68,D69)</f>
        <v>147000</v>
      </c>
      <c r="E66" s="120">
        <f>SUM(E67,E68,E69)</f>
        <v>147000</v>
      </c>
      <c r="F66" s="72"/>
      <c r="G66" s="72"/>
      <c r="H66" s="72"/>
      <c r="I66" s="72"/>
      <c r="J66" s="72"/>
      <c r="K66" s="72"/>
      <c r="L66" s="72"/>
      <c r="M66" s="72"/>
    </row>
    <row r="67" spans="1:13" ht="26.4">
      <c r="A67" s="96">
        <v>3221</v>
      </c>
      <c r="B67" s="48">
        <v>521</v>
      </c>
      <c r="C67" s="119" t="s">
        <v>59</v>
      </c>
      <c r="D67" s="120">
        <v>12000</v>
      </c>
      <c r="E67" s="120">
        <v>12000</v>
      </c>
      <c r="F67" s="72"/>
      <c r="G67" s="72"/>
      <c r="H67" s="72"/>
      <c r="I67" s="72"/>
      <c r="J67" s="72"/>
      <c r="K67" s="72"/>
      <c r="L67" s="72"/>
      <c r="M67" s="72"/>
    </row>
    <row r="68" spans="1:13">
      <c r="A68" s="96">
        <v>3223</v>
      </c>
      <c r="B68" s="48">
        <v>522</v>
      </c>
      <c r="C68" s="119" t="s">
        <v>60</v>
      </c>
      <c r="D68" s="120">
        <v>135000</v>
      </c>
      <c r="E68" s="120">
        <v>135000</v>
      </c>
      <c r="F68" s="72"/>
      <c r="G68" s="72"/>
      <c r="H68" s="72"/>
      <c r="I68" s="72"/>
      <c r="J68" s="72"/>
      <c r="K68" s="72"/>
      <c r="L68" s="72"/>
      <c r="M68" s="72"/>
    </row>
    <row r="69" spans="1:13">
      <c r="A69" s="96">
        <v>3225</v>
      </c>
      <c r="B69" s="48">
        <v>523</v>
      </c>
      <c r="C69" s="119" t="s">
        <v>62</v>
      </c>
      <c r="D69" s="120">
        <v>0</v>
      </c>
      <c r="E69" s="120">
        <v>0</v>
      </c>
      <c r="F69" s="72"/>
      <c r="G69" s="72"/>
      <c r="H69" s="72"/>
      <c r="I69" s="72"/>
      <c r="J69" s="72"/>
      <c r="K69" s="72"/>
      <c r="L69" s="72"/>
      <c r="M69" s="72"/>
    </row>
    <row r="70" spans="1:13">
      <c r="A70" s="96">
        <v>323</v>
      </c>
      <c r="B70" s="144"/>
      <c r="C70" s="119" t="s">
        <v>26</v>
      </c>
      <c r="D70" s="120">
        <f>SUM(D77,D76,D75,D74,D73,D72,D71)</f>
        <v>288083</v>
      </c>
      <c r="E70" s="120">
        <f>SUM(E77,E76,E75,E74,E73,E72,E71)</f>
        <v>288083</v>
      </c>
      <c r="F70" s="72"/>
      <c r="G70" s="72"/>
      <c r="H70" s="72"/>
      <c r="I70" s="72"/>
      <c r="J70" s="72"/>
      <c r="K70" s="72"/>
      <c r="L70" s="72"/>
      <c r="M70" s="72"/>
    </row>
    <row r="71" spans="1:13">
      <c r="A71" s="96">
        <v>3231</v>
      </c>
      <c r="B71" s="48">
        <v>524</v>
      </c>
      <c r="C71" s="119" t="s">
        <v>64</v>
      </c>
      <c r="D71" s="120">
        <v>112083</v>
      </c>
      <c r="E71" s="120">
        <v>112083</v>
      </c>
      <c r="F71" s="72"/>
      <c r="G71" s="72"/>
      <c r="H71" s="72"/>
      <c r="I71" s="72"/>
      <c r="J71" s="72"/>
      <c r="K71" s="72"/>
      <c r="L71" s="72"/>
      <c r="M71" s="72"/>
    </row>
    <row r="72" spans="1:13">
      <c r="A72" s="96">
        <v>3232</v>
      </c>
      <c r="B72" s="48">
        <v>525</v>
      </c>
      <c r="C72" s="119" t="s">
        <v>52</v>
      </c>
      <c r="D72" s="120">
        <v>160223</v>
      </c>
      <c r="E72" s="120">
        <v>160223</v>
      </c>
      <c r="F72" s="72"/>
      <c r="G72" s="72"/>
      <c r="H72" s="72"/>
      <c r="I72" s="72"/>
      <c r="J72" s="72"/>
      <c r="K72" s="72"/>
      <c r="L72" s="72"/>
      <c r="M72" s="72"/>
    </row>
    <row r="73" spans="1:13">
      <c r="A73" s="96">
        <v>3234</v>
      </c>
      <c r="B73" s="48">
        <v>526</v>
      </c>
      <c r="C73" s="119" t="s">
        <v>66</v>
      </c>
      <c r="D73" s="120">
        <v>0</v>
      </c>
      <c r="E73" s="120">
        <v>0</v>
      </c>
      <c r="F73" s="72"/>
      <c r="G73" s="72"/>
      <c r="H73" s="72"/>
      <c r="I73" s="72"/>
      <c r="J73" s="72"/>
      <c r="K73" s="72"/>
      <c r="L73" s="72"/>
      <c r="M73" s="72"/>
    </row>
    <row r="74" spans="1:13">
      <c r="A74" s="96">
        <v>3235</v>
      </c>
      <c r="B74" s="48">
        <v>527</v>
      </c>
      <c r="C74" s="119" t="s">
        <v>67</v>
      </c>
      <c r="D74" s="120">
        <v>0</v>
      </c>
      <c r="E74" s="120">
        <v>0</v>
      </c>
      <c r="F74" s="72"/>
      <c r="G74" s="72"/>
      <c r="H74" s="72"/>
      <c r="I74" s="72"/>
      <c r="J74" s="72"/>
      <c r="K74" s="72"/>
      <c r="L74" s="72"/>
      <c r="M74" s="72"/>
    </row>
    <row r="75" spans="1:13">
      <c r="A75" s="96">
        <v>3236</v>
      </c>
      <c r="B75" s="48">
        <v>528</v>
      </c>
      <c r="C75" s="119" t="s">
        <v>68</v>
      </c>
      <c r="D75" s="120">
        <v>6627</v>
      </c>
      <c r="E75" s="120">
        <v>6627</v>
      </c>
      <c r="F75" s="72"/>
      <c r="G75" s="72"/>
      <c r="H75" s="72"/>
      <c r="I75" s="72"/>
      <c r="J75" s="72"/>
      <c r="K75" s="72"/>
      <c r="L75" s="72"/>
      <c r="M75" s="72"/>
    </row>
    <row r="76" spans="1:13">
      <c r="A76" s="96">
        <v>3237</v>
      </c>
      <c r="B76" s="48">
        <v>529</v>
      </c>
      <c r="C76" s="119" t="s">
        <v>53</v>
      </c>
      <c r="D76" s="120">
        <v>9150</v>
      </c>
      <c r="E76" s="120">
        <v>9150</v>
      </c>
      <c r="F76" s="72"/>
      <c r="G76" s="72"/>
      <c r="H76" s="72"/>
      <c r="I76" s="72"/>
      <c r="J76" s="72"/>
      <c r="K76" s="72"/>
      <c r="L76" s="72"/>
      <c r="M76" s="72"/>
    </row>
    <row r="77" spans="1:13">
      <c r="A77" s="96">
        <v>3239</v>
      </c>
      <c r="B77" s="144">
        <v>530</v>
      </c>
      <c r="C77" s="119" t="s">
        <v>27</v>
      </c>
      <c r="D77" s="120">
        <v>0</v>
      </c>
      <c r="E77" s="120">
        <v>0</v>
      </c>
      <c r="F77" s="72"/>
      <c r="G77" s="72"/>
      <c r="H77" s="72"/>
      <c r="I77" s="72"/>
      <c r="J77" s="72"/>
      <c r="K77" s="72"/>
      <c r="L77" s="72"/>
      <c r="M77" s="72"/>
    </row>
    <row r="78" spans="1:13">
      <c r="A78" s="96">
        <v>329</v>
      </c>
      <c r="B78" s="144"/>
      <c r="C78" s="119" t="s">
        <v>156</v>
      </c>
      <c r="D78" s="120">
        <v>0</v>
      </c>
      <c r="E78" s="120">
        <v>0</v>
      </c>
      <c r="F78" s="72"/>
      <c r="G78" s="72"/>
      <c r="H78" s="72"/>
      <c r="I78" s="72"/>
      <c r="J78" s="72"/>
      <c r="K78" s="72"/>
      <c r="L78" s="72"/>
      <c r="M78" s="72"/>
    </row>
    <row r="79" spans="1:13">
      <c r="A79" s="96">
        <v>3292</v>
      </c>
      <c r="B79" s="48">
        <v>531</v>
      </c>
      <c r="C79" s="119" t="s">
        <v>72</v>
      </c>
      <c r="D79" s="120">
        <v>0</v>
      </c>
      <c r="E79" s="120">
        <v>0</v>
      </c>
      <c r="F79" s="72"/>
      <c r="G79" s="72"/>
      <c r="H79" s="72"/>
      <c r="I79" s="72"/>
      <c r="J79" s="72"/>
      <c r="K79" s="72"/>
      <c r="L79" s="72"/>
      <c r="M79" s="72"/>
    </row>
    <row r="80" spans="1:13" s="3" customFormat="1" ht="26.4">
      <c r="A80" s="86" t="s">
        <v>102</v>
      </c>
      <c r="B80" s="87"/>
      <c r="C80" s="97" t="s">
        <v>103</v>
      </c>
      <c r="D80" s="98">
        <v>0</v>
      </c>
      <c r="E80" s="99">
        <v>0</v>
      </c>
      <c r="F80" s="99">
        <v>0</v>
      </c>
      <c r="G80" s="99">
        <v>0</v>
      </c>
      <c r="H80" s="100"/>
      <c r="I80" s="99">
        <v>0</v>
      </c>
      <c r="J80" s="100"/>
      <c r="K80" s="100"/>
      <c r="L80" s="100">
        <v>0</v>
      </c>
      <c r="M80" s="100">
        <v>0</v>
      </c>
    </row>
    <row r="81" spans="1:13" s="3" customFormat="1" ht="26.4">
      <c r="A81" s="95" t="s">
        <v>104</v>
      </c>
      <c r="B81" s="68"/>
      <c r="C81" s="90" t="s">
        <v>105</v>
      </c>
      <c r="D81" s="101">
        <f>SUM(D82,D136)</f>
        <v>82517</v>
      </c>
      <c r="E81" s="101">
        <f t="shared" ref="E81:M81" si="3">SUM(E82,E136)</f>
        <v>0</v>
      </c>
      <c r="F81" s="101">
        <f>SUM(F82,F136)</f>
        <v>82517</v>
      </c>
      <c r="G81" s="101">
        <f t="shared" si="3"/>
        <v>0</v>
      </c>
      <c r="H81" s="101">
        <f t="shared" si="3"/>
        <v>0</v>
      </c>
      <c r="I81" s="101">
        <f t="shared" si="3"/>
        <v>0</v>
      </c>
      <c r="J81" s="101">
        <f t="shared" si="3"/>
        <v>0</v>
      </c>
      <c r="K81" s="101">
        <f t="shared" si="3"/>
        <v>0</v>
      </c>
      <c r="L81" s="101">
        <f t="shared" si="3"/>
        <v>0</v>
      </c>
      <c r="M81" s="101">
        <f t="shared" si="3"/>
        <v>0</v>
      </c>
    </row>
    <row r="82" spans="1:13" s="3" customFormat="1">
      <c r="A82" s="68">
        <v>3</v>
      </c>
      <c r="B82" s="79"/>
      <c r="C82" s="70" t="s">
        <v>51</v>
      </c>
      <c r="D82" s="71">
        <f>SUM(D83,D92,D124,D130,D133)</f>
        <v>62407</v>
      </c>
      <c r="E82" s="72">
        <v>0</v>
      </c>
      <c r="F82" s="71">
        <f>SUM(F83,F92,F124,F130,F133)</f>
        <v>62407</v>
      </c>
      <c r="G82" s="72">
        <v>0</v>
      </c>
      <c r="H82" s="72"/>
      <c r="I82" s="72">
        <v>0</v>
      </c>
      <c r="J82" s="72"/>
      <c r="K82" s="72"/>
      <c r="L82" s="72"/>
      <c r="M82" s="72"/>
    </row>
    <row r="83" spans="1:13" s="3" customFormat="1">
      <c r="A83" s="96">
        <v>31</v>
      </c>
      <c r="B83" s="144"/>
      <c r="C83" s="119" t="s">
        <v>19</v>
      </c>
      <c r="D83" s="120">
        <f>SUM(D84,D88)</f>
        <v>0</v>
      </c>
      <c r="E83" s="145"/>
      <c r="F83" s="145"/>
      <c r="G83" s="145"/>
      <c r="H83" s="145"/>
      <c r="I83" s="145"/>
      <c r="J83" s="145"/>
      <c r="K83" s="145"/>
      <c r="L83" s="145"/>
      <c r="M83" s="145"/>
    </row>
    <row r="84" spans="1:13">
      <c r="A84" s="96">
        <v>311</v>
      </c>
      <c r="B84" s="144"/>
      <c r="C84" s="119" t="s">
        <v>20</v>
      </c>
      <c r="D84" s="120">
        <f>SUM(D85,D86,D87)</f>
        <v>0</v>
      </c>
      <c r="E84" s="145">
        <v>0</v>
      </c>
      <c r="F84" s="145">
        <v>0</v>
      </c>
      <c r="G84" s="145">
        <v>0</v>
      </c>
      <c r="H84" s="145">
        <v>0</v>
      </c>
      <c r="I84" s="145">
        <v>0</v>
      </c>
      <c r="J84" s="145">
        <v>0</v>
      </c>
      <c r="K84" s="145">
        <v>0</v>
      </c>
      <c r="L84" s="145">
        <v>0</v>
      </c>
      <c r="M84" s="145">
        <v>0</v>
      </c>
    </row>
    <row r="85" spans="1:13">
      <c r="A85" s="96">
        <v>3111</v>
      </c>
      <c r="B85" s="48">
        <v>586</v>
      </c>
      <c r="C85" s="119" t="s">
        <v>87</v>
      </c>
      <c r="D85" s="146">
        <v>0</v>
      </c>
      <c r="E85" s="145">
        <v>0</v>
      </c>
      <c r="F85" s="145">
        <v>0</v>
      </c>
      <c r="G85" s="145">
        <v>0</v>
      </c>
      <c r="H85" s="145">
        <v>0</v>
      </c>
      <c r="I85" s="145">
        <v>0</v>
      </c>
      <c r="J85" s="145">
        <v>0</v>
      </c>
      <c r="K85" s="145">
        <v>0</v>
      </c>
      <c r="L85" s="145">
        <v>0</v>
      </c>
      <c r="M85" s="145">
        <v>0</v>
      </c>
    </row>
    <row r="86" spans="1:13">
      <c r="A86" s="96">
        <v>3113</v>
      </c>
      <c r="B86" s="48">
        <v>587</v>
      </c>
      <c r="C86" s="119" t="s">
        <v>106</v>
      </c>
      <c r="D86" s="146">
        <v>0</v>
      </c>
      <c r="E86" s="145">
        <v>0</v>
      </c>
      <c r="F86" s="145">
        <v>0</v>
      </c>
      <c r="G86" s="145">
        <v>0</v>
      </c>
      <c r="H86" s="145">
        <v>0</v>
      </c>
      <c r="I86" s="145">
        <v>0</v>
      </c>
      <c r="J86" s="145">
        <v>0</v>
      </c>
      <c r="K86" s="145">
        <v>0</v>
      </c>
      <c r="L86" s="145">
        <v>0</v>
      </c>
      <c r="M86" s="145">
        <v>0</v>
      </c>
    </row>
    <row r="87" spans="1:13">
      <c r="A87" s="96">
        <v>312</v>
      </c>
      <c r="B87" s="144"/>
      <c r="C87" s="119" t="s">
        <v>21</v>
      </c>
      <c r="D87" s="120">
        <f>SUM(D88)</f>
        <v>0</v>
      </c>
      <c r="E87" s="145">
        <v>0</v>
      </c>
      <c r="F87" s="145">
        <v>0</v>
      </c>
      <c r="G87" s="145">
        <v>0</v>
      </c>
      <c r="H87" s="145">
        <v>0</v>
      </c>
      <c r="I87" s="145">
        <v>0</v>
      </c>
      <c r="J87" s="145">
        <v>0</v>
      </c>
      <c r="K87" s="145">
        <v>0</v>
      </c>
      <c r="L87" s="145">
        <v>0</v>
      </c>
      <c r="M87" s="145">
        <v>0</v>
      </c>
    </row>
    <row r="88" spans="1:13">
      <c r="A88" s="96">
        <v>3121</v>
      </c>
      <c r="B88" s="48">
        <v>588</v>
      </c>
      <c r="C88" s="119" t="s">
        <v>21</v>
      </c>
      <c r="D88" s="146">
        <v>0</v>
      </c>
      <c r="E88" s="145">
        <v>0</v>
      </c>
      <c r="F88" s="145">
        <v>0</v>
      </c>
      <c r="G88" s="145">
        <v>0</v>
      </c>
      <c r="H88" s="145">
        <v>0</v>
      </c>
      <c r="I88" s="145">
        <v>0</v>
      </c>
      <c r="J88" s="145">
        <v>0</v>
      </c>
      <c r="K88" s="145">
        <v>0</v>
      </c>
      <c r="L88" s="145">
        <v>0</v>
      </c>
      <c r="M88" s="145">
        <v>0</v>
      </c>
    </row>
    <row r="89" spans="1:13">
      <c r="A89" s="96">
        <v>313</v>
      </c>
      <c r="B89" s="144"/>
      <c r="C89" s="119" t="s">
        <v>22</v>
      </c>
      <c r="D89" s="120">
        <v>0</v>
      </c>
      <c r="E89" s="145">
        <v>0</v>
      </c>
      <c r="F89" s="145">
        <v>0</v>
      </c>
      <c r="G89" s="145">
        <v>0</v>
      </c>
      <c r="H89" s="145">
        <v>0</v>
      </c>
      <c r="I89" s="145">
        <v>0</v>
      </c>
      <c r="J89" s="145">
        <v>0</v>
      </c>
      <c r="K89" s="145">
        <v>0</v>
      </c>
      <c r="L89" s="145">
        <v>0</v>
      </c>
      <c r="M89" s="145">
        <v>0</v>
      </c>
    </row>
    <row r="90" spans="1:13" ht="26.4">
      <c r="A90" s="46">
        <v>3132</v>
      </c>
      <c r="B90" s="48">
        <v>589</v>
      </c>
      <c r="C90" s="47" t="s">
        <v>88</v>
      </c>
      <c r="D90" s="67">
        <v>0</v>
      </c>
      <c r="E90" s="54">
        <v>0</v>
      </c>
      <c r="F90" s="54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</v>
      </c>
    </row>
    <row r="91" spans="1:13" ht="26.4">
      <c r="A91" s="46">
        <v>3133</v>
      </c>
      <c r="B91" s="48">
        <v>590</v>
      </c>
      <c r="C91" s="47" t="s">
        <v>89</v>
      </c>
      <c r="D91" s="67">
        <v>0</v>
      </c>
      <c r="E91" s="54">
        <v>0</v>
      </c>
      <c r="F91" s="54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</row>
    <row r="92" spans="1:13" s="3" customFormat="1">
      <c r="A92" s="96">
        <v>32</v>
      </c>
      <c r="B92" s="144"/>
      <c r="C92" s="119" t="s">
        <v>23</v>
      </c>
      <c r="D92" s="120">
        <f>SUM(D93,D98,D105,D115,D117)</f>
        <v>58407</v>
      </c>
      <c r="E92" s="145">
        <v>0</v>
      </c>
      <c r="F92" s="120">
        <f>SUM(F93,F98,F105,F115,F117)</f>
        <v>58407</v>
      </c>
      <c r="G92" s="145">
        <v>0</v>
      </c>
      <c r="H92" s="145">
        <v>0</v>
      </c>
      <c r="I92" s="145">
        <v>0</v>
      </c>
      <c r="J92" s="145">
        <v>0</v>
      </c>
      <c r="K92" s="145">
        <v>0</v>
      </c>
      <c r="L92" s="145">
        <v>0</v>
      </c>
      <c r="M92" s="145">
        <v>0</v>
      </c>
    </row>
    <row r="93" spans="1:13" s="3" customFormat="1">
      <c r="A93" s="96">
        <v>321</v>
      </c>
      <c r="B93" s="144"/>
      <c r="C93" s="119" t="s">
        <v>24</v>
      </c>
      <c r="D93" s="120">
        <f>SUM(D94,D95,D96,D97)</f>
        <v>14352</v>
      </c>
      <c r="E93" s="146">
        <v>0</v>
      </c>
      <c r="F93" s="120">
        <f>SUM(F94,F95,F96,F97)</f>
        <v>14352</v>
      </c>
      <c r="G93" s="145">
        <v>0</v>
      </c>
      <c r="H93" s="145">
        <v>0</v>
      </c>
      <c r="I93" s="145">
        <v>0</v>
      </c>
      <c r="J93" s="146">
        <v>0</v>
      </c>
      <c r="K93" s="146">
        <v>0</v>
      </c>
      <c r="L93" s="146">
        <v>0</v>
      </c>
      <c r="M93" s="146">
        <v>0</v>
      </c>
    </row>
    <row r="94" spans="1:13" s="3" customFormat="1">
      <c r="A94" s="96">
        <v>3211</v>
      </c>
      <c r="B94" s="48">
        <v>591</v>
      </c>
      <c r="C94" s="119" t="s">
        <v>56</v>
      </c>
      <c r="D94" s="146">
        <v>2040</v>
      </c>
      <c r="E94" s="146">
        <v>0</v>
      </c>
      <c r="F94" s="146">
        <v>2040</v>
      </c>
      <c r="G94" s="145">
        <v>0</v>
      </c>
      <c r="H94" s="145">
        <v>0</v>
      </c>
      <c r="I94" s="145">
        <v>0</v>
      </c>
      <c r="J94" s="146">
        <v>0</v>
      </c>
      <c r="K94" s="146">
        <v>0</v>
      </c>
      <c r="L94" s="146">
        <v>0</v>
      </c>
      <c r="M94" s="146">
        <v>0</v>
      </c>
    </row>
    <row r="95" spans="1:13" ht="26.4">
      <c r="A95" s="96">
        <v>3212</v>
      </c>
      <c r="B95" s="48">
        <v>592</v>
      </c>
      <c r="C95" s="119" t="s">
        <v>86</v>
      </c>
      <c r="D95" s="146">
        <v>0</v>
      </c>
      <c r="E95" s="146">
        <v>0</v>
      </c>
      <c r="F95" s="146">
        <v>0</v>
      </c>
      <c r="G95" s="146">
        <v>0</v>
      </c>
      <c r="H95" s="146">
        <v>0</v>
      </c>
      <c r="I95" s="146">
        <v>0</v>
      </c>
      <c r="J95" s="146">
        <v>0</v>
      </c>
      <c r="K95" s="146">
        <v>0</v>
      </c>
      <c r="L95" s="146">
        <v>0</v>
      </c>
      <c r="M95" s="146">
        <v>0</v>
      </c>
    </row>
    <row r="96" spans="1:13" s="3" customFormat="1">
      <c r="A96" s="96">
        <v>3213</v>
      </c>
      <c r="B96" s="48">
        <v>593</v>
      </c>
      <c r="C96" s="119" t="s">
        <v>57</v>
      </c>
      <c r="D96" s="146">
        <v>0</v>
      </c>
      <c r="E96" s="146">
        <v>0</v>
      </c>
      <c r="F96" s="145">
        <v>0</v>
      </c>
      <c r="G96" s="145">
        <v>0</v>
      </c>
      <c r="H96" s="146">
        <v>0</v>
      </c>
      <c r="I96" s="146">
        <v>0</v>
      </c>
      <c r="J96" s="146">
        <v>0</v>
      </c>
      <c r="K96" s="146">
        <v>0</v>
      </c>
      <c r="L96" s="146">
        <v>0</v>
      </c>
      <c r="M96" s="146">
        <v>0</v>
      </c>
    </row>
    <row r="97" spans="1:13" s="3" customFormat="1">
      <c r="A97" s="96">
        <v>3214</v>
      </c>
      <c r="B97" s="48">
        <v>594</v>
      </c>
      <c r="C97" s="119" t="s">
        <v>58</v>
      </c>
      <c r="D97" s="146">
        <v>12312</v>
      </c>
      <c r="E97" s="146">
        <v>0</v>
      </c>
      <c r="F97" s="146">
        <v>12312</v>
      </c>
      <c r="G97" s="145">
        <v>0</v>
      </c>
      <c r="H97" s="146">
        <v>0</v>
      </c>
      <c r="I97" s="146">
        <v>0</v>
      </c>
      <c r="J97" s="146">
        <v>0</v>
      </c>
      <c r="K97" s="146">
        <v>0</v>
      </c>
      <c r="L97" s="146">
        <v>0</v>
      </c>
      <c r="M97" s="146">
        <v>0</v>
      </c>
    </row>
    <row r="98" spans="1:13" s="3" customFormat="1">
      <c r="A98" s="96">
        <v>322</v>
      </c>
      <c r="B98" s="144"/>
      <c r="C98" s="119" t="s">
        <v>25</v>
      </c>
      <c r="D98" s="120">
        <f>SUM(D99,D100,D101,D102,D103,D104)</f>
        <v>33633</v>
      </c>
      <c r="E98" s="120">
        <v>0</v>
      </c>
      <c r="F98" s="120">
        <f>SUM(F99,F100,F101,F102,F103,F104)</f>
        <v>33633</v>
      </c>
      <c r="G98" s="145">
        <v>0</v>
      </c>
      <c r="H98" s="120">
        <v>0</v>
      </c>
      <c r="I98" s="120">
        <v>0</v>
      </c>
      <c r="J98" s="120">
        <v>0</v>
      </c>
      <c r="K98" s="120">
        <v>0</v>
      </c>
      <c r="L98" s="120">
        <v>0</v>
      </c>
      <c r="M98" s="120">
        <v>0</v>
      </c>
    </row>
    <row r="99" spans="1:13" ht="26.4">
      <c r="A99" s="96">
        <v>3221</v>
      </c>
      <c r="B99" s="48">
        <v>595</v>
      </c>
      <c r="C99" s="119" t="s">
        <v>59</v>
      </c>
      <c r="D99" s="146">
        <v>633</v>
      </c>
      <c r="E99" s="146">
        <v>0</v>
      </c>
      <c r="F99" s="146">
        <v>633</v>
      </c>
      <c r="G99" s="146">
        <v>0</v>
      </c>
      <c r="H99" s="146">
        <v>0</v>
      </c>
      <c r="I99" s="146">
        <v>0</v>
      </c>
      <c r="J99" s="146">
        <v>0</v>
      </c>
      <c r="K99" s="146">
        <v>0</v>
      </c>
      <c r="L99" s="146">
        <v>0</v>
      </c>
      <c r="M99" s="146">
        <v>0</v>
      </c>
    </row>
    <row r="100" spans="1:13" s="3" customFormat="1">
      <c r="A100" s="96">
        <v>3222</v>
      </c>
      <c r="B100" s="48">
        <v>596</v>
      </c>
      <c r="C100" s="119" t="s">
        <v>83</v>
      </c>
      <c r="D100" s="146">
        <v>25000</v>
      </c>
      <c r="E100" s="146">
        <v>0</v>
      </c>
      <c r="F100" s="146">
        <v>25000</v>
      </c>
      <c r="G100" s="146">
        <v>0</v>
      </c>
      <c r="H100" s="146">
        <v>0</v>
      </c>
      <c r="I100" s="146">
        <v>0</v>
      </c>
      <c r="J100" s="146">
        <v>0</v>
      </c>
      <c r="K100" s="146">
        <v>0</v>
      </c>
      <c r="L100" s="146">
        <v>0</v>
      </c>
      <c r="M100" s="146">
        <v>0</v>
      </c>
    </row>
    <row r="101" spans="1:13">
      <c r="A101" s="96">
        <v>3223</v>
      </c>
      <c r="B101" s="48">
        <v>597</v>
      </c>
      <c r="C101" s="119" t="s">
        <v>60</v>
      </c>
      <c r="D101" s="146">
        <v>0</v>
      </c>
      <c r="E101" s="146">
        <v>0</v>
      </c>
      <c r="F101" s="146">
        <v>0</v>
      </c>
      <c r="G101" s="146">
        <v>0</v>
      </c>
      <c r="H101" s="146">
        <v>0</v>
      </c>
      <c r="I101" s="146">
        <v>0</v>
      </c>
      <c r="J101" s="146">
        <v>0</v>
      </c>
      <c r="K101" s="146">
        <v>0</v>
      </c>
      <c r="L101" s="146">
        <v>0</v>
      </c>
      <c r="M101" s="146">
        <v>0</v>
      </c>
    </row>
    <row r="102" spans="1:13" ht="26.4">
      <c r="A102" s="96">
        <v>3224</v>
      </c>
      <c r="B102" s="48">
        <v>598</v>
      </c>
      <c r="C102" s="119" t="s">
        <v>61</v>
      </c>
      <c r="D102" s="146">
        <v>0</v>
      </c>
      <c r="E102" s="146">
        <v>0</v>
      </c>
      <c r="F102" s="146">
        <v>0</v>
      </c>
      <c r="G102" s="146">
        <v>0</v>
      </c>
      <c r="H102" s="146">
        <v>0</v>
      </c>
      <c r="I102" s="146">
        <v>0</v>
      </c>
      <c r="J102" s="146">
        <v>0</v>
      </c>
      <c r="K102" s="146">
        <v>0</v>
      </c>
      <c r="L102" s="146">
        <v>0</v>
      </c>
      <c r="M102" s="146">
        <v>0</v>
      </c>
    </row>
    <row r="103" spans="1:13" s="3" customFormat="1">
      <c r="A103" s="96">
        <v>3225</v>
      </c>
      <c r="B103" s="48">
        <v>599</v>
      </c>
      <c r="C103" s="119" t="s">
        <v>62</v>
      </c>
      <c r="D103" s="146">
        <v>8000</v>
      </c>
      <c r="E103" s="146">
        <v>0</v>
      </c>
      <c r="F103" s="146">
        <v>8000</v>
      </c>
      <c r="G103" s="146">
        <v>0</v>
      </c>
      <c r="H103" s="146">
        <v>0</v>
      </c>
      <c r="I103" s="146">
        <v>0</v>
      </c>
      <c r="J103" s="146">
        <v>0</v>
      </c>
      <c r="K103" s="146">
        <v>0</v>
      </c>
      <c r="L103" s="146">
        <v>0</v>
      </c>
      <c r="M103" s="146">
        <v>0</v>
      </c>
    </row>
    <row r="104" spans="1:13">
      <c r="A104" s="96">
        <v>3227</v>
      </c>
      <c r="B104" s="48">
        <v>600</v>
      </c>
      <c r="C104" s="49" t="s">
        <v>63</v>
      </c>
      <c r="D104" s="146">
        <v>0</v>
      </c>
      <c r="E104" s="146">
        <v>0</v>
      </c>
      <c r="F104" s="146">
        <v>0</v>
      </c>
      <c r="G104" s="146">
        <v>0</v>
      </c>
      <c r="H104" s="146">
        <v>0</v>
      </c>
      <c r="I104" s="146">
        <v>0</v>
      </c>
      <c r="J104" s="146">
        <v>0</v>
      </c>
      <c r="K104" s="146">
        <v>0</v>
      </c>
      <c r="L104" s="146">
        <v>0</v>
      </c>
      <c r="M104" s="146">
        <v>0</v>
      </c>
    </row>
    <row r="105" spans="1:13" s="3" customFormat="1">
      <c r="A105" s="96">
        <v>323</v>
      </c>
      <c r="B105" s="144"/>
      <c r="C105" s="119" t="s">
        <v>26</v>
      </c>
      <c r="D105" s="120">
        <f>SUM(D106,D107,D108,D109,D110,D111,D112,D113,D114)</f>
        <v>0</v>
      </c>
      <c r="E105" s="120">
        <v>0</v>
      </c>
      <c r="F105" s="120">
        <f>SUM(F106,F107,F108,F109,F110,F111,F112,F113,F114)</f>
        <v>0</v>
      </c>
      <c r="G105" s="145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</row>
    <row r="106" spans="1:13" s="3" customFormat="1">
      <c r="A106" s="96">
        <v>3231</v>
      </c>
      <c r="B106" s="48">
        <v>601</v>
      </c>
      <c r="C106" s="119" t="s">
        <v>64</v>
      </c>
      <c r="D106" s="146">
        <v>0</v>
      </c>
      <c r="E106" s="146">
        <v>0</v>
      </c>
      <c r="F106" s="145">
        <v>0</v>
      </c>
      <c r="G106" s="145">
        <v>0</v>
      </c>
      <c r="H106" s="146">
        <v>0</v>
      </c>
      <c r="I106" s="146">
        <v>0</v>
      </c>
      <c r="J106" s="146">
        <v>0</v>
      </c>
      <c r="K106" s="146">
        <v>0</v>
      </c>
      <c r="L106" s="146">
        <v>0</v>
      </c>
      <c r="M106" s="146">
        <v>0</v>
      </c>
    </row>
    <row r="107" spans="1:13">
      <c r="A107" s="96">
        <v>3232</v>
      </c>
      <c r="B107" s="48">
        <v>602</v>
      </c>
      <c r="C107" s="119" t="s">
        <v>52</v>
      </c>
      <c r="D107" s="146">
        <v>0</v>
      </c>
      <c r="E107" s="146">
        <v>0</v>
      </c>
      <c r="F107" s="146">
        <v>0</v>
      </c>
      <c r="G107" s="146">
        <v>0</v>
      </c>
      <c r="H107" s="146">
        <v>0</v>
      </c>
      <c r="I107" s="146">
        <v>0</v>
      </c>
      <c r="J107" s="146">
        <v>0</v>
      </c>
      <c r="K107" s="146">
        <v>0</v>
      </c>
      <c r="L107" s="146">
        <v>0</v>
      </c>
      <c r="M107" s="146">
        <v>0</v>
      </c>
    </row>
    <row r="108" spans="1:13">
      <c r="A108" s="46">
        <v>3233</v>
      </c>
      <c r="B108" s="48">
        <v>603</v>
      </c>
      <c r="C108" s="47" t="s">
        <v>65</v>
      </c>
      <c r="D108" s="67">
        <v>0</v>
      </c>
      <c r="E108" s="67">
        <v>0</v>
      </c>
      <c r="F108" s="67">
        <v>0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</row>
    <row r="109" spans="1:13">
      <c r="A109" s="46">
        <v>3234</v>
      </c>
      <c r="B109" s="48">
        <v>604</v>
      </c>
      <c r="C109" s="47" t="s">
        <v>66</v>
      </c>
      <c r="D109" s="67">
        <v>0</v>
      </c>
      <c r="E109" s="67">
        <v>0</v>
      </c>
      <c r="F109" s="67">
        <v>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</row>
    <row r="110" spans="1:13">
      <c r="A110" s="46">
        <v>3235</v>
      </c>
      <c r="B110" s="48">
        <v>605</v>
      </c>
      <c r="C110" s="47" t="s">
        <v>67</v>
      </c>
      <c r="D110" s="67">
        <v>0</v>
      </c>
      <c r="E110" s="67">
        <v>0</v>
      </c>
      <c r="F110" s="67">
        <v>0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</row>
    <row r="111" spans="1:13">
      <c r="A111" s="46">
        <v>3236</v>
      </c>
      <c r="B111" s="48">
        <v>606</v>
      </c>
      <c r="C111" s="47" t="s">
        <v>68</v>
      </c>
      <c r="D111" s="67">
        <v>0</v>
      </c>
      <c r="E111" s="67">
        <v>0</v>
      </c>
      <c r="F111" s="67">
        <v>0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</row>
    <row r="112" spans="1:13">
      <c r="A112" s="46">
        <v>3237</v>
      </c>
      <c r="B112" s="48">
        <v>607</v>
      </c>
      <c r="C112" s="47" t="s">
        <v>53</v>
      </c>
      <c r="D112" s="67">
        <v>0</v>
      </c>
      <c r="E112" s="67">
        <v>0</v>
      </c>
      <c r="F112" s="67">
        <v>0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</row>
    <row r="113" spans="1:13">
      <c r="A113" s="46">
        <v>3238</v>
      </c>
      <c r="B113" s="48">
        <v>608</v>
      </c>
      <c r="C113" s="47" t="s">
        <v>69</v>
      </c>
      <c r="D113" s="67">
        <v>0</v>
      </c>
      <c r="E113" s="67">
        <v>0</v>
      </c>
      <c r="F113" s="67">
        <v>0</v>
      </c>
      <c r="G113" s="67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</row>
    <row r="114" spans="1:13">
      <c r="A114" s="46">
        <v>3239</v>
      </c>
      <c r="B114" s="48">
        <v>609</v>
      </c>
      <c r="C114" s="47" t="s">
        <v>70</v>
      </c>
      <c r="D114" s="67">
        <v>0</v>
      </c>
      <c r="E114" s="67">
        <v>0</v>
      </c>
      <c r="F114" s="54">
        <v>0</v>
      </c>
      <c r="G114" s="54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</row>
    <row r="115" spans="1:13" s="3" customFormat="1" ht="26.4">
      <c r="A115" s="96">
        <v>324</v>
      </c>
      <c r="B115" s="48"/>
      <c r="C115" s="119" t="s">
        <v>71</v>
      </c>
      <c r="D115" s="120">
        <f>SUM(D116)</f>
        <v>4422</v>
      </c>
      <c r="E115" s="120">
        <f>SUM(E122,E121,E120,E119,E118,E117,E116)</f>
        <v>0</v>
      </c>
      <c r="F115" s="120">
        <f>SUM(F116)</f>
        <v>4422</v>
      </c>
      <c r="G115" s="120">
        <f t="shared" ref="G115:M115" si="4">SUM(G122,G121,G120,G119,G118,G117,G116)</f>
        <v>0</v>
      </c>
      <c r="H115" s="120">
        <f t="shared" si="4"/>
        <v>0</v>
      </c>
      <c r="I115" s="120">
        <f t="shared" si="4"/>
        <v>0</v>
      </c>
      <c r="J115" s="120">
        <f t="shared" si="4"/>
        <v>0</v>
      </c>
      <c r="K115" s="120">
        <f t="shared" si="4"/>
        <v>0</v>
      </c>
      <c r="L115" s="120">
        <f t="shared" si="4"/>
        <v>0</v>
      </c>
      <c r="M115" s="120">
        <f t="shared" si="4"/>
        <v>0</v>
      </c>
    </row>
    <row r="116" spans="1:13" s="3" customFormat="1" ht="26.4">
      <c r="A116" s="96">
        <v>3241</v>
      </c>
      <c r="B116" s="48">
        <v>610</v>
      </c>
      <c r="C116" s="119" t="s">
        <v>71</v>
      </c>
      <c r="D116" s="146">
        <v>4422</v>
      </c>
      <c r="E116" s="120">
        <f>SUM(E123,E122,E121,E120,E119,E118,E117)</f>
        <v>0</v>
      </c>
      <c r="F116" s="120">
        <v>4422</v>
      </c>
      <c r="G116" s="120">
        <f t="shared" ref="G116:M116" si="5">SUM(G123,G122,G121,G120,G119,G118,G117)</f>
        <v>0</v>
      </c>
      <c r="H116" s="120">
        <f t="shared" si="5"/>
        <v>0</v>
      </c>
      <c r="I116" s="120">
        <f t="shared" si="5"/>
        <v>0</v>
      </c>
      <c r="J116" s="120">
        <f t="shared" si="5"/>
        <v>0</v>
      </c>
      <c r="K116" s="120">
        <f t="shared" si="5"/>
        <v>0</v>
      </c>
      <c r="L116" s="120">
        <f t="shared" si="5"/>
        <v>0</v>
      </c>
      <c r="M116" s="120">
        <f t="shared" si="5"/>
        <v>0</v>
      </c>
    </row>
    <row r="117" spans="1:13" s="3" customFormat="1">
      <c r="A117" s="96">
        <v>329</v>
      </c>
      <c r="B117" s="144"/>
      <c r="C117" s="119" t="s">
        <v>27</v>
      </c>
      <c r="D117" s="120">
        <f>SUM(D118,D119,D120,D121,D122,D123)</f>
        <v>6000</v>
      </c>
      <c r="E117" s="120">
        <f>SUM(E124,E123,E122,E121,E120,E119,E118)</f>
        <v>0</v>
      </c>
      <c r="F117" s="120">
        <f>SUM(F118,F119,F120,F121,F122,F123)</f>
        <v>6000</v>
      </c>
      <c r="G117" s="120">
        <f t="shared" ref="G117:M117" si="6">SUM(G124,G123,G122,G121,G120,G119,G118)</f>
        <v>0</v>
      </c>
      <c r="H117" s="120">
        <f t="shared" si="6"/>
        <v>0</v>
      </c>
      <c r="I117" s="120">
        <f t="shared" si="6"/>
        <v>0</v>
      </c>
      <c r="J117" s="120">
        <f t="shared" si="6"/>
        <v>0</v>
      </c>
      <c r="K117" s="120">
        <f t="shared" si="6"/>
        <v>0</v>
      </c>
      <c r="L117" s="120">
        <f t="shared" si="6"/>
        <v>0</v>
      </c>
      <c r="M117" s="120">
        <f t="shared" si="6"/>
        <v>0</v>
      </c>
    </row>
    <row r="118" spans="1:13" ht="26.4">
      <c r="A118" s="96">
        <v>3291</v>
      </c>
      <c r="B118" s="48">
        <v>611</v>
      </c>
      <c r="C118" s="119" t="s">
        <v>107</v>
      </c>
      <c r="D118" s="146">
        <v>0</v>
      </c>
      <c r="E118" s="146">
        <v>0</v>
      </c>
      <c r="F118" s="146">
        <v>0</v>
      </c>
      <c r="G118" s="146">
        <v>0</v>
      </c>
      <c r="H118" s="146">
        <v>0</v>
      </c>
      <c r="I118" s="146">
        <v>0</v>
      </c>
      <c r="J118" s="146">
        <v>0</v>
      </c>
      <c r="K118" s="146">
        <v>0</v>
      </c>
      <c r="L118" s="146">
        <v>0</v>
      </c>
      <c r="M118" s="146">
        <v>0</v>
      </c>
    </row>
    <row r="119" spans="1:13">
      <c r="A119" s="96">
        <v>3292</v>
      </c>
      <c r="B119" s="48">
        <v>612</v>
      </c>
      <c r="C119" s="147" t="s">
        <v>72</v>
      </c>
      <c r="D119" s="146">
        <v>0</v>
      </c>
      <c r="E119" s="146">
        <v>0</v>
      </c>
      <c r="F119" s="146">
        <v>0</v>
      </c>
      <c r="G119" s="146">
        <v>0</v>
      </c>
      <c r="H119" s="146">
        <v>0</v>
      </c>
      <c r="I119" s="146">
        <v>0</v>
      </c>
      <c r="J119" s="146">
        <v>0</v>
      </c>
      <c r="K119" s="146">
        <v>0</v>
      </c>
      <c r="L119" s="146">
        <v>0</v>
      </c>
      <c r="M119" s="146">
        <v>0</v>
      </c>
    </row>
    <row r="120" spans="1:13">
      <c r="A120" s="96">
        <v>3293</v>
      </c>
      <c r="B120" s="48">
        <v>613</v>
      </c>
      <c r="C120" s="119" t="s">
        <v>73</v>
      </c>
      <c r="D120" s="146">
        <v>0</v>
      </c>
      <c r="E120" s="146">
        <v>0</v>
      </c>
      <c r="F120" s="146">
        <v>0</v>
      </c>
      <c r="G120" s="146">
        <v>0</v>
      </c>
      <c r="H120" s="146">
        <v>0</v>
      </c>
      <c r="I120" s="146">
        <v>0</v>
      </c>
      <c r="J120" s="146">
        <v>0</v>
      </c>
      <c r="K120" s="146">
        <v>0</v>
      </c>
      <c r="L120" s="146">
        <v>0</v>
      </c>
      <c r="M120" s="146">
        <v>0</v>
      </c>
    </row>
    <row r="121" spans="1:13" s="3" customFormat="1">
      <c r="A121" s="96">
        <v>3294</v>
      </c>
      <c r="B121" s="48">
        <v>614</v>
      </c>
      <c r="C121" s="119" t="s">
        <v>74</v>
      </c>
      <c r="D121" s="146">
        <v>0</v>
      </c>
      <c r="E121" s="145">
        <v>0</v>
      </c>
      <c r="F121" s="145">
        <v>0</v>
      </c>
      <c r="G121" s="145">
        <v>0</v>
      </c>
      <c r="H121" s="145">
        <v>0</v>
      </c>
      <c r="I121" s="145">
        <v>0</v>
      </c>
      <c r="J121" s="145">
        <v>0</v>
      </c>
      <c r="K121" s="145">
        <v>0</v>
      </c>
      <c r="L121" s="145">
        <v>0</v>
      </c>
      <c r="M121" s="145">
        <v>0</v>
      </c>
    </row>
    <row r="122" spans="1:13" s="3" customFormat="1">
      <c r="A122" s="96">
        <v>3295</v>
      </c>
      <c r="B122" s="48">
        <v>615</v>
      </c>
      <c r="C122" s="119" t="s">
        <v>75</v>
      </c>
      <c r="D122" s="146">
        <v>0</v>
      </c>
      <c r="E122" s="145">
        <v>0</v>
      </c>
      <c r="F122" s="145">
        <v>0</v>
      </c>
      <c r="G122" s="145">
        <v>0</v>
      </c>
      <c r="H122" s="145">
        <v>0</v>
      </c>
      <c r="I122" s="145">
        <v>0</v>
      </c>
      <c r="J122" s="145">
        <v>0</v>
      </c>
      <c r="K122" s="145">
        <v>0</v>
      </c>
      <c r="L122" s="145">
        <v>0</v>
      </c>
      <c r="M122" s="145">
        <v>0</v>
      </c>
    </row>
    <row r="123" spans="1:13" s="3" customFormat="1">
      <c r="A123" s="96">
        <v>3299</v>
      </c>
      <c r="B123" s="48">
        <v>616</v>
      </c>
      <c r="C123" s="119" t="s">
        <v>27</v>
      </c>
      <c r="D123" s="146">
        <v>6000</v>
      </c>
      <c r="E123" s="145">
        <v>0</v>
      </c>
      <c r="F123" s="145">
        <v>6000</v>
      </c>
      <c r="G123" s="145">
        <v>0</v>
      </c>
      <c r="H123" s="145">
        <v>0</v>
      </c>
      <c r="I123" s="145">
        <v>0</v>
      </c>
      <c r="J123" s="145">
        <v>0</v>
      </c>
      <c r="K123" s="145">
        <v>0</v>
      </c>
      <c r="L123" s="145">
        <v>0</v>
      </c>
      <c r="M123" s="145">
        <v>0</v>
      </c>
    </row>
    <row r="124" spans="1:13" s="3" customFormat="1">
      <c r="A124" s="96">
        <v>34</v>
      </c>
      <c r="B124" s="144"/>
      <c r="C124" s="119" t="s">
        <v>76</v>
      </c>
      <c r="D124" s="120">
        <f>SUM(D125)</f>
        <v>4000</v>
      </c>
      <c r="E124" s="120">
        <f t="shared" ref="E124:M124" si="7">SUM(E125)</f>
        <v>0</v>
      </c>
      <c r="F124" s="120">
        <f t="shared" si="7"/>
        <v>4000</v>
      </c>
      <c r="G124" s="120">
        <f t="shared" si="7"/>
        <v>0</v>
      </c>
      <c r="H124" s="120">
        <f t="shared" si="7"/>
        <v>0</v>
      </c>
      <c r="I124" s="120">
        <f t="shared" si="7"/>
        <v>0</v>
      </c>
      <c r="J124" s="120">
        <f t="shared" si="7"/>
        <v>0</v>
      </c>
      <c r="K124" s="120">
        <f t="shared" si="7"/>
        <v>0</v>
      </c>
      <c r="L124" s="120">
        <f t="shared" si="7"/>
        <v>0</v>
      </c>
      <c r="M124" s="120">
        <f t="shared" si="7"/>
        <v>0</v>
      </c>
    </row>
    <row r="125" spans="1:13" s="3" customFormat="1">
      <c r="A125" s="96">
        <v>343</v>
      </c>
      <c r="B125" s="144"/>
      <c r="C125" s="119" t="s">
        <v>28</v>
      </c>
      <c r="D125" s="120">
        <f>SUM(D126,D127,D128,D129)</f>
        <v>4000</v>
      </c>
      <c r="E125" s="120">
        <f t="shared" ref="E125:M125" si="8">SUM(E126,E127,E128,E129)</f>
        <v>0</v>
      </c>
      <c r="F125" s="120">
        <f t="shared" si="8"/>
        <v>4000</v>
      </c>
      <c r="G125" s="120">
        <f t="shared" si="8"/>
        <v>0</v>
      </c>
      <c r="H125" s="120">
        <f t="shared" si="8"/>
        <v>0</v>
      </c>
      <c r="I125" s="120">
        <f t="shared" si="8"/>
        <v>0</v>
      </c>
      <c r="J125" s="120">
        <f t="shared" si="8"/>
        <v>0</v>
      </c>
      <c r="K125" s="120">
        <f t="shared" si="8"/>
        <v>0</v>
      </c>
      <c r="L125" s="120">
        <f t="shared" si="8"/>
        <v>0</v>
      </c>
      <c r="M125" s="120">
        <f t="shared" si="8"/>
        <v>0</v>
      </c>
    </row>
    <row r="126" spans="1:13" s="3" customFormat="1">
      <c r="A126" s="96">
        <v>3431</v>
      </c>
      <c r="B126" s="48">
        <v>617</v>
      </c>
      <c r="C126" s="119" t="s">
        <v>77</v>
      </c>
      <c r="D126" s="146">
        <v>4000</v>
      </c>
      <c r="E126" s="148">
        <v>0</v>
      </c>
      <c r="F126" s="148">
        <v>4000</v>
      </c>
      <c r="G126" s="148">
        <v>0</v>
      </c>
      <c r="H126" s="148">
        <v>0</v>
      </c>
      <c r="I126" s="148">
        <v>0</v>
      </c>
      <c r="J126" s="148">
        <v>0</v>
      </c>
      <c r="K126" s="148">
        <v>0</v>
      </c>
      <c r="L126" s="148">
        <v>0</v>
      </c>
      <c r="M126" s="145">
        <v>0</v>
      </c>
    </row>
    <row r="127" spans="1:13" ht="26.4">
      <c r="A127" s="96">
        <v>3432</v>
      </c>
      <c r="B127" s="48">
        <v>618</v>
      </c>
      <c r="C127" s="147" t="s">
        <v>108</v>
      </c>
      <c r="D127" s="146">
        <v>0</v>
      </c>
      <c r="E127" s="146">
        <v>0</v>
      </c>
      <c r="F127" s="146">
        <v>0</v>
      </c>
      <c r="G127" s="146">
        <v>0</v>
      </c>
      <c r="H127" s="146">
        <v>0</v>
      </c>
      <c r="I127" s="146">
        <v>0</v>
      </c>
      <c r="J127" s="146">
        <v>0</v>
      </c>
      <c r="K127" s="146">
        <v>0</v>
      </c>
      <c r="L127" s="146">
        <v>0</v>
      </c>
      <c r="M127" s="146">
        <v>0</v>
      </c>
    </row>
    <row r="128" spans="1:13">
      <c r="A128" s="96">
        <v>3433</v>
      </c>
      <c r="B128" s="48">
        <v>619</v>
      </c>
      <c r="C128" s="119" t="s">
        <v>78</v>
      </c>
      <c r="D128" s="146">
        <v>0</v>
      </c>
      <c r="E128" s="146">
        <v>0</v>
      </c>
      <c r="F128" s="146">
        <v>0</v>
      </c>
      <c r="G128" s="146">
        <v>0</v>
      </c>
      <c r="H128" s="146">
        <v>0</v>
      </c>
      <c r="I128" s="146">
        <v>0</v>
      </c>
      <c r="J128" s="146">
        <v>0</v>
      </c>
      <c r="K128" s="146">
        <v>0</v>
      </c>
      <c r="L128" s="146">
        <v>0</v>
      </c>
      <c r="M128" s="146">
        <v>0</v>
      </c>
    </row>
    <row r="129" spans="1:13">
      <c r="A129" s="96">
        <v>3434</v>
      </c>
      <c r="B129" s="48">
        <v>620</v>
      </c>
      <c r="C129" s="147" t="s">
        <v>79</v>
      </c>
      <c r="D129" s="146">
        <v>0</v>
      </c>
      <c r="E129" s="146">
        <v>0</v>
      </c>
      <c r="F129" s="146">
        <v>0</v>
      </c>
      <c r="G129" s="146">
        <v>0</v>
      </c>
      <c r="H129" s="146">
        <v>0</v>
      </c>
      <c r="I129" s="146">
        <v>0</v>
      </c>
      <c r="J129" s="146">
        <v>0</v>
      </c>
      <c r="K129" s="146">
        <v>0</v>
      </c>
      <c r="L129" s="146">
        <v>0</v>
      </c>
      <c r="M129" s="146">
        <v>0</v>
      </c>
    </row>
    <row r="130" spans="1:13" ht="26.4">
      <c r="A130" s="96">
        <v>37</v>
      </c>
      <c r="B130" s="144"/>
      <c r="C130" s="119" t="s">
        <v>109</v>
      </c>
      <c r="D130" s="120">
        <f>SUM(D131)</f>
        <v>0</v>
      </c>
      <c r="E130" s="146">
        <f t="shared" ref="E130:M130" si="9">SUM(E131)</f>
        <v>0</v>
      </c>
      <c r="F130" s="146">
        <f t="shared" si="9"/>
        <v>0</v>
      </c>
      <c r="G130" s="146">
        <f t="shared" si="9"/>
        <v>0</v>
      </c>
      <c r="H130" s="146">
        <f t="shared" si="9"/>
        <v>0</v>
      </c>
      <c r="I130" s="146">
        <f t="shared" si="9"/>
        <v>0</v>
      </c>
      <c r="J130" s="146">
        <f t="shared" si="9"/>
        <v>0</v>
      </c>
      <c r="K130" s="146">
        <f t="shared" si="9"/>
        <v>0</v>
      </c>
      <c r="L130" s="146">
        <f t="shared" si="9"/>
        <v>0</v>
      </c>
      <c r="M130" s="146">
        <f t="shared" si="9"/>
        <v>0</v>
      </c>
    </row>
    <row r="131" spans="1:13" ht="26.4">
      <c r="A131" s="96">
        <v>372</v>
      </c>
      <c r="B131" s="144"/>
      <c r="C131" s="119" t="s">
        <v>110</v>
      </c>
      <c r="D131" s="120">
        <f>SUM(D132)</f>
        <v>0</v>
      </c>
      <c r="E131" s="120">
        <f t="shared" ref="E131:M131" si="10">SUM(E132)</f>
        <v>0</v>
      </c>
      <c r="F131" s="120">
        <f t="shared" si="10"/>
        <v>0</v>
      </c>
      <c r="G131" s="120">
        <f t="shared" si="10"/>
        <v>0</v>
      </c>
      <c r="H131" s="120">
        <f t="shared" si="10"/>
        <v>0</v>
      </c>
      <c r="I131" s="120">
        <f t="shared" si="10"/>
        <v>0</v>
      </c>
      <c r="J131" s="120">
        <f t="shared" si="10"/>
        <v>0</v>
      </c>
      <c r="K131" s="120">
        <f t="shared" si="10"/>
        <v>0</v>
      </c>
      <c r="L131" s="120">
        <f t="shared" si="10"/>
        <v>0</v>
      </c>
      <c r="M131" s="120">
        <f t="shared" si="10"/>
        <v>0</v>
      </c>
    </row>
    <row r="132" spans="1:13">
      <c r="A132" s="96">
        <v>3721</v>
      </c>
      <c r="B132" s="48">
        <v>0</v>
      </c>
      <c r="C132" s="119" t="s">
        <v>111</v>
      </c>
      <c r="D132" s="146">
        <v>0</v>
      </c>
      <c r="E132" s="145">
        <v>0</v>
      </c>
      <c r="F132" s="145">
        <v>0</v>
      </c>
      <c r="G132" s="145">
        <v>0</v>
      </c>
      <c r="H132" s="145">
        <v>0</v>
      </c>
      <c r="I132" s="145">
        <v>0</v>
      </c>
      <c r="J132" s="145">
        <v>0</v>
      </c>
      <c r="K132" s="145">
        <v>0</v>
      </c>
      <c r="L132" s="145">
        <v>0</v>
      </c>
      <c r="M132" s="145">
        <v>0</v>
      </c>
    </row>
    <row r="133" spans="1:13">
      <c r="A133" s="96">
        <v>38</v>
      </c>
      <c r="B133" s="48"/>
      <c r="C133" s="147" t="s">
        <v>112</v>
      </c>
      <c r="D133" s="120">
        <f>SUM(D134)</f>
        <v>0</v>
      </c>
      <c r="E133" s="120">
        <f t="shared" ref="E133:M133" si="11">SUM(E134)</f>
        <v>0</v>
      </c>
      <c r="F133" s="120">
        <f t="shared" si="11"/>
        <v>0</v>
      </c>
      <c r="G133" s="120">
        <f t="shared" si="11"/>
        <v>0</v>
      </c>
      <c r="H133" s="120">
        <f t="shared" si="11"/>
        <v>0</v>
      </c>
      <c r="I133" s="120">
        <f t="shared" si="11"/>
        <v>0</v>
      </c>
      <c r="J133" s="120">
        <f t="shared" si="11"/>
        <v>0</v>
      </c>
      <c r="K133" s="120">
        <f t="shared" si="11"/>
        <v>0</v>
      </c>
      <c r="L133" s="120">
        <f t="shared" si="11"/>
        <v>0</v>
      </c>
      <c r="M133" s="120">
        <f t="shared" si="11"/>
        <v>0</v>
      </c>
    </row>
    <row r="134" spans="1:13">
      <c r="A134" s="96">
        <v>381</v>
      </c>
      <c r="B134" s="48"/>
      <c r="C134" s="119" t="s">
        <v>85</v>
      </c>
      <c r="D134" s="120">
        <f>SUM(D135)</f>
        <v>0</v>
      </c>
      <c r="E134" s="120">
        <f t="shared" ref="E134:M134" si="12">SUM(E135,E136,E139,E140)</f>
        <v>0</v>
      </c>
      <c r="F134" s="120">
        <f>SUM(F135)</f>
        <v>0</v>
      </c>
      <c r="G134" s="120">
        <f t="shared" si="12"/>
        <v>0</v>
      </c>
      <c r="H134" s="120">
        <f t="shared" si="12"/>
        <v>0</v>
      </c>
      <c r="I134" s="120">
        <f t="shared" si="12"/>
        <v>0</v>
      </c>
      <c r="J134" s="120">
        <f t="shared" si="12"/>
        <v>0</v>
      </c>
      <c r="K134" s="120">
        <f t="shared" si="12"/>
        <v>0</v>
      </c>
      <c r="L134" s="120">
        <f t="shared" si="12"/>
        <v>0</v>
      </c>
      <c r="M134" s="120">
        <f t="shared" si="12"/>
        <v>0</v>
      </c>
    </row>
    <row r="135" spans="1:13">
      <c r="A135" s="46">
        <v>3811</v>
      </c>
      <c r="B135" s="48">
        <v>2002</v>
      </c>
      <c r="C135" s="139" t="s">
        <v>29</v>
      </c>
      <c r="D135" s="67">
        <v>0</v>
      </c>
      <c r="E135" s="54">
        <v>0</v>
      </c>
      <c r="F135" s="54">
        <v>0</v>
      </c>
      <c r="G135" s="54">
        <v>0</v>
      </c>
      <c r="H135" s="54">
        <v>0</v>
      </c>
      <c r="I135" s="54">
        <v>0</v>
      </c>
      <c r="J135" s="54">
        <v>0</v>
      </c>
      <c r="K135" s="54">
        <v>0</v>
      </c>
      <c r="L135" s="54">
        <v>0</v>
      </c>
      <c r="M135" s="54">
        <v>0</v>
      </c>
    </row>
    <row r="136" spans="1:13" s="3" customFormat="1" ht="26.4">
      <c r="A136" s="68">
        <v>4</v>
      </c>
      <c r="B136" s="79"/>
      <c r="C136" s="70" t="s">
        <v>31</v>
      </c>
      <c r="D136" s="71">
        <f>SUM(D137,D140)</f>
        <v>20110</v>
      </c>
      <c r="E136" s="71">
        <f t="shared" ref="E136:M136" si="13">SUM(E137,E140)</f>
        <v>0</v>
      </c>
      <c r="F136" s="71">
        <f>SUM(F137,F140)</f>
        <v>20110</v>
      </c>
      <c r="G136" s="71">
        <f t="shared" si="13"/>
        <v>0</v>
      </c>
      <c r="H136" s="71">
        <f t="shared" si="13"/>
        <v>0</v>
      </c>
      <c r="I136" s="71">
        <f t="shared" si="13"/>
        <v>0</v>
      </c>
      <c r="J136" s="71">
        <f t="shared" si="13"/>
        <v>0</v>
      </c>
      <c r="K136" s="71">
        <f t="shared" si="13"/>
        <v>0</v>
      </c>
      <c r="L136" s="71">
        <f t="shared" si="13"/>
        <v>0</v>
      </c>
      <c r="M136" s="71">
        <f t="shared" si="13"/>
        <v>0</v>
      </c>
    </row>
    <row r="137" spans="1:13" s="3" customFormat="1" ht="26.4">
      <c r="A137" s="96">
        <v>41</v>
      </c>
      <c r="B137" s="144"/>
      <c r="C137" s="119" t="s">
        <v>159</v>
      </c>
      <c r="D137" s="120">
        <f>SUM(D138)</f>
        <v>0</v>
      </c>
      <c r="E137" s="120">
        <f t="shared" ref="E137:M137" si="14">SUM(E138)</f>
        <v>0</v>
      </c>
      <c r="F137" s="120">
        <f t="shared" si="14"/>
        <v>0</v>
      </c>
      <c r="G137" s="120">
        <f t="shared" si="14"/>
        <v>0</v>
      </c>
      <c r="H137" s="120">
        <f t="shared" si="14"/>
        <v>0</v>
      </c>
      <c r="I137" s="120">
        <f t="shared" si="14"/>
        <v>0</v>
      </c>
      <c r="J137" s="120">
        <f t="shared" si="14"/>
        <v>0</v>
      </c>
      <c r="K137" s="120">
        <f t="shared" si="14"/>
        <v>0</v>
      </c>
      <c r="L137" s="120">
        <f t="shared" si="14"/>
        <v>0</v>
      </c>
      <c r="M137" s="120">
        <f t="shared" si="14"/>
        <v>0</v>
      </c>
    </row>
    <row r="138" spans="1:13" s="3" customFormat="1">
      <c r="A138" s="96">
        <v>412</v>
      </c>
      <c r="B138" s="144"/>
      <c r="C138" s="119" t="s">
        <v>160</v>
      </c>
      <c r="D138" s="120">
        <f>SUM(D139)</f>
        <v>0</v>
      </c>
      <c r="E138" s="120">
        <f t="shared" ref="E138:M138" si="15">SUM(E139)</f>
        <v>0</v>
      </c>
      <c r="F138" s="120">
        <f t="shared" si="15"/>
        <v>0</v>
      </c>
      <c r="G138" s="120">
        <f t="shared" si="15"/>
        <v>0</v>
      </c>
      <c r="H138" s="120">
        <f t="shared" si="15"/>
        <v>0</v>
      </c>
      <c r="I138" s="120">
        <f t="shared" si="15"/>
        <v>0</v>
      </c>
      <c r="J138" s="120">
        <f t="shared" si="15"/>
        <v>0</v>
      </c>
      <c r="K138" s="120">
        <f t="shared" si="15"/>
        <v>0</v>
      </c>
      <c r="L138" s="120">
        <f t="shared" si="15"/>
        <v>0</v>
      </c>
      <c r="M138" s="120">
        <f t="shared" si="15"/>
        <v>0</v>
      </c>
    </row>
    <row r="139" spans="1:13" s="3" customFormat="1">
      <c r="A139" s="96">
        <v>4126</v>
      </c>
      <c r="B139" s="144">
        <v>2003</v>
      </c>
      <c r="C139" s="119" t="s">
        <v>127</v>
      </c>
      <c r="D139" s="120">
        <v>0</v>
      </c>
      <c r="E139" s="145">
        <v>0</v>
      </c>
      <c r="F139" s="145">
        <v>0</v>
      </c>
      <c r="G139" s="145">
        <v>0</v>
      </c>
      <c r="H139" s="145">
        <v>0</v>
      </c>
      <c r="I139" s="145">
        <v>0</v>
      </c>
      <c r="J139" s="145">
        <v>0</v>
      </c>
      <c r="K139" s="145">
        <v>0</v>
      </c>
      <c r="L139" s="145">
        <v>0</v>
      </c>
      <c r="M139" s="145">
        <v>0</v>
      </c>
    </row>
    <row r="140" spans="1:13" s="3" customFormat="1" ht="26.4">
      <c r="A140" s="96">
        <v>42</v>
      </c>
      <c r="B140" s="144"/>
      <c r="C140" s="119" t="s">
        <v>43</v>
      </c>
      <c r="D140" s="120">
        <f>SUM(D141,D149,D154)</f>
        <v>20110</v>
      </c>
      <c r="E140" s="120">
        <f t="shared" ref="E140:M140" si="16">SUM(E141,E149,E154)</f>
        <v>0</v>
      </c>
      <c r="F140" s="120">
        <f t="shared" si="16"/>
        <v>20110</v>
      </c>
      <c r="G140" s="120">
        <f t="shared" si="16"/>
        <v>0</v>
      </c>
      <c r="H140" s="120">
        <f t="shared" si="16"/>
        <v>0</v>
      </c>
      <c r="I140" s="120">
        <f t="shared" si="16"/>
        <v>0</v>
      </c>
      <c r="J140" s="120">
        <f t="shared" si="16"/>
        <v>0</v>
      </c>
      <c r="K140" s="120">
        <f t="shared" si="16"/>
        <v>0</v>
      </c>
      <c r="L140" s="120">
        <f t="shared" si="16"/>
        <v>0</v>
      </c>
      <c r="M140" s="120">
        <f t="shared" si="16"/>
        <v>0</v>
      </c>
    </row>
    <row r="141" spans="1:13" s="3" customFormat="1">
      <c r="A141" s="96">
        <v>422</v>
      </c>
      <c r="B141" s="144"/>
      <c r="C141" s="119" t="s">
        <v>30</v>
      </c>
      <c r="D141" s="120">
        <f>SUM(D142,D143,D144,D145,D146,D147,D148)</f>
        <v>19610</v>
      </c>
      <c r="E141" s="120">
        <f t="shared" ref="E141:M141" si="17">SUM(E142,E143,E144,E145,E146,E147,E148)</f>
        <v>0</v>
      </c>
      <c r="F141" s="120">
        <f t="shared" si="17"/>
        <v>19610</v>
      </c>
      <c r="G141" s="120">
        <f t="shared" si="17"/>
        <v>0</v>
      </c>
      <c r="H141" s="120">
        <f t="shared" si="17"/>
        <v>0</v>
      </c>
      <c r="I141" s="120">
        <f t="shared" si="17"/>
        <v>0</v>
      </c>
      <c r="J141" s="120">
        <f t="shared" si="17"/>
        <v>0</v>
      </c>
      <c r="K141" s="120">
        <f t="shared" si="17"/>
        <v>0</v>
      </c>
      <c r="L141" s="120">
        <f t="shared" si="17"/>
        <v>0</v>
      </c>
      <c r="M141" s="120">
        <f t="shared" si="17"/>
        <v>0</v>
      </c>
    </row>
    <row r="142" spans="1:13" s="3" customFormat="1">
      <c r="A142" s="96">
        <v>4221</v>
      </c>
      <c r="B142" s="48">
        <v>621</v>
      </c>
      <c r="C142" s="119" t="s">
        <v>44</v>
      </c>
      <c r="D142" s="146">
        <v>2000</v>
      </c>
      <c r="E142" s="146">
        <v>0</v>
      </c>
      <c r="F142" s="145">
        <v>2000</v>
      </c>
      <c r="G142" s="146">
        <v>0</v>
      </c>
      <c r="H142" s="146">
        <v>0</v>
      </c>
      <c r="I142" s="146">
        <v>0</v>
      </c>
      <c r="J142" s="146">
        <v>0</v>
      </c>
      <c r="K142" s="146">
        <v>0</v>
      </c>
      <c r="L142" s="146">
        <v>0</v>
      </c>
      <c r="M142" s="146">
        <v>0</v>
      </c>
    </row>
    <row r="143" spans="1:13" s="3" customFormat="1">
      <c r="A143" s="96">
        <v>4222</v>
      </c>
      <c r="B143" s="48">
        <v>622</v>
      </c>
      <c r="C143" s="119" t="s">
        <v>45</v>
      </c>
      <c r="D143" s="146">
        <v>0</v>
      </c>
      <c r="E143" s="146">
        <v>0</v>
      </c>
      <c r="F143" s="145">
        <v>0</v>
      </c>
      <c r="G143" s="146">
        <v>0</v>
      </c>
      <c r="H143" s="146">
        <v>0</v>
      </c>
      <c r="I143" s="146">
        <v>0</v>
      </c>
      <c r="J143" s="146">
        <v>0</v>
      </c>
      <c r="K143" s="146">
        <v>0</v>
      </c>
      <c r="L143" s="146">
        <v>0</v>
      </c>
      <c r="M143" s="146">
        <v>0</v>
      </c>
    </row>
    <row r="144" spans="1:13" s="3" customFormat="1">
      <c r="A144" s="96">
        <v>4223</v>
      </c>
      <c r="B144" s="48">
        <v>623</v>
      </c>
      <c r="C144" s="119" t="s">
        <v>46</v>
      </c>
      <c r="D144" s="146">
        <v>15010</v>
      </c>
      <c r="E144" s="146">
        <v>0</v>
      </c>
      <c r="F144" s="145">
        <v>15010</v>
      </c>
      <c r="G144" s="146">
        <v>0</v>
      </c>
      <c r="H144" s="146">
        <v>0</v>
      </c>
      <c r="I144" s="146">
        <v>0</v>
      </c>
      <c r="J144" s="146">
        <v>0</v>
      </c>
      <c r="K144" s="146">
        <v>0</v>
      </c>
      <c r="L144" s="146">
        <v>0</v>
      </c>
      <c r="M144" s="146">
        <v>0</v>
      </c>
    </row>
    <row r="145" spans="1:13">
      <c r="A145" s="96">
        <v>4224</v>
      </c>
      <c r="B145" s="48">
        <v>624</v>
      </c>
      <c r="C145" s="147" t="s">
        <v>113</v>
      </c>
      <c r="D145" s="146">
        <v>0</v>
      </c>
      <c r="E145" s="145">
        <v>0</v>
      </c>
      <c r="F145" s="145">
        <v>0</v>
      </c>
      <c r="G145" s="145">
        <v>0</v>
      </c>
      <c r="H145" s="145">
        <v>0</v>
      </c>
      <c r="I145" s="145">
        <v>0</v>
      </c>
      <c r="J145" s="145">
        <v>0</v>
      </c>
      <c r="K145" s="145">
        <v>0</v>
      </c>
      <c r="L145" s="145">
        <v>0</v>
      </c>
      <c r="M145" s="145">
        <v>0</v>
      </c>
    </row>
    <row r="146" spans="1:13">
      <c r="A146" s="96">
        <v>4225</v>
      </c>
      <c r="B146" s="48">
        <v>625</v>
      </c>
      <c r="C146" s="119" t="s">
        <v>100</v>
      </c>
      <c r="D146" s="146">
        <v>0</v>
      </c>
      <c r="E146" s="146">
        <v>0</v>
      </c>
      <c r="F146" s="146">
        <v>0</v>
      </c>
      <c r="G146" s="146">
        <v>0</v>
      </c>
      <c r="H146" s="146">
        <v>0</v>
      </c>
      <c r="I146" s="146">
        <v>0</v>
      </c>
      <c r="J146" s="146">
        <v>0</v>
      </c>
      <c r="K146" s="146">
        <v>0</v>
      </c>
      <c r="L146" s="146">
        <v>0</v>
      </c>
      <c r="M146" s="146">
        <v>0</v>
      </c>
    </row>
    <row r="147" spans="1:13">
      <c r="A147" s="96">
        <v>4226</v>
      </c>
      <c r="B147" s="48">
        <v>626</v>
      </c>
      <c r="C147" s="119" t="s">
        <v>47</v>
      </c>
      <c r="D147" s="146">
        <v>0</v>
      </c>
      <c r="E147" s="146">
        <v>0</v>
      </c>
      <c r="F147" s="146">
        <v>0</v>
      </c>
      <c r="G147" s="146">
        <v>0</v>
      </c>
      <c r="H147" s="146">
        <v>0</v>
      </c>
      <c r="I147" s="146">
        <v>0</v>
      </c>
      <c r="J147" s="146">
        <v>0</v>
      </c>
      <c r="K147" s="146">
        <v>0</v>
      </c>
      <c r="L147" s="146">
        <v>0</v>
      </c>
      <c r="M147" s="146">
        <v>0</v>
      </c>
    </row>
    <row r="148" spans="1:13" s="3" customFormat="1" ht="26.4">
      <c r="A148" s="96">
        <v>4227</v>
      </c>
      <c r="B148" s="48">
        <v>627</v>
      </c>
      <c r="C148" s="119" t="s">
        <v>48</v>
      </c>
      <c r="D148" s="146">
        <v>2600</v>
      </c>
      <c r="E148" s="146">
        <v>0</v>
      </c>
      <c r="F148" s="146">
        <v>2600</v>
      </c>
      <c r="G148" s="146">
        <v>0</v>
      </c>
      <c r="H148" s="146">
        <v>0</v>
      </c>
      <c r="I148" s="146">
        <v>0</v>
      </c>
      <c r="J148" s="146">
        <v>0</v>
      </c>
      <c r="K148" s="146">
        <v>0</v>
      </c>
      <c r="L148" s="146">
        <v>0</v>
      </c>
      <c r="M148" s="146">
        <v>0</v>
      </c>
    </row>
    <row r="149" spans="1:13" ht="26.4">
      <c r="A149" s="96">
        <v>424</v>
      </c>
      <c r="B149" s="144"/>
      <c r="C149" s="119" t="s">
        <v>32</v>
      </c>
      <c r="D149" s="120">
        <f>SUM(D150)</f>
        <v>500</v>
      </c>
      <c r="E149" s="120">
        <f t="shared" ref="E149:M149" si="18">SUM(E150)</f>
        <v>0</v>
      </c>
      <c r="F149" s="120">
        <f t="shared" si="18"/>
        <v>500</v>
      </c>
      <c r="G149" s="120">
        <f t="shared" si="18"/>
        <v>0</v>
      </c>
      <c r="H149" s="120">
        <f t="shared" si="18"/>
        <v>0</v>
      </c>
      <c r="I149" s="120">
        <f t="shared" si="18"/>
        <v>0</v>
      </c>
      <c r="J149" s="120">
        <f t="shared" si="18"/>
        <v>0</v>
      </c>
      <c r="K149" s="120">
        <f t="shared" si="18"/>
        <v>0</v>
      </c>
      <c r="L149" s="120">
        <f t="shared" si="18"/>
        <v>0</v>
      </c>
      <c r="M149" s="120">
        <f t="shared" si="18"/>
        <v>0</v>
      </c>
    </row>
    <row r="150" spans="1:13">
      <c r="A150" s="96">
        <v>4241</v>
      </c>
      <c r="B150" s="48">
        <v>628</v>
      </c>
      <c r="C150" s="119" t="s">
        <v>92</v>
      </c>
      <c r="D150" s="146">
        <v>500</v>
      </c>
      <c r="E150" s="145">
        <v>0</v>
      </c>
      <c r="F150" s="145">
        <v>500</v>
      </c>
      <c r="G150" s="145">
        <v>0</v>
      </c>
      <c r="H150" s="145">
        <v>0</v>
      </c>
      <c r="I150" s="145">
        <v>0</v>
      </c>
      <c r="J150" s="145">
        <v>0</v>
      </c>
      <c r="K150" s="145">
        <v>0</v>
      </c>
      <c r="L150" s="145">
        <v>0</v>
      </c>
      <c r="M150" s="145">
        <v>0</v>
      </c>
    </row>
    <row r="151" spans="1:13">
      <c r="A151" s="96">
        <v>425</v>
      </c>
      <c r="B151" s="48"/>
      <c r="C151" s="147" t="s">
        <v>157</v>
      </c>
      <c r="D151" s="120">
        <f t="shared" ref="D151:M151" si="19">SUM(D158,D157,D156,D155,D154,D153,D152)</f>
        <v>0</v>
      </c>
      <c r="E151" s="120">
        <f t="shared" si="19"/>
        <v>0</v>
      </c>
      <c r="F151" s="120">
        <f t="shared" si="19"/>
        <v>0</v>
      </c>
      <c r="G151" s="120">
        <f t="shared" si="19"/>
        <v>0</v>
      </c>
      <c r="H151" s="120">
        <f t="shared" si="19"/>
        <v>0</v>
      </c>
      <c r="I151" s="120">
        <f t="shared" si="19"/>
        <v>0</v>
      </c>
      <c r="J151" s="120">
        <f t="shared" si="19"/>
        <v>0</v>
      </c>
      <c r="K151" s="120">
        <f t="shared" si="19"/>
        <v>0</v>
      </c>
      <c r="L151" s="120">
        <f t="shared" si="19"/>
        <v>0</v>
      </c>
      <c r="M151" s="120">
        <f t="shared" si="19"/>
        <v>0</v>
      </c>
    </row>
    <row r="152" spans="1:13">
      <c r="A152" s="96">
        <v>4251</v>
      </c>
      <c r="B152" s="48">
        <v>629</v>
      </c>
      <c r="C152" s="147" t="s">
        <v>158</v>
      </c>
      <c r="D152" s="146">
        <v>0</v>
      </c>
      <c r="E152" s="145">
        <v>0</v>
      </c>
      <c r="F152" s="145">
        <v>0</v>
      </c>
      <c r="G152" s="145">
        <v>0</v>
      </c>
      <c r="H152" s="145">
        <v>0</v>
      </c>
      <c r="I152" s="145">
        <v>0</v>
      </c>
      <c r="J152" s="145">
        <v>0</v>
      </c>
      <c r="K152" s="145">
        <v>0</v>
      </c>
      <c r="L152" s="145">
        <v>0</v>
      </c>
      <c r="M152" s="145">
        <v>0</v>
      </c>
    </row>
    <row r="153" spans="1:13" ht="26.4">
      <c r="A153" s="96">
        <v>45</v>
      </c>
      <c r="B153" s="48"/>
      <c r="C153" s="147" t="s">
        <v>114</v>
      </c>
      <c r="D153" s="120">
        <f>SUM(D154,D158)</f>
        <v>0</v>
      </c>
      <c r="E153" s="145"/>
      <c r="F153" s="145"/>
      <c r="G153" s="145"/>
      <c r="H153" s="145"/>
      <c r="I153" s="145"/>
      <c r="J153" s="145"/>
      <c r="K153" s="145"/>
      <c r="L153" s="145"/>
      <c r="M153" s="145"/>
    </row>
    <row r="154" spans="1:13" ht="26.4">
      <c r="A154" s="96">
        <v>451</v>
      </c>
      <c r="B154" s="48"/>
      <c r="C154" s="147" t="s">
        <v>115</v>
      </c>
      <c r="D154" s="120">
        <f>SUM(D155,D156,D157,D158)</f>
        <v>0</v>
      </c>
      <c r="E154" s="120">
        <f t="shared" ref="E154:M154" si="20">SUM(E161,E160,E159,E158,E157,E156,E155)</f>
        <v>0</v>
      </c>
      <c r="F154" s="120">
        <f t="shared" si="20"/>
        <v>0</v>
      </c>
      <c r="G154" s="120">
        <f t="shared" si="20"/>
        <v>0</v>
      </c>
      <c r="H154" s="120">
        <f t="shared" si="20"/>
        <v>0</v>
      </c>
      <c r="I154" s="120">
        <f t="shared" si="20"/>
        <v>0</v>
      </c>
      <c r="J154" s="120">
        <f t="shared" si="20"/>
        <v>0</v>
      </c>
      <c r="K154" s="120">
        <f t="shared" si="20"/>
        <v>0</v>
      </c>
      <c r="L154" s="120">
        <f t="shared" si="20"/>
        <v>0</v>
      </c>
      <c r="M154" s="120">
        <f t="shared" si="20"/>
        <v>0</v>
      </c>
    </row>
    <row r="155" spans="1:13" ht="26.4">
      <c r="A155" s="46">
        <v>4511</v>
      </c>
      <c r="B155" s="48">
        <v>595</v>
      </c>
      <c r="C155" s="139" t="s">
        <v>115</v>
      </c>
      <c r="D155" s="67">
        <v>0</v>
      </c>
      <c r="E155" s="54">
        <v>0</v>
      </c>
      <c r="F155" s="54">
        <v>0</v>
      </c>
      <c r="G155" s="54">
        <v>0</v>
      </c>
      <c r="H155" s="54">
        <v>0</v>
      </c>
      <c r="I155" s="54">
        <v>0</v>
      </c>
      <c r="J155" s="54">
        <v>0</v>
      </c>
      <c r="K155" s="54">
        <v>0</v>
      </c>
      <c r="L155" s="54">
        <v>0</v>
      </c>
      <c r="M155" s="54">
        <v>0</v>
      </c>
    </row>
    <row r="156" spans="1:13" s="3" customFormat="1" ht="26.4">
      <c r="A156" s="41" t="s">
        <v>116</v>
      </c>
      <c r="B156" s="88"/>
      <c r="C156" s="42" t="s">
        <v>117</v>
      </c>
      <c r="D156" s="94">
        <v>0</v>
      </c>
      <c r="E156" s="93">
        <v>0</v>
      </c>
      <c r="F156" s="52"/>
      <c r="G156" s="52"/>
      <c r="H156" s="52"/>
      <c r="I156" s="52"/>
      <c r="J156" s="52"/>
      <c r="K156" s="52"/>
      <c r="L156" s="93">
        <v>0</v>
      </c>
      <c r="M156" s="93">
        <v>0</v>
      </c>
    </row>
    <row r="157" spans="1:13" ht="26.4">
      <c r="A157" s="43" t="s">
        <v>118</v>
      </c>
      <c r="B157" s="43"/>
      <c r="C157" s="50" t="s">
        <v>119</v>
      </c>
      <c r="D157" s="76">
        <f>SUM(D158)</f>
        <v>0</v>
      </c>
      <c r="E157" s="55"/>
      <c r="F157" s="55"/>
      <c r="G157" s="55"/>
      <c r="H157" s="55"/>
      <c r="I157" s="55"/>
      <c r="J157" s="55"/>
      <c r="K157" s="55"/>
      <c r="L157" s="55"/>
      <c r="M157" s="55"/>
    </row>
    <row r="158" spans="1:13">
      <c r="A158" s="80">
        <v>3</v>
      </c>
      <c r="B158" s="44"/>
      <c r="C158" s="81" t="s">
        <v>51</v>
      </c>
      <c r="D158" s="57">
        <f>SUM(D159,D167,D183,D189)</f>
        <v>0</v>
      </c>
      <c r="E158" s="54"/>
      <c r="F158" s="54"/>
      <c r="G158" s="54"/>
      <c r="H158" s="54"/>
      <c r="I158" s="54"/>
      <c r="J158" s="54"/>
      <c r="K158" s="54"/>
      <c r="L158" s="54"/>
      <c r="M158" s="54"/>
    </row>
    <row r="159" spans="1:13">
      <c r="A159" s="46">
        <v>31</v>
      </c>
      <c r="B159" s="44"/>
      <c r="C159" s="47" t="s">
        <v>19</v>
      </c>
      <c r="D159" s="57">
        <f>SUM(D160,D162,D164)</f>
        <v>0</v>
      </c>
      <c r="E159" s="54"/>
      <c r="F159" s="54"/>
      <c r="G159" s="54"/>
      <c r="H159" s="54"/>
      <c r="I159" s="54"/>
      <c r="J159" s="54"/>
      <c r="K159" s="54"/>
      <c r="L159" s="54"/>
      <c r="M159" s="54"/>
    </row>
    <row r="160" spans="1:13">
      <c r="A160" s="46">
        <v>311</v>
      </c>
      <c r="B160" s="44"/>
      <c r="C160" s="47" t="s">
        <v>20</v>
      </c>
      <c r="D160" s="57">
        <f>SUM(D161)</f>
        <v>0</v>
      </c>
      <c r="E160" s="54"/>
      <c r="F160" s="54"/>
      <c r="G160" s="54"/>
      <c r="H160" s="54"/>
      <c r="I160" s="54"/>
      <c r="J160" s="54"/>
      <c r="K160" s="54"/>
      <c r="L160" s="54"/>
      <c r="M160" s="54"/>
    </row>
    <row r="161" spans="1:13">
      <c r="A161" s="46">
        <v>3111</v>
      </c>
      <c r="B161" s="48">
        <v>587</v>
      </c>
      <c r="C161" s="47" t="s">
        <v>87</v>
      </c>
      <c r="D161" s="57">
        <v>0</v>
      </c>
      <c r="E161" s="54">
        <v>0</v>
      </c>
      <c r="F161" s="54">
        <v>0</v>
      </c>
      <c r="G161" s="54">
        <v>0</v>
      </c>
      <c r="H161" s="54">
        <v>0</v>
      </c>
      <c r="I161" s="54">
        <v>0</v>
      </c>
      <c r="J161" s="54">
        <v>0</v>
      </c>
      <c r="K161" s="54">
        <v>0</v>
      </c>
      <c r="L161" s="54">
        <v>0</v>
      </c>
      <c r="M161" s="54">
        <v>0</v>
      </c>
    </row>
    <row r="162" spans="1:13">
      <c r="A162" s="46">
        <v>312</v>
      </c>
      <c r="B162" s="44"/>
      <c r="C162" s="47" t="s">
        <v>21</v>
      </c>
      <c r="D162" s="57">
        <f>SUM(D163)</f>
        <v>0</v>
      </c>
      <c r="E162" s="54"/>
      <c r="F162" s="54"/>
      <c r="G162" s="54"/>
      <c r="H162" s="54"/>
      <c r="I162" s="54"/>
      <c r="J162" s="54"/>
      <c r="K162" s="54"/>
      <c r="L162" s="54"/>
      <c r="M162" s="54"/>
    </row>
    <row r="163" spans="1:13">
      <c r="A163" s="46">
        <v>3121</v>
      </c>
      <c r="B163" s="48">
        <v>588</v>
      </c>
      <c r="C163" s="47" t="s">
        <v>21</v>
      </c>
      <c r="D163" s="57">
        <v>0</v>
      </c>
      <c r="E163" s="54">
        <v>0</v>
      </c>
      <c r="F163" s="54">
        <v>0</v>
      </c>
      <c r="G163" s="54">
        <v>0</v>
      </c>
      <c r="H163" s="54">
        <v>0</v>
      </c>
      <c r="I163" s="54">
        <v>0</v>
      </c>
      <c r="J163" s="54">
        <v>0</v>
      </c>
      <c r="K163" s="54">
        <v>0</v>
      </c>
      <c r="L163" s="54">
        <v>0</v>
      </c>
      <c r="M163" s="54">
        <v>0</v>
      </c>
    </row>
    <row r="164" spans="1:13">
      <c r="A164" s="46">
        <v>313</v>
      </c>
      <c r="B164" s="44"/>
      <c r="C164" s="47" t="s">
        <v>22</v>
      </c>
      <c r="D164" s="57">
        <f>SUM(D165:D166)</f>
        <v>0</v>
      </c>
      <c r="E164" s="54"/>
      <c r="F164" s="54"/>
      <c r="G164" s="54"/>
      <c r="H164" s="54"/>
      <c r="I164" s="54"/>
      <c r="J164" s="54"/>
      <c r="K164" s="54"/>
      <c r="L164" s="54"/>
      <c r="M164" s="54"/>
    </row>
    <row r="165" spans="1:13" ht="26.4">
      <c r="A165" s="46">
        <v>3132</v>
      </c>
      <c r="B165" s="48">
        <v>589</v>
      </c>
      <c r="C165" s="47" t="s">
        <v>88</v>
      </c>
      <c r="D165" s="57">
        <v>0</v>
      </c>
      <c r="E165" s="54">
        <v>0</v>
      </c>
      <c r="F165" s="54">
        <v>0</v>
      </c>
      <c r="G165" s="54">
        <v>0</v>
      </c>
      <c r="H165" s="54">
        <v>0</v>
      </c>
      <c r="I165" s="54">
        <v>0</v>
      </c>
      <c r="J165" s="54">
        <v>0</v>
      </c>
      <c r="K165" s="54">
        <v>0</v>
      </c>
      <c r="L165" s="54">
        <v>0</v>
      </c>
      <c r="M165" s="54">
        <v>0</v>
      </c>
    </row>
    <row r="166" spans="1:13" ht="26.4">
      <c r="A166" s="46">
        <v>3133</v>
      </c>
      <c r="B166" s="48">
        <v>590</v>
      </c>
      <c r="C166" s="47" t="s">
        <v>89</v>
      </c>
      <c r="D166" s="57">
        <v>0</v>
      </c>
      <c r="E166" s="54"/>
      <c r="F166" s="54"/>
      <c r="G166" s="54"/>
      <c r="H166" s="54"/>
      <c r="I166" s="54"/>
      <c r="J166" s="54"/>
      <c r="K166" s="54"/>
      <c r="L166" s="54"/>
      <c r="M166" s="54"/>
    </row>
    <row r="167" spans="1:13">
      <c r="A167" s="46">
        <v>32</v>
      </c>
      <c r="B167" s="44"/>
      <c r="C167" s="47" t="s">
        <v>23</v>
      </c>
      <c r="D167" s="57">
        <f>SUM(D168,D171,D174,D178,D180)</f>
        <v>0</v>
      </c>
      <c r="E167" s="54"/>
      <c r="F167" s="54"/>
      <c r="G167" s="54"/>
      <c r="H167" s="54"/>
      <c r="I167" s="54"/>
      <c r="J167" s="54"/>
      <c r="K167" s="54"/>
      <c r="L167" s="54"/>
      <c r="M167" s="54"/>
    </row>
    <row r="168" spans="1:13">
      <c r="A168" s="46">
        <v>321</v>
      </c>
      <c r="B168" s="44"/>
      <c r="C168" s="47" t="s">
        <v>24</v>
      </c>
      <c r="D168" s="57">
        <f>SUM(D169:D170)</f>
        <v>0</v>
      </c>
      <c r="E168" s="54"/>
      <c r="F168" s="54"/>
      <c r="G168" s="54"/>
      <c r="H168" s="54"/>
      <c r="I168" s="54"/>
      <c r="J168" s="54"/>
      <c r="K168" s="54"/>
      <c r="L168" s="54"/>
      <c r="M168" s="54"/>
    </row>
    <row r="169" spans="1:13">
      <c r="A169" s="46">
        <v>3211</v>
      </c>
      <c r="B169" s="48">
        <v>591</v>
      </c>
      <c r="C169" s="47" t="s">
        <v>56</v>
      </c>
      <c r="D169" s="57">
        <v>0</v>
      </c>
      <c r="E169" s="54">
        <v>0</v>
      </c>
      <c r="F169" s="54">
        <v>0</v>
      </c>
      <c r="G169" s="54">
        <v>0</v>
      </c>
      <c r="H169" s="54">
        <v>0</v>
      </c>
      <c r="I169" s="54">
        <v>0</v>
      </c>
      <c r="J169" s="54">
        <v>0</v>
      </c>
      <c r="K169" s="54">
        <v>0</v>
      </c>
      <c r="L169" s="54">
        <v>0</v>
      </c>
      <c r="M169" s="54">
        <v>0</v>
      </c>
    </row>
    <row r="170" spans="1:13" ht="26.4">
      <c r="A170" s="46">
        <v>3212</v>
      </c>
      <c r="B170" s="48">
        <v>592</v>
      </c>
      <c r="C170" s="47" t="s">
        <v>86</v>
      </c>
      <c r="D170" s="57">
        <v>0</v>
      </c>
      <c r="E170" s="54">
        <v>0</v>
      </c>
      <c r="F170" s="54">
        <v>0</v>
      </c>
      <c r="G170" s="54">
        <v>0</v>
      </c>
      <c r="H170" s="54">
        <v>0</v>
      </c>
      <c r="I170" s="54">
        <v>0</v>
      </c>
      <c r="J170" s="54">
        <v>0</v>
      </c>
      <c r="K170" s="54">
        <v>0</v>
      </c>
      <c r="L170" s="54">
        <v>0</v>
      </c>
      <c r="M170" s="54">
        <v>0</v>
      </c>
    </row>
    <row r="171" spans="1:13">
      <c r="A171" s="46">
        <v>322</v>
      </c>
      <c r="B171" s="44"/>
      <c r="C171" s="47" t="s">
        <v>25</v>
      </c>
      <c r="D171" s="57">
        <f>SUM(D172:D173)</f>
        <v>0</v>
      </c>
      <c r="E171" s="54"/>
      <c r="F171" s="54"/>
      <c r="G171" s="54"/>
      <c r="H171" s="54"/>
      <c r="I171" s="54"/>
      <c r="J171" s="54"/>
      <c r="K171" s="54"/>
      <c r="L171" s="54"/>
      <c r="M171" s="54"/>
    </row>
    <row r="172" spans="1:13" ht="26.4">
      <c r="A172" s="46">
        <v>3221</v>
      </c>
      <c r="B172" s="48">
        <v>593</v>
      </c>
      <c r="C172" s="47" t="s">
        <v>59</v>
      </c>
      <c r="D172" s="57">
        <v>0</v>
      </c>
      <c r="E172" s="54">
        <v>0</v>
      </c>
      <c r="F172" s="54">
        <v>0</v>
      </c>
      <c r="G172" s="54">
        <v>0</v>
      </c>
      <c r="H172" s="54">
        <v>0</v>
      </c>
      <c r="I172" s="54">
        <v>0</v>
      </c>
      <c r="J172" s="54">
        <v>0</v>
      </c>
      <c r="K172" s="54">
        <v>0</v>
      </c>
      <c r="L172" s="54">
        <v>0</v>
      </c>
      <c r="M172" s="54">
        <v>0</v>
      </c>
    </row>
    <row r="173" spans="1:13">
      <c r="A173" s="46">
        <v>3222</v>
      </c>
      <c r="B173" s="48">
        <v>594</v>
      </c>
      <c r="C173" s="47" t="s">
        <v>83</v>
      </c>
      <c r="D173" s="57">
        <v>0</v>
      </c>
      <c r="E173" s="54">
        <v>0</v>
      </c>
      <c r="F173" s="54">
        <v>0</v>
      </c>
      <c r="G173" s="54">
        <v>0</v>
      </c>
      <c r="H173" s="54">
        <v>0</v>
      </c>
      <c r="I173" s="54">
        <v>0</v>
      </c>
      <c r="J173" s="54">
        <v>0</v>
      </c>
      <c r="K173" s="54">
        <v>0</v>
      </c>
      <c r="L173" s="54">
        <v>0</v>
      </c>
      <c r="M173" s="54">
        <v>0</v>
      </c>
    </row>
    <row r="174" spans="1:13">
      <c r="A174" s="46">
        <v>323</v>
      </c>
      <c r="B174" s="48"/>
      <c r="C174" s="47" t="s">
        <v>26</v>
      </c>
      <c r="D174" s="57">
        <f>SUM(D175:D177)</f>
        <v>0</v>
      </c>
      <c r="E174" s="54"/>
      <c r="F174" s="54"/>
      <c r="G174" s="54"/>
      <c r="H174" s="54"/>
      <c r="I174" s="54"/>
      <c r="J174" s="54"/>
      <c r="K174" s="54"/>
      <c r="L174" s="54"/>
      <c r="M174" s="54"/>
    </row>
    <row r="175" spans="1:13">
      <c r="A175" s="46">
        <v>3231</v>
      </c>
      <c r="B175" s="48">
        <v>595</v>
      </c>
      <c r="C175" s="47" t="s">
        <v>64</v>
      </c>
      <c r="D175" s="57">
        <v>0</v>
      </c>
      <c r="E175" s="57">
        <v>0</v>
      </c>
      <c r="F175" s="57">
        <v>0</v>
      </c>
      <c r="G175" s="57">
        <v>0</v>
      </c>
      <c r="H175" s="57">
        <v>0</v>
      </c>
      <c r="I175" s="57">
        <v>0</v>
      </c>
      <c r="J175" s="57">
        <v>0</v>
      </c>
      <c r="K175" s="57">
        <v>0</v>
      </c>
      <c r="L175" s="57">
        <v>0</v>
      </c>
      <c r="M175" s="57">
        <v>0</v>
      </c>
    </row>
    <row r="176" spans="1:13">
      <c r="A176" s="46">
        <v>3237</v>
      </c>
      <c r="B176" s="48">
        <v>596</v>
      </c>
      <c r="C176" s="47" t="s">
        <v>53</v>
      </c>
      <c r="D176" s="57">
        <v>0</v>
      </c>
      <c r="E176" s="57">
        <v>0</v>
      </c>
      <c r="F176" s="57">
        <v>0</v>
      </c>
      <c r="G176" s="57">
        <v>0</v>
      </c>
      <c r="H176" s="57">
        <v>0</v>
      </c>
      <c r="I176" s="57">
        <v>0</v>
      </c>
      <c r="J176" s="57">
        <v>0</v>
      </c>
      <c r="K176" s="57">
        <v>0</v>
      </c>
      <c r="L176" s="57">
        <v>0</v>
      </c>
      <c r="M176" s="57">
        <v>0</v>
      </c>
    </row>
    <row r="177" spans="1:13">
      <c r="A177" s="46">
        <v>3239</v>
      </c>
      <c r="B177" s="48">
        <v>597</v>
      </c>
      <c r="C177" s="47" t="s">
        <v>70</v>
      </c>
      <c r="D177" s="57">
        <v>0</v>
      </c>
      <c r="E177" s="57">
        <v>0</v>
      </c>
      <c r="F177" s="57">
        <v>0</v>
      </c>
      <c r="G177" s="57">
        <v>0</v>
      </c>
      <c r="H177" s="57">
        <v>0</v>
      </c>
      <c r="I177" s="57">
        <v>0</v>
      </c>
      <c r="J177" s="57">
        <v>0</v>
      </c>
      <c r="K177" s="57">
        <v>0</v>
      </c>
      <c r="L177" s="57">
        <v>0</v>
      </c>
      <c r="M177" s="57">
        <v>0</v>
      </c>
    </row>
    <row r="178" spans="1:13" ht="26.4">
      <c r="A178" s="46">
        <v>324</v>
      </c>
      <c r="B178" s="48"/>
      <c r="C178" s="47" t="s">
        <v>71</v>
      </c>
      <c r="D178" s="57">
        <f>SUM(D179)</f>
        <v>0</v>
      </c>
      <c r="E178" s="57">
        <f t="shared" ref="E178:M178" si="21">SUM(E179)</f>
        <v>0</v>
      </c>
      <c r="F178" s="57">
        <f t="shared" si="21"/>
        <v>0</v>
      </c>
      <c r="G178" s="57">
        <f t="shared" si="21"/>
        <v>0</v>
      </c>
      <c r="H178" s="57">
        <f t="shared" si="21"/>
        <v>0</v>
      </c>
      <c r="I178" s="57">
        <f t="shared" si="21"/>
        <v>0</v>
      </c>
      <c r="J178" s="57">
        <f t="shared" si="21"/>
        <v>0</v>
      </c>
      <c r="K178" s="57">
        <f t="shared" si="21"/>
        <v>0</v>
      </c>
      <c r="L178" s="57">
        <f t="shared" si="21"/>
        <v>0</v>
      </c>
      <c r="M178" s="57">
        <f t="shared" si="21"/>
        <v>0</v>
      </c>
    </row>
    <row r="179" spans="1:13" ht="26.4">
      <c r="A179" s="46">
        <v>3241</v>
      </c>
      <c r="B179" s="48">
        <v>598</v>
      </c>
      <c r="C179" s="47" t="s">
        <v>71</v>
      </c>
      <c r="D179" s="57">
        <v>0</v>
      </c>
      <c r="E179" s="54">
        <v>0</v>
      </c>
      <c r="F179" s="54">
        <v>0</v>
      </c>
      <c r="G179" s="54">
        <v>0</v>
      </c>
      <c r="H179" s="54">
        <v>0</v>
      </c>
      <c r="I179" s="54">
        <v>0</v>
      </c>
      <c r="J179" s="54">
        <v>0</v>
      </c>
      <c r="K179" s="54">
        <v>0</v>
      </c>
      <c r="L179" s="54">
        <v>0</v>
      </c>
      <c r="M179" s="54">
        <v>0</v>
      </c>
    </row>
    <row r="180" spans="1:13">
      <c r="A180" s="46">
        <v>329</v>
      </c>
      <c r="B180" s="44"/>
      <c r="C180" s="47" t="s">
        <v>27</v>
      </c>
      <c r="D180" s="57">
        <f>SUM(D181:D182)</f>
        <v>0</v>
      </c>
      <c r="E180" s="54"/>
      <c r="F180" s="54"/>
      <c r="G180" s="54"/>
      <c r="H180" s="54"/>
      <c r="I180" s="54"/>
      <c r="J180" s="54"/>
      <c r="K180" s="54"/>
      <c r="L180" s="54"/>
      <c r="M180" s="54"/>
    </row>
    <row r="181" spans="1:13">
      <c r="A181" s="46">
        <v>3293</v>
      </c>
      <c r="B181" s="48">
        <v>599</v>
      </c>
      <c r="C181" s="47" t="s">
        <v>73</v>
      </c>
      <c r="D181" s="57">
        <v>0</v>
      </c>
      <c r="E181" s="57">
        <v>0</v>
      </c>
      <c r="F181" s="57">
        <v>0</v>
      </c>
      <c r="G181" s="57">
        <v>0</v>
      </c>
      <c r="H181" s="57">
        <v>0</v>
      </c>
      <c r="I181" s="57">
        <v>0</v>
      </c>
      <c r="J181" s="57">
        <v>0</v>
      </c>
      <c r="K181" s="57">
        <v>0</v>
      </c>
      <c r="L181" s="57">
        <v>0</v>
      </c>
      <c r="M181" s="57">
        <v>0</v>
      </c>
    </row>
    <row r="182" spans="1:13">
      <c r="A182" s="46">
        <v>3299</v>
      </c>
      <c r="B182" s="48">
        <v>600</v>
      </c>
      <c r="C182" s="47" t="s">
        <v>27</v>
      </c>
      <c r="D182" s="57">
        <v>0</v>
      </c>
      <c r="E182" s="57">
        <v>0</v>
      </c>
      <c r="F182" s="57">
        <v>0</v>
      </c>
      <c r="G182" s="57">
        <v>0</v>
      </c>
      <c r="H182" s="57">
        <v>0</v>
      </c>
      <c r="I182" s="57">
        <v>0</v>
      </c>
      <c r="J182" s="57">
        <v>0</v>
      </c>
      <c r="K182" s="57">
        <v>0</v>
      </c>
      <c r="L182" s="57">
        <v>0</v>
      </c>
      <c r="M182" s="57">
        <v>0</v>
      </c>
    </row>
    <row r="183" spans="1:13">
      <c r="A183" s="46">
        <v>34</v>
      </c>
      <c r="B183" s="44"/>
      <c r="C183" s="47" t="s">
        <v>76</v>
      </c>
      <c r="D183" s="57">
        <f>SUM(D184)</f>
        <v>0</v>
      </c>
      <c r="E183" s="54"/>
      <c r="F183" s="54"/>
      <c r="G183" s="54"/>
      <c r="H183" s="54"/>
      <c r="I183" s="54"/>
      <c r="J183" s="54"/>
      <c r="K183" s="54"/>
      <c r="L183" s="54"/>
      <c r="M183" s="54"/>
    </row>
    <row r="184" spans="1:13">
      <c r="A184" s="46">
        <v>343</v>
      </c>
      <c r="B184" s="44"/>
      <c r="C184" s="47" t="s">
        <v>28</v>
      </c>
      <c r="D184" s="57">
        <f>SUM(D185)</f>
        <v>0</v>
      </c>
      <c r="E184" s="54"/>
      <c r="F184" s="54"/>
      <c r="G184" s="54"/>
      <c r="H184" s="54"/>
      <c r="I184" s="54"/>
      <c r="J184" s="54"/>
      <c r="K184" s="54"/>
      <c r="L184" s="54"/>
      <c r="M184" s="54"/>
    </row>
    <row r="185" spans="1:13">
      <c r="A185" s="46">
        <v>3431</v>
      </c>
      <c r="B185" s="48">
        <v>601</v>
      </c>
      <c r="C185" s="47" t="s">
        <v>77</v>
      </c>
      <c r="D185" s="57">
        <v>0</v>
      </c>
      <c r="E185" s="57">
        <v>0</v>
      </c>
      <c r="F185" s="57">
        <v>0</v>
      </c>
      <c r="G185" s="57">
        <v>0</v>
      </c>
      <c r="H185" s="57">
        <v>0</v>
      </c>
      <c r="I185" s="57">
        <v>0</v>
      </c>
      <c r="J185" s="57">
        <v>0</v>
      </c>
      <c r="K185" s="57">
        <v>0</v>
      </c>
      <c r="L185" s="57">
        <v>0</v>
      </c>
      <c r="M185" s="57">
        <v>0</v>
      </c>
    </row>
    <row r="186" spans="1:13" ht="26.4">
      <c r="A186" s="46">
        <v>36</v>
      </c>
      <c r="B186" s="48"/>
      <c r="C186" s="47" t="s">
        <v>95</v>
      </c>
      <c r="D186" s="57">
        <v>0</v>
      </c>
      <c r="E186" s="57">
        <v>0</v>
      </c>
      <c r="F186" s="57">
        <v>0</v>
      </c>
      <c r="G186" s="57">
        <v>0</v>
      </c>
      <c r="H186" s="57">
        <v>0</v>
      </c>
      <c r="I186" s="57">
        <v>0</v>
      </c>
      <c r="J186" s="57">
        <v>0</v>
      </c>
      <c r="K186" s="57">
        <v>0</v>
      </c>
      <c r="L186" s="57">
        <v>0</v>
      </c>
      <c r="M186" s="57">
        <v>0</v>
      </c>
    </row>
    <row r="187" spans="1:13" ht="26.4">
      <c r="A187" s="46">
        <v>366</v>
      </c>
      <c r="B187" s="48"/>
      <c r="C187" s="47" t="s">
        <v>96</v>
      </c>
      <c r="D187" s="57">
        <v>0</v>
      </c>
      <c r="E187" s="57">
        <v>0</v>
      </c>
      <c r="F187" s="57">
        <v>0</v>
      </c>
      <c r="G187" s="57">
        <v>0</v>
      </c>
      <c r="H187" s="57">
        <v>0</v>
      </c>
      <c r="I187" s="57">
        <v>0</v>
      </c>
      <c r="J187" s="57">
        <v>0</v>
      </c>
      <c r="K187" s="57">
        <v>0</v>
      </c>
      <c r="L187" s="57">
        <v>0</v>
      </c>
      <c r="M187" s="57">
        <v>0</v>
      </c>
    </row>
    <row r="188" spans="1:13" ht="26.4">
      <c r="A188" s="46">
        <v>3661</v>
      </c>
      <c r="B188" s="48">
        <v>602</v>
      </c>
      <c r="C188" s="47" t="s">
        <v>96</v>
      </c>
      <c r="D188" s="57">
        <v>0</v>
      </c>
      <c r="E188" s="57">
        <v>0</v>
      </c>
      <c r="F188" s="57">
        <v>0</v>
      </c>
      <c r="G188" s="57">
        <v>0</v>
      </c>
      <c r="H188" s="57">
        <v>0</v>
      </c>
      <c r="I188" s="57">
        <v>0</v>
      </c>
      <c r="J188" s="57">
        <v>0</v>
      </c>
      <c r="K188" s="57">
        <v>0</v>
      </c>
      <c r="L188" s="57">
        <v>0</v>
      </c>
      <c r="M188" s="57">
        <v>0</v>
      </c>
    </row>
    <row r="189" spans="1:13">
      <c r="A189" s="46">
        <v>38</v>
      </c>
      <c r="B189" s="44"/>
      <c r="C189" s="47" t="s">
        <v>84</v>
      </c>
      <c r="D189" s="57">
        <v>0</v>
      </c>
      <c r="E189" s="57">
        <v>0</v>
      </c>
      <c r="F189" s="57">
        <v>0</v>
      </c>
      <c r="G189" s="57">
        <v>0</v>
      </c>
      <c r="H189" s="57">
        <v>0</v>
      </c>
      <c r="I189" s="57">
        <v>0</v>
      </c>
      <c r="J189" s="57">
        <v>0</v>
      </c>
      <c r="K189" s="57">
        <v>0</v>
      </c>
      <c r="L189" s="57">
        <v>0</v>
      </c>
      <c r="M189" s="57">
        <v>0</v>
      </c>
    </row>
    <row r="190" spans="1:13">
      <c r="A190" s="46">
        <v>381</v>
      </c>
      <c r="B190" s="44"/>
      <c r="C190" s="47" t="s">
        <v>85</v>
      </c>
      <c r="D190" s="57">
        <f>SUM(D191)</f>
        <v>0</v>
      </c>
      <c r="E190" s="57">
        <v>0</v>
      </c>
      <c r="F190" s="57">
        <v>0</v>
      </c>
      <c r="G190" s="57">
        <v>0</v>
      </c>
      <c r="H190" s="57">
        <v>0</v>
      </c>
      <c r="I190" s="57">
        <v>0</v>
      </c>
      <c r="J190" s="57">
        <v>0</v>
      </c>
      <c r="K190" s="57">
        <v>0</v>
      </c>
      <c r="L190" s="57">
        <v>0</v>
      </c>
      <c r="M190" s="57">
        <v>0</v>
      </c>
    </row>
    <row r="191" spans="1:13">
      <c r="A191" s="46">
        <v>3811</v>
      </c>
      <c r="B191" s="48">
        <v>603</v>
      </c>
      <c r="C191" s="47" t="s">
        <v>29</v>
      </c>
      <c r="D191" s="57">
        <v>0</v>
      </c>
      <c r="E191" s="57">
        <v>0</v>
      </c>
      <c r="F191" s="57">
        <f t="shared" ref="F191:M192" si="22">SUM(F192)</f>
        <v>0</v>
      </c>
      <c r="G191" s="57">
        <f t="shared" si="22"/>
        <v>0</v>
      </c>
      <c r="H191" s="57">
        <f t="shared" si="22"/>
        <v>0</v>
      </c>
      <c r="I191" s="57">
        <f t="shared" si="22"/>
        <v>0</v>
      </c>
      <c r="J191" s="57">
        <f t="shared" si="22"/>
        <v>0</v>
      </c>
      <c r="K191" s="57">
        <f t="shared" si="22"/>
        <v>0</v>
      </c>
      <c r="L191" s="57">
        <f t="shared" si="22"/>
        <v>0</v>
      </c>
      <c r="M191" s="57">
        <f t="shared" si="22"/>
        <v>0</v>
      </c>
    </row>
    <row r="192" spans="1:13" s="3" customFormat="1" ht="26.4">
      <c r="A192" s="89" t="s">
        <v>120</v>
      </c>
      <c r="B192" s="89"/>
      <c r="C192" s="90" t="s">
        <v>121</v>
      </c>
      <c r="D192" s="85">
        <f>SUM(D193)</f>
        <v>5000</v>
      </c>
      <c r="E192" s="85">
        <f>SUM(E193)</f>
        <v>5000</v>
      </c>
      <c r="F192" s="85">
        <f t="shared" si="22"/>
        <v>0</v>
      </c>
      <c r="G192" s="85">
        <f t="shared" si="22"/>
        <v>0</v>
      </c>
      <c r="H192" s="85">
        <f t="shared" si="22"/>
        <v>0</v>
      </c>
      <c r="I192" s="85">
        <f t="shared" si="22"/>
        <v>0</v>
      </c>
      <c r="J192" s="85">
        <f t="shared" si="22"/>
        <v>0</v>
      </c>
      <c r="K192" s="85">
        <f t="shared" si="22"/>
        <v>0</v>
      </c>
      <c r="L192" s="85">
        <f t="shared" si="22"/>
        <v>0</v>
      </c>
      <c r="M192" s="85">
        <f t="shared" si="22"/>
        <v>0</v>
      </c>
    </row>
    <row r="193" spans="1:13" s="3" customFormat="1">
      <c r="A193" s="68">
        <v>3</v>
      </c>
      <c r="B193" s="79"/>
      <c r="C193" s="70" t="s">
        <v>51</v>
      </c>
      <c r="D193" s="71">
        <f>SUM(D194)</f>
        <v>5000</v>
      </c>
      <c r="E193" s="71">
        <f>SUM(E194)</f>
        <v>5000</v>
      </c>
      <c r="F193" s="71">
        <f t="shared" ref="F193:M193" si="23">SUM(F194)</f>
        <v>0</v>
      </c>
      <c r="G193" s="71">
        <f t="shared" si="23"/>
        <v>0</v>
      </c>
      <c r="H193" s="71">
        <f t="shared" si="23"/>
        <v>0</v>
      </c>
      <c r="I193" s="71">
        <f t="shared" si="23"/>
        <v>0</v>
      </c>
      <c r="J193" s="71">
        <f t="shared" si="23"/>
        <v>0</v>
      </c>
      <c r="K193" s="71">
        <f t="shared" si="23"/>
        <v>0</v>
      </c>
      <c r="L193" s="71">
        <f t="shared" si="23"/>
        <v>0</v>
      </c>
      <c r="M193" s="71">
        <f t="shared" si="23"/>
        <v>0</v>
      </c>
    </row>
    <row r="194" spans="1:13" s="3" customFormat="1">
      <c r="A194" s="96">
        <v>32</v>
      </c>
      <c r="B194" s="144"/>
      <c r="C194" s="119" t="s">
        <v>23</v>
      </c>
      <c r="D194" s="120">
        <f>SUM(D195,D197,D200,D202)</f>
        <v>5000</v>
      </c>
      <c r="E194" s="120">
        <f>SUM(E195,E197,E200,E202)</f>
        <v>5000</v>
      </c>
      <c r="F194" s="120">
        <f t="shared" ref="F194:M194" si="24">SUM(F195,F197,F200,F202)</f>
        <v>0</v>
      </c>
      <c r="G194" s="120">
        <f t="shared" si="24"/>
        <v>0</v>
      </c>
      <c r="H194" s="120">
        <f t="shared" si="24"/>
        <v>0</v>
      </c>
      <c r="I194" s="120">
        <f t="shared" si="24"/>
        <v>0</v>
      </c>
      <c r="J194" s="120">
        <f t="shared" si="24"/>
        <v>0</v>
      </c>
      <c r="K194" s="120">
        <f t="shared" si="24"/>
        <v>0</v>
      </c>
      <c r="L194" s="120">
        <f t="shared" si="24"/>
        <v>0</v>
      </c>
      <c r="M194" s="120">
        <f t="shared" si="24"/>
        <v>0</v>
      </c>
    </row>
    <row r="195" spans="1:13" s="3" customFormat="1">
      <c r="A195" s="96">
        <v>321</v>
      </c>
      <c r="B195" s="144"/>
      <c r="C195" s="119" t="s">
        <v>24</v>
      </c>
      <c r="D195" s="120">
        <f t="shared" ref="D195:M195" si="25">SUM(D196:D197)</f>
        <v>0</v>
      </c>
      <c r="E195" s="120">
        <f t="shared" si="25"/>
        <v>0</v>
      </c>
      <c r="F195" s="120">
        <f t="shared" si="25"/>
        <v>0</v>
      </c>
      <c r="G195" s="120">
        <f t="shared" si="25"/>
        <v>0</v>
      </c>
      <c r="H195" s="120">
        <f t="shared" si="25"/>
        <v>0</v>
      </c>
      <c r="I195" s="120">
        <f t="shared" si="25"/>
        <v>0</v>
      </c>
      <c r="J195" s="120">
        <f t="shared" si="25"/>
        <v>0</v>
      </c>
      <c r="K195" s="120">
        <f t="shared" si="25"/>
        <v>0</v>
      </c>
      <c r="L195" s="120">
        <f t="shared" si="25"/>
        <v>0</v>
      </c>
      <c r="M195" s="120">
        <f t="shared" si="25"/>
        <v>0</v>
      </c>
    </row>
    <row r="196" spans="1:13" s="3" customFormat="1">
      <c r="A196" s="96">
        <v>3211</v>
      </c>
      <c r="B196" s="48">
        <v>604</v>
      </c>
      <c r="C196" s="119" t="s">
        <v>56</v>
      </c>
      <c r="D196" s="120">
        <v>0</v>
      </c>
      <c r="E196" s="145">
        <v>0</v>
      </c>
      <c r="F196" s="120">
        <v>0</v>
      </c>
      <c r="G196" s="120">
        <v>0</v>
      </c>
      <c r="H196" s="120">
        <v>0</v>
      </c>
      <c r="I196" s="120">
        <v>0</v>
      </c>
      <c r="J196" s="120">
        <v>0</v>
      </c>
      <c r="K196" s="120">
        <v>0</v>
      </c>
      <c r="L196" s="120">
        <v>0</v>
      </c>
      <c r="M196" s="120">
        <v>0</v>
      </c>
    </row>
    <row r="197" spans="1:13">
      <c r="A197" s="96">
        <v>322</v>
      </c>
      <c r="B197" s="144">
        <v>605</v>
      </c>
      <c r="C197" s="119" t="s">
        <v>25</v>
      </c>
      <c r="D197" s="120">
        <f t="shared" ref="D197:M197" si="26">SUM(D198:D199)</f>
        <v>0</v>
      </c>
      <c r="E197" s="120">
        <f t="shared" si="26"/>
        <v>0</v>
      </c>
      <c r="F197" s="120">
        <f t="shared" si="26"/>
        <v>0</v>
      </c>
      <c r="G197" s="120">
        <f t="shared" si="26"/>
        <v>0</v>
      </c>
      <c r="H197" s="120">
        <f t="shared" si="26"/>
        <v>0</v>
      </c>
      <c r="I197" s="120">
        <f t="shared" si="26"/>
        <v>0</v>
      </c>
      <c r="J197" s="120">
        <f t="shared" si="26"/>
        <v>0</v>
      </c>
      <c r="K197" s="120">
        <f t="shared" si="26"/>
        <v>0</v>
      </c>
      <c r="L197" s="120">
        <f t="shared" si="26"/>
        <v>0</v>
      </c>
      <c r="M197" s="120">
        <f t="shared" si="26"/>
        <v>0</v>
      </c>
    </row>
    <row r="198" spans="1:13" ht="26.4">
      <c r="A198" s="96">
        <v>3221</v>
      </c>
      <c r="B198" s="48">
        <v>606</v>
      </c>
      <c r="C198" s="119" t="s">
        <v>59</v>
      </c>
      <c r="D198" s="120">
        <v>0</v>
      </c>
      <c r="E198" s="120">
        <v>0</v>
      </c>
      <c r="F198" s="120">
        <v>0</v>
      </c>
      <c r="G198" s="120">
        <v>0</v>
      </c>
      <c r="H198" s="120">
        <v>0</v>
      </c>
      <c r="I198" s="120">
        <v>0</v>
      </c>
      <c r="J198" s="120">
        <v>0</v>
      </c>
      <c r="K198" s="120">
        <v>0</v>
      </c>
      <c r="L198" s="120">
        <v>0</v>
      </c>
      <c r="M198" s="120">
        <v>0</v>
      </c>
    </row>
    <row r="199" spans="1:13">
      <c r="A199" s="96">
        <v>3225</v>
      </c>
      <c r="B199" s="48">
        <v>607</v>
      </c>
      <c r="C199" s="119" t="s">
        <v>97</v>
      </c>
      <c r="D199" s="120">
        <v>0</v>
      </c>
      <c r="E199" s="145">
        <v>0</v>
      </c>
      <c r="F199" s="120">
        <v>0</v>
      </c>
      <c r="G199" s="120">
        <v>0</v>
      </c>
      <c r="H199" s="120">
        <v>0</v>
      </c>
      <c r="I199" s="120">
        <v>0</v>
      </c>
      <c r="J199" s="120">
        <v>0</v>
      </c>
      <c r="K199" s="120">
        <v>0</v>
      </c>
      <c r="L199" s="120">
        <v>0</v>
      </c>
      <c r="M199" s="120">
        <v>0</v>
      </c>
    </row>
    <row r="200" spans="1:13">
      <c r="A200" s="96">
        <v>323</v>
      </c>
      <c r="B200" s="144"/>
      <c r="C200" s="119" t="s">
        <v>26</v>
      </c>
      <c r="D200" s="120">
        <f>SUM(D201)</f>
        <v>0</v>
      </c>
      <c r="E200" s="120">
        <f>SUM(E201)</f>
        <v>0</v>
      </c>
      <c r="F200" s="145"/>
      <c r="G200" s="145"/>
      <c r="H200" s="145"/>
      <c r="I200" s="145"/>
      <c r="J200" s="145"/>
      <c r="K200" s="145"/>
      <c r="L200" s="145"/>
      <c r="M200" s="145"/>
    </row>
    <row r="201" spans="1:13">
      <c r="A201" s="96">
        <v>3231</v>
      </c>
      <c r="B201" s="48">
        <v>608</v>
      </c>
      <c r="C201" s="119" t="s">
        <v>64</v>
      </c>
      <c r="D201" s="120">
        <v>0</v>
      </c>
      <c r="E201" s="145">
        <v>0</v>
      </c>
      <c r="F201" s="120">
        <v>0</v>
      </c>
      <c r="G201" s="120">
        <v>0</v>
      </c>
      <c r="H201" s="120">
        <v>0</v>
      </c>
      <c r="I201" s="120">
        <v>0</v>
      </c>
      <c r="J201" s="120">
        <v>0</v>
      </c>
      <c r="K201" s="120">
        <v>0</v>
      </c>
      <c r="L201" s="120">
        <v>0</v>
      </c>
      <c r="M201" s="120">
        <v>0</v>
      </c>
    </row>
    <row r="202" spans="1:13">
      <c r="A202" s="96">
        <v>329</v>
      </c>
      <c r="B202" s="144"/>
      <c r="C202" s="119" t="s">
        <v>27</v>
      </c>
      <c r="D202" s="120">
        <f>SUM(D203:D204)</f>
        <v>5000</v>
      </c>
      <c r="E202" s="120">
        <f>SUM(E203:E204)</f>
        <v>5000</v>
      </c>
      <c r="F202" s="145"/>
      <c r="G202" s="145"/>
      <c r="H202" s="145"/>
      <c r="I202" s="145"/>
      <c r="J202" s="145"/>
      <c r="K202" s="145"/>
      <c r="L202" s="145"/>
      <c r="M202" s="145"/>
    </row>
    <row r="203" spans="1:13">
      <c r="A203" s="96">
        <v>3293</v>
      </c>
      <c r="B203" s="48">
        <v>609</v>
      </c>
      <c r="C203" s="119" t="s">
        <v>73</v>
      </c>
      <c r="D203" s="120">
        <v>0</v>
      </c>
      <c r="E203" s="145">
        <v>0</v>
      </c>
      <c r="F203" s="145">
        <v>0</v>
      </c>
      <c r="G203" s="145">
        <v>0</v>
      </c>
      <c r="H203" s="145">
        <v>0</v>
      </c>
      <c r="I203" s="145">
        <v>0</v>
      </c>
      <c r="J203" s="145">
        <v>0</v>
      </c>
      <c r="K203" s="145">
        <v>0</v>
      </c>
      <c r="L203" s="145">
        <v>0</v>
      </c>
      <c r="M203" s="145">
        <v>0</v>
      </c>
    </row>
    <row r="204" spans="1:13">
      <c r="A204" s="96">
        <v>3299</v>
      </c>
      <c r="B204" s="48">
        <v>610</v>
      </c>
      <c r="C204" s="119" t="s">
        <v>27</v>
      </c>
      <c r="D204" s="120">
        <v>5000</v>
      </c>
      <c r="E204" s="145">
        <v>5000</v>
      </c>
      <c r="F204" s="145">
        <v>0</v>
      </c>
      <c r="G204" s="145">
        <v>0</v>
      </c>
      <c r="H204" s="145">
        <v>0</v>
      </c>
      <c r="I204" s="145">
        <v>0</v>
      </c>
      <c r="J204" s="145">
        <v>0</v>
      </c>
      <c r="K204" s="145">
        <v>0</v>
      </c>
      <c r="L204" s="145">
        <v>0</v>
      </c>
      <c r="M204" s="145">
        <v>0</v>
      </c>
    </row>
    <row r="205" spans="1:13" ht="26.4">
      <c r="A205" s="96">
        <v>36</v>
      </c>
      <c r="B205" s="48"/>
      <c r="C205" s="119" t="s">
        <v>95</v>
      </c>
      <c r="D205" s="120">
        <f>SUM(D206)</f>
        <v>0</v>
      </c>
      <c r="E205" s="120">
        <f>SUM(E206)</f>
        <v>0</v>
      </c>
      <c r="F205" s="120">
        <f>SUM(F206)</f>
        <v>0</v>
      </c>
      <c r="G205" s="120">
        <f t="shared" ref="G205:M205" si="27">SUM(G206,G208,G211,G213)</f>
        <v>0</v>
      </c>
      <c r="H205" s="120">
        <f t="shared" si="27"/>
        <v>0</v>
      </c>
      <c r="I205" s="120">
        <f t="shared" si="27"/>
        <v>0</v>
      </c>
      <c r="J205" s="120">
        <f t="shared" si="27"/>
        <v>0</v>
      </c>
      <c r="K205" s="120">
        <f t="shared" si="27"/>
        <v>0</v>
      </c>
      <c r="L205" s="120">
        <f t="shared" si="27"/>
        <v>0</v>
      </c>
      <c r="M205" s="120">
        <f t="shared" si="27"/>
        <v>0</v>
      </c>
    </row>
    <row r="206" spans="1:13" ht="26.4">
      <c r="A206" s="96">
        <v>366</v>
      </c>
      <c r="B206" s="48"/>
      <c r="C206" s="119" t="s">
        <v>96</v>
      </c>
      <c r="D206" s="120">
        <f>SUM(D207:D208)</f>
        <v>0</v>
      </c>
      <c r="E206" s="120">
        <f>SUM(E207:E208)</f>
        <v>0</v>
      </c>
      <c r="F206" s="120">
        <v>0</v>
      </c>
      <c r="G206" s="120">
        <v>0</v>
      </c>
      <c r="H206" s="120">
        <v>0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</row>
    <row r="207" spans="1:13" ht="26.4">
      <c r="A207" s="46">
        <v>3661</v>
      </c>
      <c r="B207" s="48">
        <v>611</v>
      </c>
      <c r="C207" s="47" t="s">
        <v>96</v>
      </c>
      <c r="D207" s="57">
        <v>0</v>
      </c>
      <c r="E207" s="57">
        <v>0</v>
      </c>
      <c r="F207" s="57">
        <v>0</v>
      </c>
      <c r="G207" s="57">
        <v>0</v>
      </c>
      <c r="H207" s="57">
        <v>0</v>
      </c>
      <c r="I207" s="57">
        <v>0</v>
      </c>
      <c r="J207" s="57">
        <v>0</v>
      </c>
      <c r="K207" s="57">
        <v>0</v>
      </c>
      <c r="L207" s="57">
        <v>0</v>
      </c>
      <c r="M207" s="57">
        <v>0</v>
      </c>
    </row>
    <row r="208" spans="1:13">
      <c r="A208" s="46">
        <v>38</v>
      </c>
      <c r="B208" s="44"/>
      <c r="C208" s="47" t="s">
        <v>84</v>
      </c>
      <c r="D208" s="57">
        <f>SUM(D209)</f>
        <v>0</v>
      </c>
      <c r="E208" s="57">
        <f>SUM(E209)</f>
        <v>0</v>
      </c>
      <c r="F208" s="57">
        <v>0</v>
      </c>
      <c r="G208" s="57">
        <v>0</v>
      </c>
      <c r="H208" s="57">
        <v>0</v>
      </c>
      <c r="I208" s="57">
        <v>0</v>
      </c>
      <c r="J208" s="57">
        <v>0</v>
      </c>
      <c r="K208" s="57">
        <v>0</v>
      </c>
      <c r="L208" s="57">
        <v>0</v>
      </c>
      <c r="M208" s="57">
        <v>0</v>
      </c>
    </row>
    <row r="209" spans="1:13">
      <c r="A209" s="46">
        <v>381</v>
      </c>
      <c r="B209" s="44"/>
      <c r="C209" s="47" t="s">
        <v>85</v>
      </c>
      <c r="D209" s="57">
        <f>SUM(D210)</f>
        <v>0</v>
      </c>
      <c r="E209" s="57">
        <f>SUM(E210)</f>
        <v>0</v>
      </c>
      <c r="F209" s="57">
        <v>0</v>
      </c>
      <c r="G209" s="57">
        <v>0</v>
      </c>
      <c r="H209" s="57">
        <v>0</v>
      </c>
      <c r="I209" s="57">
        <v>0</v>
      </c>
      <c r="J209" s="57">
        <v>0</v>
      </c>
      <c r="K209" s="57">
        <v>0</v>
      </c>
      <c r="L209" s="57">
        <v>0</v>
      </c>
      <c r="M209" s="57">
        <v>0</v>
      </c>
    </row>
    <row r="210" spans="1:13">
      <c r="A210" s="46">
        <v>3811</v>
      </c>
      <c r="B210" s="48">
        <v>612</v>
      </c>
      <c r="C210" s="47" t="s">
        <v>29</v>
      </c>
      <c r="D210" s="57">
        <v>0</v>
      </c>
      <c r="E210" s="54">
        <v>0</v>
      </c>
      <c r="F210" s="57">
        <v>0</v>
      </c>
      <c r="G210" s="57">
        <v>0</v>
      </c>
      <c r="H210" s="57">
        <v>0</v>
      </c>
      <c r="I210" s="57">
        <v>0</v>
      </c>
      <c r="J210" s="57">
        <v>0</v>
      </c>
      <c r="K210" s="57">
        <v>0</v>
      </c>
      <c r="L210" s="57">
        <v>0</v>
      </c>
      <c r="M210" s="57">
        <v>0</v>
      </c>
    </row>
    <row r="211" spans="1:13">
      <c r="A211" s="46"/>
      <c r="B211" s="44"/>
      <c r="C211" s="47"/>
      <c r="D211" s="57"/>
      <c r="E211" s="54"/>
      <c r="F211" s="54"/>
      <c r="G211" s="54"/>
      <c r="H211" s="54"/>
      <c r="I211" s="54"/>
      <c r="J211" s="54"/>
      <c r="K211" s="54"/>
      <c r="L211" s="54"/>
      <c r="M211" s="54"/>
    </row>
    <row r="212" spans="1:13" ht="26.4">
      <c r="A212" s="43" t="s">
        <v>161</v>
      </c>
      <c r="B212" s="43"/>
      <c r="C212" s="50" t="s">
        <v>122</v>
      </c>
      <c r="D212" s="76">
        <f>SUM(D213)</f>
        <v>1000</v>
      </c>
      <c r="E212" s="76">
        <f>SUM(E213)</f>
        <v>1000</v>
      </c>
      <c r="F212" s="56">
        <f t="shared" ref="F212:M213" si="28">SUM(F213)</f>
        <v>0</v>
      </c>
      <c r="G212" s="56">
        <f t="shared" si="28"/>
        <v>0</v>
      </c>
      <c r="H212" s="56">
        <f t="shared" si="28"/>
        <v>0</v>
      </c>
      <c r="I212" s="56">
        <f t="shared" si="28"/>
        <v>0</v>
      </c>
      <c r="J212" s="56">
        <f t="shared" si="28"/>
        <v>0</v>
      </c>
      <c r="K212" s="56">
        <f t="shared" si="28"/>
        <v>0</v>
      </c>
      <c r="L212" s="56">
        <f t="shared" si="28"/>
        <v>0</v>
      </c>
      <c r="M212" s="56">
        <f t="shared" si="28"/>
        <v>0</v>
      </c>
    </row>
    <row r="213" spans="1:13">
      <c r="A213" s="80">
        <v>3</v>
      </c>
      <c r="B213" s="44"/>
      <c r="C213" s="81" t="s">
        <v>51</v>
      </c>
      <c r="D213" s="143">
        <f>SUM(D214)</f>
        <v>1000</v>
      </c>
      <c r="E213" s="143">
        <f>SUM(E214)</f>
        <v>1000</v>
      </c>
      <c r="F213" s="143">
        <f t="shared" si="28"/>
        <v>0</v>
      </c>
      <c r="G213" s="143">
        <f t="shared" si="28"/>
        <v>0</v>
      </c>
      <c r="H213" s="143">
        <f t="shared" si="28"/>
        <v>0</v>
      </c>
      <c r="I213" s="143">
        <f t="shared" si="28"/>
        <v>0</v>
      </c>
      <c r="J213" s="143">
        <f t="shared" si="28"/>
        <v>0</v>
      </c>
      <c r="K213" s="143">
        <f t="shared" si="28"/>
        <v>0</v>
      </c>
      <c r="L213" s="143">
        <f t="shared" si="28"/>
        <v>0</v>
      </c>
      <c r="M213" s="143">
        <f t="shared" si="28"/>
        <v>0</v>
      </c>
    </row>
    <row r="214" spans="1:13">
      <c r="A214" s="46">
        <v>32</v>
      </c>
      <c r="B214" s="44"/>
      <c r="C214" s="47" t="s">
        <v>23</v>
      </c>
      <c r="D214" s="120">
        <f>SUM(D215,D217,D220,D222)</f>
        <v>1000</v>
      </c>
      <c r="E214" s="120">
        <f>SUM(E215,E217,E220,E222)</f>
        <v>1000</v>
      </c>
      <c r="F214" s="120">
        <f t="shared" ref="F214:M214" si="29">SUM(F215,F217,F220,F222)</f>
        <v>0</v>
      </c>
      <c r="G214" s="120">
        <f t="shared" si="29"/>
        <v>0</v>
      </c>
      <c r="H214" s="120">
        <v>0</v>
      </c>
      <c r="I214" s="120">
        <v>0</v>
      </c>
      <c r="J214" s="120">
        <f t="shared" si="29"/>
        <v>0</v>
      </c>
      <c r="K214" s="120">
        <f t="shared" si="29"/>
        <v>0</v>
      </c>
      <c r="L214" s="120">
        <f t="shared" si="29"/>
        <v>0</v>
      </c>
      <c r="M214" s="120">
        <f t="shared" si="29"/>
        <v>0</v>
      </c>
    </row>
    <row r="215" spans="1:13">
      <c r="A215" s="46">
        <v>321</v>
      </c>
      <c r="B215" s="44"/>
      <c r="C215" s="47" t="s">
        <v>24</v>
      </c>
      <c r="D215" s="120">
        <f>SUM(D216)</f>
        <v>0</v>
      </c>
      <c r="E215" s="120">
        <f>SUM(E216)</f>
        <v>0</v>
      </c>
      <c r="F215" s="120">
        <f t="shared" ref="F215:M215" si="30">SUM(F216)</f>
        <v>0</v>
      </c>
      <c r="G215" s="120">
        <f t="shared" si="30"/>
        <v>0</v>
      </c>
      <c r="H215" s="120">
        <f t="shared" si="30"/>
        <v>0</v>
      </c>
      <c r="I215" s="120">
        <f t="shared" si="30"/>
        <v>0</v>
      </c>
      <c r="J215" s="120">
        <f t="shared" si="30"/>
        <v>0</v>
      </c>
      <c r="K215" s="120">
        <f t="shared" si="30"/>
        <v>0</v>
      </c>
      <c r="L215" s="120">
        <f t="shared" si="30"/>
        <v>0</v>
      </c>
      <c r="M215" s="120">
        <f t="shared" si="30"/>
        <v>0</v>
      </c>
    </row>
    <row r="216" spans="1:13">
      <c r="A216" s="46">
        <v>3211</v>
      </c>
      <c r="B216" s="48">
        <v>0</v>
      </c>
      <c r="C216" s="47" t="s">
        <v>56</v>
      </c>
      <c r="D216" s="57">
        <v>0</v>
      </c>
      <c r="E216" s="57">
        <v>0</v>
      </c>
      <c r="F216" s="57">
        <v>0</v>
      </c>
      <c r="G216" s="57">
        <v>0</v>
      </c>
      <c r="H216" s="57">
        <v>0</v>
      </c>
      <c r="I216" s="57">
        <v>0</v>
      </c>
      <c r="J216" s="57">
        <v>0</v>
      </c>
      <c r="K216" s="57">
        <v>0</v>
      </c>
      <c r="L216" s="57">
        <v>0</v>
      </c>
      <c r="M216" s="57">
        <v>0</v>
      </c>
    </row>
    <row r="217" spans="1:13">
      <c r="A217" s="46">
        <v>322</v>
      </c>
      <c r="B217" s="44"/>
      <c r="C217" s="47" t="s">
        <v>25</v>
      </c>
      <c r="D217" s="57">
        <f>SUM(D218)</f>
        <v>0</v>
      </c>
      <c r="E217" s="57">
        <f>SUM(E218)</f>
        <v>0</v>
      </c>
      <c r="F217" s="57">
        <f t="shared" ref="F217:M217" si="31">SUM(F218)</f>
        <v>0</v>
      </c>
      <c r="G217" s="57">
        <f t="shared" si="31"/>
        <v>0</v>
      </c>
      <c r="H217" s="57">
        <f t="shared" si="31"/>
        <v>0</v>
      </c>
      <c r="I217" s="57">
        <f t="shared" si="31"/>
        <v>0</v>
      </c>
      <c r="J217" s="57">
        <f t="shared" si="31"/>
        <v>0</v>
      </c>
      <c r="K217" s="57">
        <f t="shared" si="31"/>
        <v>0</v>
      </c>
      <c r="L217" s="57">
        <f t="shared" si="31"/>
        <v>0</v>
      </c>
      <c r="M217" s="57">
        <f t="shared" si="31"/>
        <v>0</v>
      </c>
    </row>
    <row r="218" spans="1:13" ht="26.4">
      <c r="A218" s="46">
        <v>3221</v>
      </c>
      <c r="B218" s="48">
        <v>0</v>
      </c>
      <c r="C218" s="47" t="s">
        <v>59</v>
      </c>
      <c r="D218" s="57">
        <v>0</v>
      </c>
      <c r="E218" s="57">
        <v>0</v>
      </c>
      <c r="F218" s="57">
        <v>0</v>
      </c>
      <c r="G218" s="57">
        <v>0</v>
      </c>
      <c r="H218" s="57">
        <v>0</v>
      </c>
      <c r="I218" s="57">
        <v>0</v>
      </c>
      <c r="J218" s="57">
        <v>0</v>
      </c>
      <c r="K218" s="57">
        <v>0</v>
      </c>
      <c r="L218" s="57">
        <v>0</v>
      </c>
      <c r="M218" s="57">
        <v>0</v>
      </c>
    </row>
    <row r="219" spans="1:13">
      <c r="A219" s="46">
        <v>323</v>
      </c>
      <c r="B219" s="44"/>
      <c r="C219" s="47" t="s">
        <v>26</v>
      </c>
      <c r="D219" s="57">
        <f>SUM(D220:D222)</f>
        <v>1000</v>
      </c>
      <c r="E219" s="57">
        <f>SUM(E220:E222)</f>
        <v>1000</v>
      </c>
      <c r="F219" s="57">
        <f t="shared" ref="F219:M219" si="32">SUM(F220:F222)</f>
        <v>0</v>
      </c>
      <c r="G219" s="57">
        <f t="shared" si="32"/>
        <v>0</v>
      </c>
      <c r="H219" s="57">
        <f t="shared" si="32"/>
        <v>0</v>
      </c>
      <c r="I219" s="57">
        <f t="shared" si="32"/>
        <v>0</v>
      </c>
      <c r="J219" s="57">
        <f t="shared" si="32"/>
        <v>0</v>
      </c>
      <c r="K219" s="57">
        <f t="shared" si="32"/>
        <v>0</v>
      </c>
      <c r="L219" s="57">
        <f t="shared" si="32"/>
        <v>0</v>
      </c>
      <c r="M219" s="57">
        <f t="shared" si="32"/>
        <v>0</v>
      </c>
    </row>
    <row r="220" spans="1:13">
      <c r="A220" s="46">
        <v>3231</v>
      </c>
      <c r="B220" s="48">
        <v>0</v>
      </c>
      <c r="C220" s="47" t="s">
        <v>64</v>
      </c>
      <c r="D220" s="57">
        <v>1000</v>
      </c>
      <c r="E220" s="57">
        <v>1000</v>
      </c>
      <c r="F220" s="57">
        <v>0</v>
      </c>
      <c r="G220" s="57">
        <v>0</v>
      </c>
      <c r="H220" s="57">
        <v>0</v>
      </c>
      <c r="I220" s="57">
        <v>0</v>
      </c>
      <c r="J220" s="57">
        <v>0</v>
      </c>
      <c r="K220" s="57">
        <v>0</v>
      </c>
      <c r="L220" s="57">
        <v>0</v>
      </c>
      <c r="M220" s="57">
        <v>0</v>
      </c>
    </row>
    <row r="221" spans="1:13">
      <c r="A221" s="46">
        <v>3237</v>
      </c>
      <c r="B221" s="48">
        <v>0</v>
      </c>
      <c r="C221" s="47" t="s">
        <v>53</v>
      </c>
      <c r="D221" s="57">
        <v>0</v>
      </c>
      <c r="E221" s="57">
        <v>0</v>
      </c>
      <c r="F221" s="57">
        <v>0</v>
      </c>
      <c r="G221" s="57">
        <v>0</v>
      </c>
      <c r="H221" s="57">
        <v>0</v>
      </c>
      <c r="I221" s="57">
        <v>0</v>
      </c>
      <c r="J221" s="57">
        <v>0</v>
      </c>
      <c r="K221" s="57">
        <v>0</v>
      </c>
      <c r="L221" s="57">
        <v>0</v>
      </c>
      <c r="M221" s="57">
        <v>0</v>
      </c>
    </row>
    <row r="222" spans="1:13">
      <c r="A222" s="46">
        <v>3239</v>
      </c>
      <c r="B222" s="48">
        <v>0</v>
      </c>
      <c r="C222" s="47" t="s">
        <v>70</v>
      </c>
      <c r="D222" s="57">
        <v>0</v>
      </c>
      <c r="E222" s="57">
        <v>0</v>
      </c>
      <c r="F222" s="57">
        <v>0</v>
      </c>
      <c r="G222" s="57">
        <v>0</v>
      </c>
      <c r="H222" s="57">
        <v>0</v>
      </c>
      <c r="I222" s="57">
        <v>0</v>
      </c>
      <c r="J222" s="57">
        <v>0</v>
      </c>
      <c r="K222" s="57">
        <v>0</v>
      </c>
      <c r="L222" s="57">
        <v>0</v>
      </c>
      <c r="M222" s="57">
        <v>0</v>
      </c>
    </row>
    <row r="223" spans="1:13" ht="26.4">
      <c r="A223" s="46">
        <v>324</v>
      </c>
      <c r="B223" s="48"/>
      <c r="C223" s="47" t="s">
        <v>123</v>
      </c>
      <c r="D223" s="57">
        <f>SUM(D224)</f>
        <v>0</v>
      </c>
      <c r="E223" s="57">
        <f>SUM(E224)</f>
        <v>0</v>
      </c>
      <c r="F223" s="57">
        <f t="shared" ref="F223:M223" si="33">SUM(F224)</f>
        <v>0</v>
      </c>
      <c r="G223" s="57">
        <f t="shared" si="33"/>
        <v>0</v>
      </c>
      <c r="H223" s="57">
        <f t="shared" si="33"/>
        <v>0</v>
      </c>
      <c r="I223" s="57">
        <f t="shared" si="33"/>
        <v>0</v>
      </c>
      <c r="J223" s="57">
        <f t="shared" si="33"/>
        <v>0</v>
      </c>
      <c r="K223" s="57">
        <f t="shared" si="33"/>
        <v>0</v>
      </c>
      <c r="L223" s="57">
        <f t="shared" si="33"/>
        <v>0</v>
      </c>
      <c r="M223" s="57">
        <f t="shared" si="33"/>
        <v>0</v>
      </c>
    </row>
    <row r="224" spans="1:13" ht="26.4">
      <c r="A224" s="46">
        <v>3241</v>
      </c>
      <c r="B224" s="48"/>
      <c r="C224" s="47" t="s">
        <v>123</v>
      </c>
      <c r="D224" s="57">
        <v>0</v>
      </c>
      <c r="E224" s="57">
        <v>0</v>
      </c>
      <c r="F224" s="57">
        <v>0</v>
      </c>
      <c r="G224" s="57">
        <v>0</v>
      </c>
      <c r="H224" s="57">
        <v>0</v>
      </c>
      <c r="I224" s="57">
        <v>0</v>
      </c>
      <c r="J224" s="57">
        <v>0</v>
      </c>
      <c r="K224" s="57">
        <v>0</v>
      </c>
      <c r="L224" s="57">
        <v>0</v>
      </c>
      <c r="M224" s="57">
        <v>0</v>
      </c>
    </row>
    <row r="225" spans="1:13">
      <c r="A225" s="46">
        <v>329</v>
      </c>
      <c r="B225" s="44"/>
      <c r="C225" s="47" t="s">
        <v>27</v>
      </c>
      <c r="D225" s="57">
        <f>SUM(D226:D227)</f>
        <v>0</v>
      </c>
      <c r="E225" s="57">
        <f>SUM(E226:E227)</f>
        <v>0</v>
      </c>
      <c r="F225" s="57">
        <f t="shared" ref="F225:M225" si="34">SUM(F226:F227)</f>
        <v>0</v>
      </c>
      <c r="G225" s="57">
        <f t="shared" si="34"/>
        <v>0</v>
      </c>
      <c r="H225" s="57">
        <f t="shared" si="34"/>
        <v>0</v>
      </c>
      <c r="I225" s="57">
        <f t="shared" si="34"/>
        <v>0</v>
      </c>
      <c r="J225" s="57">
        <f t="shared" si="34"/>
        <v>0</v>
      </c>
      <c r="K225" s="57">
        <f t="shared" si="34"/>
        <v>0</v>
      </c>
      <c r="L225" s="57">
        <f t="shared" si="34"/>
        <v>0</v>
      </c>
      <c r="M225" s="57">
        <f t="shared" si="34"/>
        <v>0</v>
      </c>
    </row>
    <row r="226" spans="1:13">
      <c r="A226" s="46">
        <v>3293</v>
      </c>
      <c r="B226" s="48">
        <v>0</v>
      </c>
      <c r="C226" s="47" t="s">
        <v>73</v>
      </c>
      <c r="D226" s="57">
        <v>0</v>
      </c>
      <c r="E226" s="57">
        <v>0</v>
      </c>
      <c r="F226" s="57">
        <v>0</v>
      </c>
      <c r="G226" s="57">
        <v>0</v>
      </c>
      <c r="H226" s="57">
        <v>0</v>
      </c>
      <c r="I226" s="57">
        <v>0</v>
      </c>
      <c r="J226" s="57">
        <v>0</v>
      </c>
      <c r="K226" s="57">
        <v>0</v>
      </c>
      <c r="L226" s="57">
        <v>0</v>
      </c>
      <c r="M226" s="57">
        <v>0</v>
      </c>
    </row>
    <row r="227" spans="1:13">
      <c r="A227" s="46">
        <v>3299</v>
      </c>
      <c r="B227" s="48">
        <v>0</v>
      </c>
      <c r="C227" s="47" t="s">
        <v>27</v>
      </c>
      <c r="D227" s="57">
        <v>0</v>
      </c>
      <c r="E227" s="57">
        <v>0</v>
      </c>
      <c r="F227" s="57">
        <v>0</v>
      </c>
      <c r="G227" s="57">
        <v>0</v>
      </c>
      <c r="H227" s="57">
        <v>0</v>
      </c>
      <c r="I227" s="57">
        <v>0</v>
      </c>
      <c r="J227" s="57">
        <v>0</v>
      </c>
      <c r="K227" s="57">
        <v>0</v>
      </c>
      <c r="L227" s="57">
        <v>0</v>
      </c>
      <c r="M227" s="57">
        <v>0</v>
      </c>
    </row>
    <row r="228" spans="1:13" ht="26.4">
      <c r="A228" s="46">
        <v>36</v>
      </c>
      <c r="B228" s="48"/>
      <c r="C228" s="47" t="s">
        <v>95</v>
      </c>
      <c r="D228" s="71">
        <f t="shared" ref="D228:M228" si="35">SUM(D229,D231,D234,D236)</f>
        <v>0</v>
      </c>
      <c r="E228" s="57">
        <f t="shared" si="35"/>
        <v>0</v>
      </c>
      <c r="F228" s="57">
        <f t="shared" si="35"/>
        <v>0</v>
      </c>
      <c r="G228" s="57">
        <f t="shared" si="35"/>
        <v>0</v>
      </c>
      <c r="H228" s="57">
        <f t="shared" si="35"/>
        <v>0</v>
      </c>
      <c r="I228" s="57">
        <f t="shared" si="35"/>
        <v>0</v>
      </c>
      <c r="J228" s="57">
        <f t="shared" si="35"/>
        <v>0</v>
      </c>
      <c r="K228" s="57">
        <f t="shared" si="35"/>
        <v>0</v>
      </c>
      <c r="L228" s="57">
        <f t="shared" si="35"/>
        <v>0</v>
      </c>
      <c r="M228" s="57">
        <f t="shared" si="35"/>
        <v>0</v>
      </c>
    </row>
    <row r="229" spans="1:13" ht="26.4">
      <c r="A229" s="46">
        <v>366</v>
      </c>
      <c r="B229" s="48"/>
      <c r="C229" s="47" t="s">
        <v>96</v>
      </c>
      <c r="D229" s="57">
        <f t="shared" ref="D229:M229" si="36">SUM(D230)</f>
        <v>0</v>
      </c>
      <c r="E229" s="57">
        <f t="shared" si="36"/>
        <v>0</v>
      </c>
      <c r="F229" s="57">
        <f t="shared" si="36"/>
        <v>0</v>
      </c>
      <c r="G229" s="57">
        <f t="shared" si="36"/>
        <v>0</v>
      </c>
      <c r="H229" s="57">
        <f t="shared" si="36"/>
        <v>0</v>
      </c>
      <c r="I229" s="57">
        <f t="shared" si="36"/>
        <v>0</v>
      </c>
      <c r="J229" s="57">
        <f t="shared" si="36"/>
        <v>0</v>
      </c>
      <c r="K229" s="57">
        <f t="shared" si="36"/>
        <v>0</v>
      </c>
      <c r="L229" s="57">
        <f t="shared" si="36"/>
        <v>0</v>
      </c>
      <c r="M229" s="57">
        <f t="shared" si="36"/>
        <v>0</v>
      </c>
    </row>
    <row r="230" spans="1:13" ht="26.4">
      <c r="A230" s="46">
        <v>3661</v>
      </c>
      <c r="B230" s="48">
        <v>0</v>
      </c>
      <c r="C230" s="47" t="s">
        <v>96</v>
      </c>
      <c r="D230" s="57">
        <v>0</v>
      </c>
      <c r="E230" s="57">
        <v>0</v>
      </c>
      <c r="F230" s="57">
        <v>0</v>
      </c>
      <c r="G230" s="57">
        <v>0</v>
      </c>
      <c r="H230" s="57">
        <v>0</v>
      </c>
      <c r="I230" s="57">
        <v>0</v>
      </c>
      <c r="J230" s="57">
        <v>0</v>
      </c>
      <c r="K230" s="57">
        <v>0</v>
      </c>
      <c r="L230" s="57">
        <v>0</v>
      </c>
      <c r="M230" s="57">
        <v>0</v>
      </c>
    </row>
    <row r="231" spans="1:13">
      <c r="A231" s="46">
        <v>38</v>
      </c>
      <c r="B231" s="44"/>
      <c r="C231" s="47" t="s">
        <v>84</v>
      </c>
      <c r="D231" s="71">
        <f t="shared" ref="D231:M231" si="37">SUM(D232,D234,D237,D239)</f>
        <v>0</v>
      </c>
      <c r="E231" s="57">
        <f t="shared" si="37"/>
        <v>0</v>
      </c>
      <c r="F231" s="57">
        <f t="shared" si="37"/>
        <v>0</v>
      </c>
      <c r="G231" s="57">
        <f t="shared" si="37"/>
        <v>0</v>
      </c>
      <c r="H231" s="57">
        <f t="shared" si="37"/>
        <v>0</v>
      </c>
      <c r="I231" s="57">
        <f t="shared" si="37"/>
        <v>0</v>
      </c>
      <c r="J231" s="57">
        <f t="shared" si="37"/>
        <v>0</v>
      </c>
      <c r="K231" s="57">
        <f t="shared" si="37"/>
        <v>0</v>
      </c>
      <c r="L231" s="57">
        <f t="shared" si="37"/>
        <v>0</v>
      </c>
      <c r="M231" s="57">
        <f t="shared" si="37"/>
        <v>0</v>
      </c>
    </row>
    <row r="232" spans="1:13">
      <c r="A232" s="46">
        <v>381</v>
      </c>
      <c r="B232" s="44"/>
      <c r="C232" s="47" t="s">
        <v>85</v>
      </c>
      <c r="D232" s="57">
        <f t="shared" ref="D232:M232" si="38">SUM(D233)</f>
        <v>0</v>
      </c>
      <c r="E232" s="57">
        <f t="shared" si="38"/>
        <v>0</v>
      </c>
      <c r="F232" s="57">
        <f t="shared" si="38"/>
        <v>0</v>
      </c>
      <c r="G232" s="57">
        <f t="shared" si="38"/>
        <v>0</v>
      </c>
      <c r="H232" s="57">
        <f t="shared" si="38"/>
        <v>0</v>
      </c>
      <c r="I232" s="57">
        <f t="shared" si="38"/>
        <v>0</v>
      </c>
      <c r="J232" s="57">
        <f t="shared" si="38"/>
        <v>0</v>
      </c>
      <c r="K232" s="57">
        <f t="shared" si="38"/>
        <v>0</v>
      </c>
      <c r="L232" s="57">
        <f t="shared" si="38"/>
        <v>0</v>
      </c>
      <c r="M232" s="57">
        <f t="shared" si="38"/>
        <v>0</v>
      </c>
    </row>
    <row r="233" spans="1:13">
      <c r="A233" s="46">
        <v>3811</v>
      </c>
      <c r="B233" s="48">
        <v>0</v>
      </c>
      <c r="C233" s="47" t="s">
        <v>29</v>
      </c>
      <c r="D233" s="57">
        <v>0</v>
      </c>
      <c r="E233" s="57">
        <v>0</v>
      </c>
      <c r="F233" s="57">
        <v>0</v>
      </c>
      <c r="G233" s="57">
        <v>0</v>
      </c>
      <c r="H233" s="57">
        <v>0</v>
      </c>
      <c r="I233" s="57">
        <v>0</v>
      </c>
      <c r="J233" s="57">
        <v>0</v>
      </c>
      <c r="K233" s="57">
        <v>0</v>
      </c>
      <c r="L233" s="57">
        <v>0</v>
      </c>
      <c r="M233" s="57">
        <v>0</v>
      </c>
    </row>
    <row r="234" spans="1:13">
      <c r="A234" s="43" t="s">
        <v>99</v>
      </c>
      <c r="B234" s="48"/>
      <c r="C234" s="65" t="s">
        <v>98</v>
      </c>
      <c r="D234" s="140"/>
      <c r="E234" s="141"/>
      <c r="F234" s="141"/>
      <c r="G234" s="141"/>
      <c r="H234" s="141"/>
      <c r="I234" s="141"/>
      <c r="J234" s="141"/>
      <c r="K234" s="141"/>
      <c r="L234" s="141"/>
      <c r="M234" s="141"/>
    </row>
    <row r="235" spans="1:13">
      <c r="A235" s="80">
        <v>3</v>
      </c>
      <c r="B235" s="44"/>
      <c r="C235" s="81" t="s">
        <v>51</v>
      </c>
      <c r="D235" s="143">
        <v>0</v>
      </c>
      <c r="E235" s="71">
        <f t="shared" ref="E235:L235" si="39">SUM(E236,E238,E241,E243)</f>
        <v>0</v>
      </c>
      <c r="F235" s="71">
        <f t="shared" si="39"/>
        <v>0</v>
      </c>
      <c r="G235" s="71">
        <f t="shared" si="39"/>
        <v>0</v>
      </c>
      <c r="H235" s="71">
        <f t="shared" si="39"/>
        <v>0</v>
      </c>
      <c r="I235" s="71">
        <f t="shared" si="39"/>
        <v>0</v>
      </c>
      <c r="J235" s="71">
        <f t="shared" si="39"/>
        <v>0</v>
      </c>
      <c r="K235" s="71">
        <f t="shared" si="39"/>
        <v>0</v>
      </c>
      <c r="L235" s="71">
        <f t="shared" si="39"/>
        <v>0</v>
      </c>
      <c r="M235" s="54"/>
    </row>
    <row r="236" spans="1:13">
      <c r="A236" s="46">
        <v>32</v>
      </c>
      <c r="B236" s="44"/>
      <c r="C236" s="47" t="s">
        <v>23</v>
      </c>
      <c r="D236" s="57">
        <v>0</v>
      </c>
      <c r="E236" s="57">
        <f t="shared" ref="E236:L236" si="40">SUM(E237)</f>
        <v>0</v>
      </c>
      <c r="F236" s="57">
        <f t="shared" si="40"/>
        <v>0</v>
      </c>
      <c r="G236" s="57">
        <f t="shared" si="40"/>
        <v>0</v>
      </c>
      <c r="H236" s="57">
        <f t="shared" si="40"/>
        <v>0</v>
      </c>
      <c r="I236" s="57">
        <f t="shared" si="40"/>
        <v>0</v>
      </c>
      <c r="J236" s="57">
        <f t="shared" si="40"/>
        <v>0</v>
      </c>
      <c r="K236" s="57">
        <f t="shared" si="40"/>
        <v>0</v>
      </c>
      <c r="L236" s="57">
        <f t="shared" si="40"/>
        <v>0</v>
      </c>
      <c r="M236" s="54"/>
    </row>
    <row r="237" spans="1:13">
      <c r="A237" s="46">
        <v>323</v>
      </c>
      <c r="B237" s="44"/>
      <c r="C237" s="47" t="s">
        <v>26</v>
      </c>
      <c r="D237" s="57">
        <f>SUM(D238:D239)</f>
        <v>0</v>
      </c>
      <c r="E237" s="57">
        <v>0</v>
      </c>
      <c r="F237" s="57">
        <v>0</v>
      </c>
      <c r="G237" s="57">
        <v>0</v>
      </c>
      <c r="H237" s="57">
        <v>0</v>
      </c>
      <c r="I237" s="57">
        <v>0</v>
      </c>
      <c r="J237" s="57">
        <v>0</v>
      </c>
      <c r="K237" s="57">
        <v>0</v>
      </c>
      <c r="L237" s="57">
        <v>0</v>
      </c>
      <c r="M237" s="54"/>
    </row>
    <row r="238" spans="1:13">
      <c r="A238" s="96">
        <v>3231</v>
      </c>
      <c r="B238" s="48">
        <v>0</v>
      </c>
      <c r="C238" s="119" t="s">
        <v>64</v>
      </c>
      <c r="D238" s="120">
        <v>0</v>
      </c>
      <c r="E238" s="120">
        <f t="shared" ref="E238:L238" si="41">SUM(E239,E241,E244,E246)</f>
        <v>0</v>
      </c>
      <c r="F238" s="120">
        <f t="shared" si="41"/>
        <v>0</v>
      </c>
      <c r="G238" s="120">
        <f t="shared" si="41"/>
        <v>0</v>
      </c>
      <c r="H238" s="120">
        <f t="shared" si="41"/>
        <v>0</v>
      </c>
      <c r="I238" s="120">
        <f t="shared" si="41"/>
        <v>0</v>
      </c>
      <c r="J238" s="120">
        <f t="shared" si="41"/>
        <v>0</v>
      </c>
      <c r="K238" s="120">
        <f t="shared" si="41"/>
        <v>0</v>
      </c>
      <c r="L238" s="120">
        <f t="shared" si="41"/>
        <v>0</v>
      </c>
      <c r="M238" s="54"/>
    </row>
    <row r="239" spans="1:13">
      <c r="A239" s="96">
        <v>3237</v>
      </c>
      <c r="B239" s="48">
        <v>0</v>
      </c>
      <c r="C239" s="119" t="s">
        <v>53</v>
      </c>
      <c r="D239" s="120">
        <v>0</v>
      </c>
      <c r="E239" s="120">
        <f t="shared" ref="E239:L239" si="42">SUM(E240)</f>
        <v>0</v>
      </c>
      <c r="F239" s="120">
        <f t="shared" si="42"/>
        <v>0</v>
      </c>
      <c r="G239" s="120">
        <f t="shared" si="42"/>
        <v>0</v>
      </c>
      <c r="H239" s="120">
        <f t="shared" si="42"/>
        <v>0</v>
      </c>
      <c r="I239" s="120">
        <f t="shared" si="42"/>
        <v>0</v>
      </c>
      <c r="J239" s="120">
        <f t="shared" si="42"/>
        <v>0</v>
      </c>
      <c r="K239" s="120">
        <f t="shared" si="42"/>
        <v>0</v>
      </c>
      <c r="L239" s="120">
        <f t="shared" si="42"/>
        <v>0</v>
      </c>
      <c r="M239" s="54"/>
    </row>
    <row r="240" spans="1:13">
      <c r="A240" s="96">
        <v>329</v>
      </c>
      <c r="B240" s="144"/>
      <c r="C240" s="119" t="s">
        <v>27</v>
      </c>
      <c r="D240" s="120">
        <v>0</v>
      </c>
      <c r="E240" s="120">
        <v>0</v>
      </c>
      <c r="F240" s="120">
        <v>0</v>
      </c>
      <c r="G240" s="120">
        <v>0</v>
      </c>
      <c r="H240" s="120">
        <v>0</v>
      </c>
      <c r="I240" s="120">
        <v>0</v>
      </c>
      <c r="J240" s="120">
        <v>0</v>
      </c>
      <c r="K240" s="120">
        <v>0</v>
      </c>
      <c r="L240" s="120">
        <v>0</v>
      </c>
      <c r="M240" s="54"/>
    </row>
    <row r="241" spans="1:13">
      <c r="A241" s="46">
        <v>3299</v>
      </c>
      <c r="B241" s="44">
        <v>0</v>
      </c>
      <c r="C241" s="47" t="s">
        <v>27</v>
      </c>
      <c r="D241" s="57"/>
      <c r="E241" s="54"/>
      <c r="F241" s="54"/>
      <c r="G241" s="54"/>
      <c r="H241" s="54"/>
      <c r="I241" s="54"/>
      <c r="J241" s="54"/>
      <c r="K241" s="54"/>
      <c r="L241" s="54"/>
      <c r="M241" s="54"/>
    </row>
    <row r="242" spans="1:13" ht="26.4">
      <c r="A242" s="46">
        <v>36</v>
      </c>
      <c r="B242" s="48"/>
      <c r="C242" s="47" t="s">
        <v>95</v>
      </c>
      <c r="D242" s="57"/>
      <c r="E242" s="54"/>
      <c r="F242" s="54"/>
      <c r="G242" s="54"/>
      <c r="H242" s="54"/>
      <c r="I242" s="54"/>
      <c r="J242" s="54"/>
      <c r="K242" s="54"/>
      <c r="L242" s="54"/>
      <c r="M242" s="54"/>
    </row>
    <row r="243" spans="1:13" ht="26.4">
      <c r="A243" s="46">
        <v>366</v>
      </c>
      <c r="B243" s="48"/>
      <c r="C243" s="47" t="s">
        <v>96</v>
      </c>
      <c r="D243" s="57"/>
      <c r="E243" s="54"/>
      <c r="F243" s="54"/>
      <c r="G243" s="54"/>
      <c r="H243" s="54"/>
      <c r="I243" s="54"/>
      <c r="J243" s="54"/>
      <c r="K243" s="54"/>
      <c r="L243" s="54"/>
      <c r="M243" s="54"/>
    </row>
    <row r="244" spans="1:13" ht="26.4">
      <c r="A244" s="46">
        <v>3661</v>
      </c>
      <c r="B244" s="48">
        <v>0</v>
      </c>
      <c r="C244" s="47" t="s">
        <v>96</v>
      </c>
      <c r="D244" s="57"/>
      <c r="E244" s="54"/>
      <c r="F244" s="54"/>
      <c r="G244" s="54"/>
      <c r="H244" s="54"/>
      <c r="I244" s="54"/>
      <c r="J244" s="54"/>
      <c r="K244" s="54"/>
      <c r="L244" s="54"/>
      <c r="M244" s="54"/>
    </row>
    <row r="245" spans="1:13">
      <c r="A245" s="46">
        <v>38</v>
      </c>
      <c r="B245" s="44"/>
      <c r="C245" s="47" t="s">
        <v>84</v>
      </c>
      <c r="D245" s="57"/>
      <c r="E245" s="54"/>
      <c r="F245" s="54"/>
      <c r="G245" s="54"/>
      <c r="H245" s="54"/>
      <c r="I245" s="54"/>
      <c r="J245" s="54"/>
      <c r="K245" s="54"/>
      <c r="L245" s="54"/>
      <c r="M245" s="54"/>
    </row>
    <row r="246" spans="1:13">
      <c r="A246" s="46">
        <v>381</v>
      </c>
      <c r="B246" s="44"/>
      <c r="C246" s="47" t="s">
        <v>85</v>
      </c>
      <c r="D246" s="57"/>
      <c r="E246" s="54"/>
      <c r="F246" s="54"/>
      <c r="G246" s="54"/>
      <c r="H246" s="54"/>
      <c r="I246" s="54"/>
      <c r="J246" s="54"/>
      <c r="K246" s="54"/>
      <c r="L246" s="54"/>
      <c r="M246" s="54"/>
    </row>
    <row r="247" spans="1:13">
      <c r="A247" s="46">
        <v>3811</v>
      </c>
      <c r="B247" s="48">
        <v>0</v>
      </c>
      <c r="C247" s="47" t="s">
        <v>29</v>
      </c>
      <c r="D247" s="57"/>
      <c r="E247" s="54"/>
      <c r="F247" s="54"/>
      <c r="G247" s="54"/>
      <c r="H247" s="54"/>
      <c r="I247" s="54"/>
      <c r="J247" s="54"/>
      <c r="K247" s="54"/>
      <c r="L247" s="54"/>
      <c r="M247" s="54"/>
    </row>
    <row r="248" spans="1:13">
      <c r="A248" s="46"/>
      <c r="B248" s="48"/>
      <c r="C248" s="47"/>
      <c r="D248" s="57"/>
      <c r="E248" s="54"/>
      <c r="F248" s="54"/>
      <c r="G248" s="54"/>
      <c r="H248" s="54"/>
      <c r="I248" s="54"/>
      <c r="J248" s="54"/>
      <c r="K248" s="54"/>
      <c r="L248" s="54"/>
      <c r="M248" s="54"/>
    </row>
    <row r="249" spans="1:13" ht="26.4">
      <c r="A249" s="46"/>
      <c r="B249" s="48"/>
      <c r="C249" s="65" t="s">
        <v>101</v>
      </c>
      <c r="D249" s="57"/>
      <c r="E249" s="54"/>
      <c r="F249" s="54"/>
      <c r="G249" s="54"/>
      <c r="H249" s="54"/>
      <c r="I249" s="54"/>
      <c r="J249" s="54"/>
      <c r="K249" s="54"/>
      <c r="L249" s="54"/>
      <c r="M249" s="54"/>
    </row>
    <row r="250" spans="1:13">
      <c r="A250" s="46">
        <v>3</v>
      </c>
      <c r="B250" s="44"/>
      <c r="C250" s="47" t="s">
        <v>51</v>
      </c>
      <c r="D250" s="57"/>
      <c r="E250" s="54"/>
      <c r="F250" s="54"/>
      <c r="G250" s="54"/>
      <c r="H250" s="54"/>
      <c r="I250" s="54"/>
      <c r="J250" s="54"/>
      <c r="K250" s="54"/>
      <c r="L250" s="54"/>
      <c r="M250" s="54"/>
    </row>
    <row r="251" spans="1:13">
      <c r="A251" s="46">
        <v>32</v>
      </c>
      <c r="B251" s="44"/>
      <c r="C251" s="47" t="s">
        <v>23</v>
      </c>
      <c r="D251" s="57"/>
      <c r="E251" s="54"/>
      <c r="F251" s="54"/>
      <c r="G251" s="54"/>
      <c r="H251" s="54"/>
      <c r="I251" s="54"/>
      <c r="J251" s="54"/>
      <c r="K251" s="54"/>
      <c r="L251" s="54"/>
      <c r="M251" s="54"/>
    </row>
    <row r="252" spans="1:13">
      <c r="A252" s="46">
        <v>321</v>
      </c>
      <c r="B252" s="44"/>
      <c r="C252" s="47" t="s">
        <v>24</v>
      </c>
      <c r="D252" s="57"/>
      <c r="E252" s="54"/>
      <c r="F252" s="54"/>
      <c r="G252" s="54"/>
      <c r="H252" s="54"/>
      <c r="I252" s="54"/>
      <c r="J252" s="54"/>
      <c r="K252" s="54"/>
      <c r="L252" s="54"/>
      <c r="M252" s="54"/>
    </row>
    <row r="253" spans="1:13">
      <c r="A253" s="46">
        <v>3211</v>
      </c>
      <c r="B253" s="48">
        <v>0</v>
      </c>
      <c r="C253" s="47" t="s">
        <v>56</v>
      </c>
      <c r="D253" s="57"/>
      <c r="E253" s="54"/>
      <c r="F253" s="54"/>
      <c r="G253" s="54"/>
      <c r="H253" s="54"/>
      <c r="I253" s="54"/>
      <c r="J253" s="54"/>
      <c r="K253" s="54"/>
      <c r="L253" s="54"/>
      <c r="M253" s="54"/>
    </row>
    <row r="254" spans="1:13">
      <c r="A254" s="46">
        <v>322</v>
      </c>
      <c r="B254" s="44">
        <v>0</v>
      </c>
      <c r="C254" s="47" t="s">
        <v>25</v>
      </c>
      <c r="D254" s="57"/>
      <c r="E254" s="54"/>
      <c r="F254" s="54"/>
      <c r="G254" s="54"/>
      <c r="H254" s="54"/>
      <c r="I254" s="54"/>
      <c r="J254" s="54"/>
      <c r="K254" s="54"/>
      <c r="L254" s="54"/>
      <c r="M254" s="54"/>
    </row>
    <row r="255" spans="1:13" ht="26.4">
      <c r="A255" s="46">
        <v>3221</v>
      </c>
      <c r="B255" s="48">
        <v>0</v>
      </c>
      <c r="C255" s="47" t="s">
        <v>59</v>
      </c>
      <c r="D255" s="57"/>
      <c r="E255" s="54"/>
      <c r="F255" s="54"/>
      <c r="G255" s="54"/>
      <c r="H255" s="54"/>
      <c r="I255" s="54"/>
      <c r="J255" s="54"/>
      <c r="K255" s="54"/>
      <c r="L255" s="54"/>
      <c r="M255" s="54"/>
    </row>
    <row r="256" spans="1:13">
      <c r="A256" s="46">
        <v>3225</v>
      </c>
      <c r="B256" s="48">
        <v>0</v>
      </c>
      <c r="C256" s="47" t="s">
        <v>97</v>
      </c>
      <c r="D256" s="57"/>
      <c r="E256" s="54"/>
      <c r="F256" s="54"/>
      <c r="G256" s="54"/>
      <c r="H256" s="54"/>
      <c r="I256" s="54"/>
      <c r="J256" s="54"/>
      <c r="K256" s="54"/>
      <c r="L256" s="54"/>
      <c r="M256" s="54"/>
    </row>
    <row r="257" spans="1:14" ht="26.4">
      <c r="A257" s="80">
        <v>4</v>
      </c>
      <c r="B257" s="87"/>
      <c r="C257" s="81" t="s">
        <v>31</v>
      </c>
      <c r="D257" s="143">
        <f>SUM(D258)</f>
        <v>0</v>
      </c>
      <c r="E257" s="54"/>
      <c r="F257" s="54"/>
      <c r="G257" s="54"/>
      <c r="H257" s="54"/>
      <c r="I257" s="54"/>
      <c r="J257" s="54"/>
      <c r="K257" s="54"/>
      <c r="L257" s="54"/>
      <c r="M257" s="54"/>
    </row>
    <row r="258" spans="1:14" ht="26.4">
      <c r="A258" s="46">
        <v>42</v>
      </c>
      <c r="B258" s="44"/>
      <c r="C258" s="47" t="s">
        <v>43</v>
      </c>
      <c r="D258" s="57">
        <f>SUM(D259,D266)</f>
        <v>0</v>
      </c>
      <c r="E258" s="54"/>
      <c r="F258" s="54"/>
      <c r="G258" s="54"/>
      <c r="H258" s="54"/>
      <c r="I258" s="54"/>
      <c r="J258" s="54"/>
      <c r="K258" s="54"/>
      <c r="L258" s="54"/>
      <c r="M258" s="54"/>
    </row>
    <row r="259" spans="1:14">
      <c r="A259" s="46">
        <v>422</v>
      </c>
      <c r="B259" s="44"/>
      <c r="C259" s="47" t="s">
        <v>30</v>
      </c>
      <c r="D259" s="57">
        <f>SUM(D260:D265)</f>
        <v>0</v>
      </c>
      <c r="E259" s="54"/>
      <c r="F259" s="54"/>
      <c r="G259" s="54"/>
      <c r="H259" s="54"/>
      <c r="I259" s="54"/>
      <c r="J259" s="54"/>
      <c r="K259" s="54"/>
      <c r="L259" s="54"/>
      <c r="M259" s="54"/>
    </row>
    <row r="260" spans="1:14">
      <c r="A260" s="46">
        <v>4221</v>
      </c>
      <c r="B260" s="48">
        <v>0</v>
      </c>
      <c r="C260" s="47" t="s">
        <v>44</v>
      </c>
      <c r="D260" s="67"/>
      <c r="E260" s="54"/>
      <c r="F260" s="54"/>
      <c r="G260" s="54"/>
      <c r="H260" s="54"/>
      <c r="I260" s="54"/>
      <c r="J260" s="54"/>
      <c r="K260" s="54"/>
      <c r="L260" s="54"/>
      <c r="M260" s="54"/>
    </row>
    <row r="261" spans="1:14">
      <c r="A261" s="46">
        <v>4222</v>
      </c>
      <c r="B261" s="48">
        <v>0</v>
      </c>
      <c r="C261" s="47" t="s">
        <v>45</v>
      </c>
      <c r="D261" s="67"/>
      <c r="E261" s="54"/>
      <c r="F261" s="54"/>
      <c r="G261" s="54"/>
      <c r="H261" s="54"/>
      <c r="I261" s="54"/>
      <c r="J261" s="54"/>
      <c r="K261" s="54"/>
      <c r="L261" s="54"/>
      <c r="M261" s="54"/>
    </row>
    <row r="262" spans="1:14">
      <c r="A262" s="46">
        <v>4223</v>
      </c>
      <c r="B262" s="48">
        <v>0</v>
      </c>
      <c r="C262" s="47" t="s">
        <v>46</v>
      </c>
      <c r="D262" s="67"/>
      <c r="E262" s="54"/>
      <c r="F262" s="54"/>
      <c r="G262" s="54"/>
      <c r="H262" s="54"/>
      <c r="I262" s="54"/>
      <c r="J262" s="54"/>
      <c r="K262" s="54"/>
      <c r="L262" s="54"/>
      <c r="M262" s="54"/>
    </row>
    <row r="263" spans="1:14">
      <c r="A263" s="46">
        <v>4225</v>
      </c>
      <c r="B263" s="48">
        <v>0</v>
      </c>
      <c r="C263" s="47" t="s">
        <v>100</v>
      </c>
      <c r="D263" s="67"/>
      <c r="E263" s="54"/>
      <c r="F263" s="54"/>
      <c r="G263" s="54"/>
      <c r="H263" s="54"/>
      <c r="I263" s="54"/>
      <c r="J263" s="54"/>
      <c r="K263" s="54"/>
      <c r="L263" s="54"/>
      <c r="M263" s="54"/>
    </row>
    <row r="264" spans="1:14">
      <c r="A264" s="46">
        <v>4226</v>
      </c>
      <c r="B264" s="48">
        <v>0</v>
      </c>
      <c r="C264" s="47" t="s">
        <v>47</v>
      </c>
      <c r="D264" s="67"/>
      <c r="E264" s="54"/>
      <c r="F264" s="54"/>
      <c r="G264" s="54"/>
      <c r="H264" s="54"/>
      <c r="I264" s="54"/>
      <c r="J264" s="54"/>
      <c r="K264" s="54"/>
      <c r="L264" s="54"/>
      <c r="M264" s="54"/>
    </row>
    <row r="265" spans="1:14" ht="26.4">
      <c r="A265" s="46">
        <v>4227</v>
      </c>
      <c r="B265" s="48">
        <v>0</v>
      </c>
      <c r="C265" s="47" t="s">
        <v>48</v>
      </c>
      <c r="D265" s="67"/>
      <c r="E265" s="54"/>
      <c r="F265" s="54"/>
      <c r="G265" s="54"/>
      <c r="H265" s="54"/>
      <c r="I265" s="54"/>
      <c r="J265" s="54"/>
      <c r="K265" s="54"/>
      <c r="L265" s="54"/>
      <c r="M265" s="54"/>
    </row>
    <row r="266" spans="1:14">
      <c r="A266" s="46"/>
      <c r="B266" s="48"/>
      <c r="C266" s="47"/>
      <c r="D266" s="57"/>
      <c r="E266" s="54"/>
      <c r="F266" s="54"/>
      <c r="G266" s="54"/>
      <c r="H266" s="54"/>
      <c r="I266" s="54"/>
      <c r="J266" s="54"/>
      <c r="K266" s="54"/>
      <c r="L266" s="54"/>
      <c r="M266" s="54"/>
    </row>
    <row r="267" spans="1:14" s="3" customFormat="1" ht="52.8">
      <c r="A267" s="89" t="s">
        <v>90</v>
      </c>
      <c r="B267" s="89"/>
      <c r="C267" s="90" t="s">
        <v>91</v>
      </c>
      <c r="D267" s="85">
        <f t="shared" ref="D267:M270" si="43">SUM(D268)</f>
        <v>555</v>
      </c>
      <c r="E267" s="91">
        <f t="shared" si="43"/>
        <v>555</v>
      </c>
      <c r="F267" s="91">
        <f t="shared" si="43"/>
        <v>0</v>
      </c>
      <c r="G267" s="91">
        <f t="shared" si="43"/>
        <v>0</v>
      </c>
      <c r="H267" s="91">
        <f t="shared" si="43"/>
        <v>0</v>
      </c>
      <c r="I267" s="91">
        <f t="shared" si="43"/>
        <v>0</v>
      </c>
      <c r="J267" s="91">
        <f t="shared" si="43"/>
        <v>0</v>
      </c>
      <c r="K267" s="91">
        <f t="shared" si="43"/>
        <v>0</v>
      </c>
      <c r="L267" s="91">
        <f t="shared" si="43"/>
        <v>0</v>
      </c>
      <c r="M267" s="91">
        <f t="shared" si="43"/>
        <v>0</v>
      </c>
    </row>
    <row r="268" spans="1:14" s="3" customFormat="1" ht="38.25" customHeight="1">
      <c r="A268" s="68">
        <v>4</v>
      </c>
      <c r="B268" s="79"/>
      <c r="C268" s="70" t="s">
        <v>31</v>
      </c>
      <c r="D268" s="71">
        <f t="shared" si="43"/>
        <v>555</v>
      </c>
      <c r="E268" s="82">
        <f t="shared" si="43"/>
        <v>555</v>
      </c>
      <c r="F268" s="82">
        <f t="shared" si="43"/>
        <v>0</v>
      </c>
      <c r="G268" s="82">
        <f t="shared" si="43"/>
        <v>0</v>
      </c>
      <c r="H268" s="82">
        <f t="shared" si="43"/>
        <v>0</v>
      </c>
      <c r="I268" s="82">
        <f t="shared" si="43"/>
        <v>0</v>
      </c>
      <c r="J268" s="82">
        <f t="shared" si="43"/>
        <v>0</v>
      </c>
      <c r="K268" s="82">
        <f t="shared" si="43"/>
        <v>0</v>
      </c>
      <c r="L268" s="82">
        <f t="shared" si="43"/>
        <v>0</v>
      </c>
      <c r="M268" s="82">
        <f t="shared" si="43"/>
        <v>0</v>
      </c>
    </row>
    <row r="269" spans="1:14" s="3" customFormat="1" ht="38.25" customHeight="1">
      <c r="A269" s="46">
        <v>42</v>
      </c>
      <c r="B269" s="44"/>
      <c r="C269" s="47" t="s">
        <v>43</v>
      </c>
      <c r="D269" s="57">
        <f t="shared" si="43"/>
        <v>555</v>
      </c>
      <c r="E269" s="84">
        <f t="shared" si="43"/>
        <v>555</v>
      </c>
      <c r="F269" s="84">
        <f t="shared" si="43"/>
        <v>0</v>
      </c>
      <c r="G269" s="84">
        <f t="shared" si="43"/>
        <v>0</v>
      </c>
      <c r="H269" s="84">
        <f t="shared" si="43"/>
        <v>0</v>
      </c>
      <c r="I269" s="84">
        <f t="shared" si="43"/>
        <v>0</v>
      </c>
      <c r="J269" s="84">
        <f t="shared" si="43"/>
        <v>0</v>
      </c>
      <c r="K269" s="84">
        <f t="shared" si="43"/>
        <v>0</v>
      </c>
      <c r="L269" s="84">
        <f t="shared" si="43"/>
        <v>0</v>
      </c>
      <c r="M269" s="84">
        <f t="shared" si="43"/>
        <v>0</v>
      </c>
      <c r="N269" s="2"/>
    </row>
    <row r="270" spans="1:14" s="3" customFormat="1" ht="26.4">
      <c r="A270" s="46">
        <v>424</v>
      </c>
      <c r="B270" s="44"/>
      <c r="C270" s="47" t="s">
        <v>32</v>
      </c>
      <c r="D270" s="57">
        <f t="shared" si="43"/>
        <v>555</v>
      </c>
      <c r="E270" s="57">
        <f t="shared" si="43"/>
        <v>555</v>
      </c>
      <c r="F270" s="57">
        <f t="shared" si="43"/>
        <v>0</v>
      </c>
      <c r="G270" s="57">
        <f t="shared" si="43"/>
        <v>0</v>
      </c>
      <c r="H270" s="57">
        <f t="shared" si="43"/>
        <v>0</v>
      </c>
      <c r="I270" s="57">
        <f t="shared" si="43"/>
        <v>0</v>
      </c>
      <c r="J270" s="57">
        <f t="shared" si="43"/>
        <v>0</v>
      </c>
      <c r="K270" s="57">
        <f t="shared" si="43"/>
        <v>0</v>
      </c>
      <c r="L270" s="57">
        <f t="shared" si="43"/>
        <v>0</v>
      </c>
      <c r="M270" s="57">
        <f t="shared" si="43"/>
        <v>0</v>
      </c>
      <c r="N270" s="2"/>
    </row>
    <row r="271" spans="1:14" s="3" customFormat="1">
      <c r="A271" s="46">
        <v>4241</v>
      </c>
      <c r="B271" s="48">
        <v>723</v>
      </c>
      <c r="C271" s="47" t="s">
        <v>92</v>
      </c>
      <c r="D271" s="57">
        <v>555</v>
      </c>
      <c r="E271" s="54">
        <v>555</v>
      </c>
      <c r="F271" s="54">
        <v>0</v>
      </c>
      <c r="G271" s="54">
        <v>0</v>
      </c>
      <c r="H271" s="54">
        <v>0</v>
      </c>
      <c r="I271" s="54">
        <v>0</v>
      </c>
      <c r="J271" s="54">
        <v>0</v>
      </c>
      <c r="K271" s="54">
        <v>0</v>
      </c>
      <c r="L271" s="54">
        <v>0</v>
      </c>
      <c r="M271" s="54">
        <v>0</v>
      </c>
      <c r="N271" s="2"/>
    </row>
    <row r="272" spans="1:14">
      <c r="A272" s="46"/>
      <c r="B272" s="44"/>
      <c r="C272" s="47"/>
      <c r="D272" s="51"/>
      <c r="E272" s="54"/>
      <c r="F272" s="54"/>
      <c r="G272" s="54"/>
      <c r="H272" s="54"/>
      <c r="I272" s="54"/>
      <c r="J272" s="54"/>
      <c r="K272" s="54"/>
      <c r="L272" s="54"/>
      <c r="M272" s="54"/>
    </row>
    <row r="273" spans="1:14" s="3" customFormat="1">
      <c r="A273" s="102" t="s">
        <v>162</v>
      </c>
      <c r="B273" s="102"/>
      <c r="C273" s="103" t="s">
        <v>163</v>
      </c>
      <c r="D273" s="85">
        <f t="shared" ref="D273:M273" si="44">SUM(D274)</f>
        <v>130000</v>
      </c>
      <c r="E273" s="85">
        <f t="shared" si="44"/>
        <v>130000</v>
      </c>
      <c r="F273" s="85">
        <f t="shared" si="44"/>
        <v>0</v>
      </c>
      <c r="G273" s="85">
        <f t="shared" si="44"/>
        <v>0</v>
      </c>
      <c r="H273" s="85">
        <f t="shared" si="44"/>
        <v>0</v>
      </c>
      <c r="I273" s="85">
        <f t="shared" si="44"/>
        <v>0</v>
      </c>
      <c r="J273" s="85">
        <f t="shared" si="44"/>
        <v>0</v>
      </c>
      <c r="K273" s="85">
        <f t="shared" si="44"/>
        <v>0</v>
      </c>
      <c r="L273" s="85">
        <f t="shared" si="44"/>
        <v>0</v>
      </c>
      <c r="M273" s="85">
        <f t="shared" si="44"/>
        <v>0</v>
      </c>
    </row>
    <row r="274" spans="1:14" s="3" customFormat="1">
      <c r="A274" s="68">
        <v>3</v>
      </c>
      <c r="B274" s="79"/>
      <c r="C274" s="70" t="s">
        <v>51</v>
      </c>
      <c r="D274" s="71">
        <f t="shared" ref="D274:M274" si="45">SUM(D275)</f>
        <v>130000</v>
      </c>
      <c r="E274" s="71">
        <f t="shared" si="45"/>
        <v>130000</v>
      </c>
      <c r="F274" s="71">
        <f t="shared" si="45"/>
        <v>0</v>
      </c>
      <c r="G274" s="71">
        <f t="shared" si="45"/>
        <v>0</v>
      </c>
      <c r="H274" s="71">
        <f t="shared" si="45"/>
        <v>0</v>
      </c>
      <c r="I274" s="71">
        <f t="shared" si="45"/>
        <v>0</v>
      </c>
      <c r="J274" s="71">
        <f t="shared" si="45"/>
        <v>0</v>
      </c>
      <c r="K274" s="71">
        <f t="shared" si="45"/>
        <v>0</v>
      </c>
      <c r="L274" s="71">
        <f t="shared" si="45"/>
        <v>0</v>
      </c>
      <c r="M274" s="71">
        <f t="shared" si="45"/>
        <v>0</v>
      </c>
    </row>
    <row r="275" spans="1:14" s="3" customFormat="1">
      <c r="A275" s="46">
        <v>32</v>
      </c>
      <c r="B275" s="44"/>
      <c r="C275" s="47" t="s">
        <v>23</v>
      </c>
      <c r="D275" s="57">
        <f t="shared" ref="D275:K275" si="46">SUM(D276)</f>
        <v>130000</v>
      </c>
      <c r="E275" s="57">
        <f t="shared" si="46"/>
        <v>130000</v>
      </c>
      <c r="F275" s="57">
        <f t="shared" si="46"/>
        <v>0</v>
      </c>
      <c r="G275" s="57">
        <f t="shared" si="46"/>
        <v>0</v>
      </c>
      <c r="H275" s="57">
        <f t="shared" si="46"/>
        <v>0</v>
      </c>
      <c r="I275" s="57">
        <f t="shared" si="46"/>
        <v>0</v>
      </c>
      <c r="J275" s="57">
        <f t="shared" si="46"/>
        <v>0</v>
      </c>
      <c r="K275" s="57">
        <f t="shared" si="46"/>
        <v>0</v>
      </c>
      <c r="L275" s="62">
        <v>0</v>
      </c>
      <c r="M275" s="62">
        <v>0</v>
      </c>
      <c r="N275" s="2"/>
    </row>
    <row r="276" spans="1:14" s="3" customFormat="1">
      <c r="A276" s="46">
        <v>322</v>
      </c>
      <c r="B276" s="44"/>
      <c r="C276" s="47" t="s">
        <v>25</v>
      </c>
      <c r="D276" s="57">
        <f>SUM(D277)</f>
        <v>130000</v>
      </c>
      <c r="E276" s="57">
        <f>SUM(E277)</f>
        <v>130000</v>
      </c>
      <c r="F276" s="57">
        <f>SUM(F277)</f>
        <v>0</v>
      </c>
      <c r="G276" s="57">
        <f t="shared" ref="G276:M276" si="47">SUM(G277)</f>
        <v>0</v>
      </c>
      <c r="H276" s="57">
        <f t="shared" si="47"/>
        <v>0</v>
      </c>
      <c r="I276" s="57">
        <f t="shared" si="47"/>
        <v>0</v>
      </c>
      <c r="J276" s="57">
        <f t="shared" si="47"/>
        <v>0</v>
      </c>
      <c r="K276" s="57">
        <f t="shared" si="47"/>
        <v>0</v>
      </c>
      <c r="L276" s="57">
        <f t="shared" si="47"/>
        <v>0</v>
      </c>
      <c r="M276" s="57">
        <f t="shared" si="47"/>
        <v>0</v>
      </c>
      <c r="N276" s="2"/>
    </row>
    <row r="277" spans="1:14" s="3" customFormat="1">
      <c r="A277" s="46">
        <v>3222</v>
      </c>
      <c r="B277" s="48">
        <v>1302</v>
      </c>
      <c r="C277" s="47" t="s">
        <v>83</v>
      </c>
      <c r="D277" s="57">
        <v>130000</v>
      </c>
      <c r="E277" s="62">
        <v>130000</v>
      </c>
      <c r="F277" s="62">
        <v>0</v>
      </c>
      <c r="G277" s="62">
        <v>0</v>
      </c>
      <c r="H277" s="62">
        <v>0</v>
      </c>
      <c r="I277" s="62">
        <v>0</v>
      </c>
      <c r="J277" s="62">
        <v>0</v>
      </c>
      <c r="K277" s="62">
        <v>0</v>
      </c>
      <c r="L277" s="62">
        <v>0</v>
      </c>
      <c r="M277" s="62">
        <v>0</v>
      </c>
      <c r="N277" s="2"/>
    </row>
    <row r="278" spans="1:14" ht="26.4">
      <c r="A278" s="46">
        <v>36</v>
      </c>
      <c r="B278" s="48"/>
      <c r="C278" s="47" t="s">
        <v>164</v>
      </c>
      <c r="D278" s="57">
        <v>0</v>
      </c>
      <c r="E278" s="62">
        <v>0</v>
      </c>
    </row>
    <row r="279" spans="1:14" ht="26.4">
      <c r="A279" s="46">
        <v>366</v>
      </c>
      <c r="B279" s="44"/>
      <c r="C279" s="47" t="s">
        <v>165</v>
      </c>
      <c r="D279" s="57">
        <f>SUM(D280:D280)</f>
        <v>0</v>
      </c>
      <c r="E279" s="62">
        <v>0</v>
      </c>
    </row>
    <row r="280" spans="1:14" ht="26.4">
      <c r="A280" s="46">
        <v>3661</v>
      </c>
      <c r="B280" s="48">
        <v>1303</v>
      </c>
      <c r="C280" s="47" t="s">
        <v>166</v>
      </c>
      <c r="D280" s="57">
        <v>0</v>
      </c>
      <c r="E280" s="62">
        <v>0</v>
      </c>
    </row>
    <row r="281" spans="1:14" s="3" customFormat="1" ht="26.4">
      <c r="A281" s="46">
        <v>37</v>
      </c>
      <c r="B281" s="48"/>
      <c r="C281" s="47" t="s">
        <v>167</v>
      </c>
      <c r="D281" s="57">
        <v>0</v>
      </c>
      <c r="E281" s="62">
        <v>0</v>
      </c>
      <c r="F281" s="62"/>
      <c r="G281" s="62"/>
      <c r="H281" s="62"/>
      <c r="I281" s="62"/>
      <c r="J281" s="62"/>
      <c r="K281" s="62"/>
      <c r="L281" s="62"/>
      <c r="M281" s="62"/>
      <c r="N281" s="2"/>
    </row>
    <row r="282" spans="1:14" s="3" customFormat="1" ht="26.4">
      <c r="A282" s="46">
        <v>372</v>
      </c>
      <c r="B282" s="48"/>
      <c r="C282" s="47" t="s">
        <v>168</v>
      </c>
      <c r="D282" s="57">
        <v>0</v>
      </c>
      <c r="E282" s="62">
        <v>0</v>
      </c>
      <c r="F282" s="62"/>
      <c r="G282" s="62"/>
      <c r="H282" s="62"/>
      <c r="I282" s="62"/>
      <c r="J282" s="62"/>
      <c r="K282" s="62"/>
      <c r="L282" s="62"/>
      <c r="M282" s="62"/>
      <c r="N282" s="2"/>
    </row>
    <row r="283" spans="1:14" s="3" customFormat="1">
      <c r="A283" s="46">
        <v>3722</v>
      </c>
      <c r="B283" s="48">
        <v>728</v>
      </c>
      <c r="C283" s="47" t="s">
        <v>169</v>
      </c>
      <c r="D283" s="57">
        <v>0</v>
      </c>
      <c r="E283" s="62">
        <v>0</v>
      </c>
      <c r="F283" s="62"/>
      <c r="G283" s="62"/>
      <c r="H283" s="62"/>
      <c r="I283" s="62"/>
      <c r="J283" s="62"/>
      <c r="K283" s="62"/>
      <c r="L283" s="62"/>
      <c r="M283" s="62"/>
      <c r="N283" s="2"/>
    </row>
    <row r="284" spans="1:14" s="3" customFormat="1">
      <c r="A284" s="68"/>
      <c r="B284" s="69"/>
      <c r="C284" s="70"/>
      <c r="D284" s="71"/>
      <c r="E284" s="92"/>
      <c r="F284" s="92"/>
      <c r="G284" s="92"/>
      <c r="H284" s="92"/>
      <c r="I284" s="92"/>
      <c r="J284" s="92"/>
      <c r="K284" s="92"/>
      <c r="L284" s="92"/>
      <c r="M284" s="92"/>
    </row>
    <row r="285" spans="1:14" s="3" customFormat="1">
      <c r="A285" s="102" t="s">
        <v>170</v>
      </c>
      <c r="B285" s="102"/>
      <c r="C285" s="103" t="s">
        <v>171</v>
      </c>
      <c r="D285" s="85">
        <f t="shared" ref="D285:M288" si="48">SUM(D286)</f>
        <v>3990</v>
      </c>
      <c r="E285" s="85">
        <f t="shared" si="48"/>
        <v>3990</v>
      </c>
      <c r="F285" s="85">
        <f t="shared" si="48"/>
        <v>0</v>
      </c>
      <c r="G285" s="85">
        <f t="shared" si="48"/>
        <v>0</v>
      </c>
      <c r="H285" s="85">
        <f t="shared" si="48"/>
        <v>0</v>
      </c>
      <c r="I285" s="85">
        <f t="shared" si="48"/>
        <v>0</v>
      </c>
      <c r="J285" s="85">
        <f t="shared" si="48"/>
        <v>0</v>
      </c>
      <c r="K285" s="85">
        <f t="shared" si="48"/>
        <v>0</v>
      </c>
      <c r="L285" s="85">
        <f t="shared" si="48"/>
        <v>0</v>
      </c>
      <c r="M285" s="85">
        <f t="shared" si="48"/>
        <v>0</v>
      </c>
    </row>
    <row r="286" spans="1:14" s="3" customFormat="1">
      <c r="A286" s="68">
        <v>3</v>
      </c>
      <c r="B286" s="79"/>
      <c r="C286" s="70" t="s">
        <v>51</v>
      </c>
      <c r="D286" s="71">
        <f t="shared" si="48"/>
        <v>3990</v>
      </c>
      <c r="E286" s="71">
        <f t="shared" si="48"/>
        <v>3990</v>
      </c>
      <c r="F286" s="71">
        <f t="shared" si="48"/>
        <v>0</v>
      </c>
      <c r="G286" s="71">
        <f t="shared" si="48"/>
        <v>0</v>
      </c>
      <c r="H286" s="71">
        <f t="shared" si="48"/>
        <v>0</v>
      </c>
      <c r="I286" s="71">
        <f t="shared" si="48"/>
        <v>0</v>
      </c>
      <c r="J286" s="71">
        <f t="shared" si="48"/>
        <v>0</v>
      </c>
      <c r="K286" s="71">
        <f t="shared" si="48"/>
        <v>0</v>
      </c>
      <c r="L286" s="71">
        <f t="shared" si="48"/>
        <v>0</v>
      </c>
      <c r="M286" s="71">
        <f t="shared" si="48"/>
        <v>0</v>
      </c>
    </row>
    <row r="287" spans="1:14" s="3" customFormat="1">
      <c r="A287" s="46">
        <v>32</v>
      </c>
      <c r="B287" s="44"/>
      <c r="C287" s="47" t="s">
        <v>23</v>
      </c>
      <c r="D287" s="57">
        <f t="shared" si="48"/>
        <v>3990</v>
      </c>
      <c r="E287" s="57">
        <f t="shared" si="48"/>
        <v>3990</v>
      </c>
      <c r="F287" s="57">
        <f t="shared" si="48"/>
        <v>0</v>
      </c>
      <c r="G287" s="57">
        <f t="shared" si="48"/>
        <v>0</v>
      </c>
      <c r="H287" s="57">
        <f t="shared" si="48"/>
        <v>0</v>
      </c>
      <c r="I287" s="57">
        <f t="shared" si="48"/>
        <v>0</v>
      </c>
      <c r="J287" s="57">
        <f t="shared" si="48"/>
        <v>0</v>
      </c>
      <c r="K287" s="57">
        <f t="shared" si="48"/>
        <v>0</v>
      </c>
      <c r="L287" s="57">
        <f t="shared" si="48"/>
        <v>0</v>
      </c>
      <c r="M287" s="57">
        <f t="shared" si="48"/>
        <v>0</v>
      </c>
    </row>
    <row r="288" spans="1:14" s="3" customFormat="1">
      <c r="A288" s="46">
        <v>322</v>
      </c>
      <c r="B288" s="44"/>
      <c r="C288" s="47" t="s">
        <v>25</v>
      </c>
      <c r="D288" s="57">
        <f>SUM(D289)</f>
        <v>3990</v>
      </c>
      <c r="E288" s="57">
        <f>SUM(E289)</f>
        <v>3990</v>
      </c>
      <c r="F288" s="57">
        <f t="shared" si="48"/>
        <v>0</v>
      </c>
      <c r="G288" s="57">
        <f t="shared" si="48"/>
        <v>0</v>
      </c>
      <c r="H288" s="57">
        <f t="shared" si="48"/>
        <v>0</v>
      </c>
      <c r="I288" s="57">
        <f t="shared" si="48"/>
        <v>0</v>
      </c>
      <c r="J288" s="57">
        <f t="shared" si="48"/>
        <v>0</v>
      </c>
      <c r="K288" s="57">
        <f t="shared" si="48"/>
        <v>0</v>
      </c>
      <c r="L288" s="57">
        <f t="shared" si="48"/>
        <v>0</v>
      </c>
      <c r="M288" s="57">
        <f t="shared" si="48"/>
        <v>0</v>
      </c>
    </row>
    <row r="289" spans="1:13" s="3" customFormat="1">
      <c r="A289" s="46">
        <v>3222</v>
      </c>
      <c r="B289" s="48">
        <v>0</v>
      </c>
      <c r="C289" s="47" t="s">
        <v>83</v>
      </c>
      <c r="D289" s="57">
        <v>3990</v>
      </c>
      <c r="E289" s="62">
        <v>3990</v>
      </c>
      <c r="F289" s="57">
        <v>0</v>
      </c>
      <c r="G289" s="57">
        <v>0</v>
      </c>
      <c r="H289" s="57">
        <v>0</v>
      </c>
      <c r="I289" s="57">
        <v>0</v>
      </c>
      <c r="J289" s="57">
        <v>0</v>
      </c>
      <c r="K289" s="57">
        <v>0</v>
      </c>
      <c r="L289" s="57">
        <v>0</v>
      </c>
      <c r="M289" s="57">
        <v>0</v>
      </c>
    </row>
    <row r="290" spans="1:13" s="3" customFormat="1">
      <c r="A290" s="46"/>
      <c r="B290" s="48"/>
      <c r="C290" s="47"/>
      <c r="D290" s="57"/>
      <c r="E290" s="62"/>
      <c r="F290" s="62"/>
      <c r="G290" s="62"/>
      <c r="H290" s="62"/>
      <c r="I290" s="62"/>
      <c r="J290" s="62"/>
      <c r="K290" s="62"/>
      <c r="L290" s="62"/>
      <c r="M290" s="62"/>
    </row>
    <row r="291" spans="1:13" s="3" customFormat="1">
      <c r="A291" s="68"/>
      <c r="B291" s="69"/>
      <c r="C291" s="70"/>
      <c r="D291" s="71"/>
      <c r="E291" s="92"/>
      <c r="F291" s="92"/>
      <c r="G291" s="92"/>
      <c r="H291" s="92"/>
      <c r="I291" s="92"/>
      <c r="J291" s="92"/>
      <c r="K291" s="92"/>
      <c r="L291" s="92"/>
      <c r="M291" s="92"/>
    </row>
    <row r="292" spans="1:13">
      <c r="A292" s="46"/>
    </row>
    <row r="293" spans="1:13">
      <c r="A293" s="102" t="s">
        <v>128</v>
      </c>
      <c r="B293" s="102"/>
      <c r="C293" s="103" t="s">
        <v>129</v>
      </c>
      <c r="D293" s="150">
        <f t="shared" ref="D293:I293" si="49">SUM(D295,D301,D307,D313,D333)</f>
        <v>5634335</v>
      </c>
      <c r="E293" s="150">
        <f t="shared" si="49"/>
        <v>5631382</v>
      </c>
      <c r="F293" s="150">
        <f t="shared" si="49"/>
        <v>2953</v>
      </c>
      <c r="G293" s="106">
        <f t="shared" si="49"/>
        <v>0</v>
      </c>
      <c r="H293" s="106">
        <f t="shared" si="49"/>
        <v>0</v>
      </c>
      <c r="I293" s="106">
        <f t="shared" si="49"/>
        <v>0</v>
      </c>
      <c r="J293" s="106"/>
    </row>
    <row r="294" spans="1:13">
      <c r="A294" s="102"/>
      <c r="B294" s="102"/>
      <c r="C294" s="103" t="s">
        <v>130</v>
      </c>
      <c r="D294" s="150"/>
      <c r="E294" s="150"/>
      <c r="F294" s="150"/>
      <c r="G294" s="106"/>
      <c r="H294" s="106"/>
      <c r="I294" s="106"/>
      <c r="J294" s="106"/>
    </row>
    <row r="295" spans="1:13">
      <c r="A295" s="102" t="s">
        <v>131</v>
      </c>
      <c r="B295" s="102"/>
      <c r="C295" s="105"/>
      <c r="D295" s="150">
        <f>SUM(D296)</f>
        <v>0</v>
      </c>
      <c r="E295" s="150"/>
      <c r="F295" s="150">
        <f>SUM(F296)</f>
        <v>0</v>
      </c>
      <c r="G295" s="106"/>
      <c r="H295" s="106"/>
      <c r="I295" s="106"/>
      <c r="J295" s="106"/>
    </row>
    <row r="296" spans="1:13">
      <c r="A296" s="60">
        <v>3</v>
      </c>
      <c r="C296" s="114" t="s">
        <v>51</v>
      </c>
      <c r="D296" s="92">
        <f>SUM(D297)</f>
        <v>0</v>
      </c>
      <c r="E296" s="92"/>
      <c r="F296" s="92">
        <f>SUM(F297)</f>
        <v>0</v>
      </c>
    </row>
    <row r="297" spans="1:13">
      <c r="A297" s="66">
        <v>32</v>
      </c>
      <c r="C297" s="61" t="s">
        <v>23</v>
      </c>
      <c r="D297" s="62">
        <f>SUM(D298)</f>
        <v>0</v>
      </c>
      <c r="F297" s="62">
        <f>SUM(F298)</f>
        <v>0</v>
      </c>
    </row>
    <row r="298" spans="1:13" ht="23.4">
      <c r="A298" s="66">
        <v>324</v>
      </c>
      <c r="C298" s="61" t="s">
        <v>71</v>
      </c>
      <c r="D298" s="62">
        <f>SUM(D299)</f>
        <v>0</v>
      </c>
      <c r="F298" s="62">
        <f>SUM(F299)</f>
        <v>0</v>
      </c>
    </row>
    <row r="299" spans="1:13" ht="23.4">
      <c r="A299" s="66">
        <v>3241</v>
      </c>
      <c r="C299" s="61" t="s">
        <v>71</v>
      </c>
      <c r="D299" s="62">
        <v>0</v>
      </c>
      <c r="F299" s="62">
        <v>0</v>
      </c>
    </row>
    <row r="300" spans="1:13">
      <c r="A300" s="66"/>
    </row>
    <row r="301" spans="1:13">
      <c r="A301" s="102" t="s">
        <v>131</v>
      </c>
      <c r="B301" s="102"/>
      <c r="C301" s="105" t="s">
        <v>132</v>
      </c>
      <c r="D301" s="150">
        <f>SUM(D302)</f>
        <v>0</v>
      </c>
      <c r="E301" s="106"/>
      <c r="F301" s="106"/>
      <c r="G301" s="106"/>
      <c r="H301" s="106"/>
      <c r="I301" s="150">
        <f>SUM(I302)</f>
        <v>0</v>
      </c>
      <c r="J301" s="106"/>
    </row>
    <row r="302" spans="1:13">
      <c r="A302" s="60">
        <v>3</v>
      </c>
      <c r="C302" s="114" t="s">
        <v>51</v>
      </c>
      <c r="D302" s="92">
        <f>SUM(D303)</f>
        <v>0</v>
      </c>
      <c r="E302" s="92"/>
      <c r="F302" s="92"/>
      <c r="G302" s="92"/>
      <c r="H302" s="92"/>
      <c r="I302" s="92">
        <f>SUM(I303)</f>
        <v>0</v>
      </c>
      <c r="J302" s="92"/>
    </row>
    <row r="303" spans="1:13">
      <c r="A303" s="66">
        <v>32</v>
      </c>
      <c r="C303" s="61" t="s">
        <v>23</v>
      </c>
      <c r="D303" s="62">
        <f>SUM(D304)</f>
        <v>0</v>
      </c>
      <c r="I303" s="62">
        <f>SUM(I304)</f>
        <v>0</v>
      </c>
    </row>
    <row r="304" spans="1:13">
      <c r="A304" s="66">
        <v>322</v>
      </c>
      <c r="C304" s="61" t="s">
        <v>25</v>
      </c>
      <c r="D304" s="62">
        <f>SUM(D305)</f>
        <v>0</v>
      </c>
      <c r="I304" s="62">
        <f>SUM(I305)</f>
        <v>0</v>
      </c>
    </row>
    <row r="305" spans="1:10">
      <c r="A305" s="66">
        <v>3225</v>
      </c>
      <c r="C305" s="61" t="s">
        <v>62</v>
      </c>
      <c r="D305" s="62">
        <v>0</v>
      </c>
      <c r="I305" s="62">
        <v>0</v>
      </c>
    </row>
    <row r="306" spans="1:10">
      <c r="A306" s="107"/>
    </row>
    <row r="307" spans="1:10">
      <c r="A307" s="110" t="s">
        <v>131</v>
      </c>
      <c r="B307" s="110"/>
      <c r="C307" s="111" t="s">
        <v>133</v>
      </c>
      <c r="D307" s="112">
        <f>SUM(D308)</f>
        <v>0</v>
      </c>
      <c r="E307" s="112"/>
      <c r="F307" s="112">
        <f>SUM(F308)</f>
        <v>0</v>
      </c>
      <c r="G307" s="112">
        <f>SUM(G308)</f>
        <v>0</v>
      </c>
      <c r="H307" s="112"/>
      <c r="I307" s="112"/>
      <c r="J307" s="112"/>
    </row>
    <row r="308" spans="1:10">
      <c r="A308" s="66">
        <v>3</v>
      </c>
      <c r="C308" s="61" t="s">
        <v>51</v>
      </c>
      <c r="D308" s="62">
        <f>SUM(D309)</f>
        <v>0</v>
      </c>
      <c r="G308" s="62">
        <f>SUM(G309)</f>
        <v>0</v>
      </c>
    </row>
    <row r="309" spans="1:10">
      <c r="A309" s="66">
        <v>32</v>
      </c>
      <c r="C309" s="61" t="s">
        <v>23</v>
      </c>
      <c r="D309" s="62">
        <f>SUM(D310)</f>
        <v>0</v>
      </c>
      <c r="G309" s="62">
        <f>SUM(G310)</f>
        <v>0</v>
      </c>
    </row>
    <row r="310" spans="1:10">
      <c r="A310" s="66">
        <v>322</v>
      </c>
      <c r="C310" s="61" t="s">
        <v>25</v>
      </c>
      <c r="D310" s="62">
        <f>SUM(D311)</f>
        <v>0</v>
      </c>
      <c r="G310" s="62">
        <f>SUM(G311)</f>
        <v>0</v>
      </c>
    </row>
    <row r="311" spans="1:10">
      <c r="A311" s="66">
        <v>3222</v>
      </c>
      <c r="C311" s="61" t="s">
        <v>83</v>
      </c>
      <c r="D311" s="62">
        <v>0</v>
      </c>
      <c r="G311" s="62">
        <v>0</v>
      </c>
    </row>
    <row r="312" spans="1:10">
      <c r="A312" s="66"/>
    </row>
    <row r="313" spans="1:10" ht="23.4">
      <c r="A313" s="113" t="s">
        <v>131</v>
      </c>
      <c r="B313" s="102"/>
      <c r="C313" s="105" t="s">
        <v>172</v>
      </c>
      <c r="D313" s="150">
        <f>SUM(D314)</f>
        <v>5631382</v>
      </c>
      <c r="E313" s="150">
        <f>SUM(E314)</f>
        <v>5631382</v>
      </c>
      <c r="F313" s="106"/>
      <c r="G313" s="106"/>
      <c r="H313" s="106"/>
      <c r="I313" s="106"/>
      <c r="J313" s="106"/>
    </row>
    <row r="314" spans="1:10">
      <c r="A314" s="60">
        <v>3</v>
      </c>
      <c r="C314" s="114" t="s">
        <v>51</v>
      </c>
      <c r="D314" s="92">
        <f>SUM(D315,D323)</f>
        <v>5631382</v>
      </c>
      <c r="E314" s="92">
        <f>SUM(E315,E323)</f>
        <v>5631382</v>
      </c>
    </row>
    <row r="315" spans="1:10">
      <c r="A315" s="66">
        <v>31</v>
      </c>
      <c r="B315" s="66"/>
      <c r="C315" s="61" t="s">
        <v>19</v>
      </c>
      <c r="D315" s="62">
        <f>SUM(D316,D318,D320)</f>
        <v>5359530</v>
      </c>
      <c r="E315" s="62">
        <f>SUM(E316,E318,E320)</f>
        <v>5359530</v>
      </c>
    </row>
    <row r="316" spans="1:10">
      <c r="A316" s="66">
        <v>311</v>
      </c>
      <c r="B316" s="66"/>
      <c r="C316" s="61" t="s">
        <v>134</v>
      </c>
      <c r="D316" s="62">
        <f>SUM(D317)</f>
        <v>4425290</v>
      </c>
      <c r="E316" s="62">
        <f>SUM(E317)</f>
        <v>4425290</v>
      </c>
    </row>
    <row r="317" spans="1:10">
      <c r="A317" s="66">
        <v>3111</v>
      </c>
      <c r="B317" s="66"/>
      <c r="C317" s="61" t="s">
        <v>87</v>
      </c>
      <c r="D317" s="62">
        <v>4425290</v>
      </c>
      <c r="E317" s="62">
        <v>4425290</v>
      </c>
    </row>
    <row r="318" spans="1:10">
      <c r="A318" s="66">
        <v>312</v>
      </c>
      <c r="B318" s="66"/>
      <c r="C318" s="61" t="s">
        <v>21</v>
      </c>
      <c r="D318" s="62">
        <f>SUM(D319)</f>
        <v>172014</v>
      </c>
      <c r="E318" s="62">
        <f>SUM(E319)</f>
        <v>172014</v>
      </c>
    </row>
    <row r="319" spans="1:10">
      <c r="A319" s="66">
        <v>3121</v>
      </c>
      <c r="B319" s="66"/>
      <c r="C319" s="61" t="s">
        <v>21</v>
      </c>
      <c r="D319" s="62">
        <v>172014</v>
      </c>
      <c r="E319" s="62">
        <v>172014</v>
      </c>
    </row>
    <row r="320" spans="1:10">
      <c r="A320" s="66">
        <v>313</v>
      </c>
      <c r="B320" s="66"/>
      <c r="C320" s="61" t="s">
        <v>22</v>
      </c>
      <c r="D320" s="62">
        <f>SUM(D321+D322)</f>
        <v>762226</v>
      </c>
      <c r="E320" s="62">
        <f>SUM(E321+E322)</f>
        <v>762226</v>
      </c>
    </row>
    <row r="321" spans="1:10">
      <c r="A321" s="66">
        <v>3132</v>
      </c>
      <c r="B321" s="66"/>
      <c r="C321" s="61" t="s">
        <v>135</v>
      </c>
      <c r="D321" s="62">
        <v>686890</v>
      </c>
      <c r="E321" s="62">
        <v>686890</v>
      </c>
    </row>
    <row r="322" spans="1:10">
      <c r="A322" s="66">
        <v>3133</v>
      </c>
      <c r="B322" s="66"/>
      <c r="C322" s="61" t="s">
        <v>136</v>
      </c>
      <c r="D322" s="62">
        <v>75336</v>
      </c>
      <c r="E322" s="62">
        <v>75336</v>
      </c>
    </row>
    <row r="323" spans="1:10">
      <c r="A323" s="66">
        <v>32</v>
      </c>
      <c r="B323" s="66"/>
      <c r="C323" s="61" t="s">
        <v>23</v>
      </c>
      <c r="D323" s="62">
        <f>SUM(D324,D326)</f>
        <v>271852</v>
      </c>
      <c r="E323" s="62">
        <f>SUM(E324,E326)</f>
        <v>271852</v>
      </c>
    </row>
    <row r="324" spans="1:10">
      <c r="A324" s="66">
        <v>321</v>
      </c>
      <c r="B324" s="66"/>
      <c r="C324" s="61" t="s">
        <v>24</v>
      </c>
      <c r="D324" s="62">
        <f t="shared" ref="D324:E326" si="50">SUM(D325)</f>
        <v>247184</v>
      </c>
      <c r="E324" s="62">
        <f t="shared" si="50"/>
        <v>247184</v>
      </c>
    </row>
    <row r="325" spans="1:10" ht="23.4">
      <c r="A325" s="66">
        <v>3212</v>
      </c>
      <c r="B325" s="66"/>
      <c r="C325" s="61" t="s">
        <v>86</v>
      </c>
      <c r="D325" s="62">
        <v>247184</v>
      </c>
      <c r="E325" s="62">
        <v>247184</v>
      </c>
    </row>
    <row r="326" spans="1:10">
      <c r="A326" s="66">
        <v>329</v>
      </c>
      <c r="B326" s="66"/>
      <c r="C326" s="61" t="s">
        <v>27</v>
      </c>
      <c r="D326" s="62">
        <f t="shared" si="50"/>
        <v>24668</v>
      </c>
      <c r="E326" s="62">
        <f t="shared" si="50"/>
        <v>24668</v>
      </c>
    </row>
    <row r="327" spans="1:10">
      <c r="A327" s="66">
        <v>3295</v>
      </c>
      <c r="B327" s="66"/>
      <c r="C327" s="61" t="s">
        <v>75</v>
      </c>
      <c r="D327" s="62">
        <v>24668</v>
      </c>
      <c r="E327" s="62">
        <v>24668</v>
      </c>
    </row>
    <row r="328" spans="1:10" ht="26.4">
      <c r="A328" s="60">
        <v>4</v>
      </c>
      <c r="C328" s="142" t="s">
        <v>31</v>
      </c>
      <c r="D328" s="92">
        <f t="shared" ref="D328:E330" si="51">SUM(D329)</f>
        <v>24000</v>
      </c>
      <c r="E328" s="92">
        <f t="shared" si="51"/>
        <v>24000</v>
      </c>
    </row>
    <row r="329" spans="1:10" ht="26.4">
      <c r="A329" s="66">
        <v>42</v>
      </c>
      <c r="C329" s="47" t="s">
        <v>43</v>
      </c>
      <c r="D329" s="62">
        <f t="shared" si="51"/>
        <v>24000</v>
      </c>
      <c r="E329" s="62">
        <f t="shared" si="51"/>
        <v>24000</v>
      </c>
    </row>
    <row r="330" spans="1:10">
      <c r="A330" s="66">
        <v>422</v>
      </c>
      <c r="C330" s="47" t="s">
        <v>30</v>
      </c>
      <c r="D330" s="62">
        <f t="shared" si="51"/>
        <v>24000</v>
      </c>
      <c r="E330" s="62">
        <f t="shared" si="51"/>
        <v>24000</v>
      </c>
    </row>
    <row r="331" spans="1:10">
      <c r="A331" s="66">
        <v>4221</v>
      </c>
      <c r="C331" s="47" t="s">
        <v>44</v>
      </c>
      <c r="D331" s="62">
        <v>24000</v>
      </c>
      <c r="E331" s="62">
        <v>24000</v>
      </c>
    </row>
    <row r="332" spans="1:10">
      <c r="A332" s="66"/>
    </row>
    <row r="333" spans="1:10">
      <c r="A333" s="113" t="s">
        <v>131</v>
      </c>
      <c r="B333" s="115"/>
      <c r="C333" s="116" t="s">
        <v>137</v>
      </c>
      <c r="D333" s="150">
        <f>SUM(D334)</f>
        <v>2953</v>
      </c>
      <c r="E333" s="150"/>
      <c r="F333" s="150">
        <f>SUM(F334)</f>
        <v>2953</v>
      </c>
      <c r="G333" s="106"/>
      <c r="H333" s="106"/>
      <c r="I333" s="106"/>
      <c r="J333" s="106"/>
    </row>
    <row r="334" spans="1:10">
      <c r="A334" s="60">
        <v>3</v>
      </c>
      <c r="C334" s="114" t="s">
        <v>51</v>
      </c>
      <c r="D334" s="92">
        <f>SUM(D335,D341,D345)</f>
        <v>2953</v>
      </c>
      <c r="F334" s="92">
        <f>SUM(F335,F341,F345)</f>
        <v>2953</v>
      </c>
    </row>
    <row r="335" spans="1:10">
      <c r="A335" s="66">
        <v>32</v>
      </c>
      <c r="C335" s="61" t="s">
        <v>23</v>
      </c>
      <c r="D335" s="62">
        <f>SUM(D336,D339)</f>
        <v>0</v>
      </c>
      <c r="F335" s="62">
        <f>SUM(F336,F339)</f>
        <v>0</v>
      </c>
    </row>
    <row r="336" spans="1:10">
      <c r="A336" s="66">
        <v>322</v>
      </c>
      <c r="C336" s="61" t="s">
        <v>25</v>
      </c>
      <c r="D336" s="62">
        <f>SUM(D337,D338)</f>
        <v>0</v>
      </c>
      <c r="F336" s="62">
        <f>SUM(F337,F338)</f>
        <v>0</v>
      </c>
    </row>
    <row r="337" spans="1:7">
      <c r="A337" s="107">
        <v>3221</v>
      </c>
      <c r="B337" s="108"/>
      <c r="C337" s="109" t="s">
        <v>138</v>
      </c>
      <c r="D337" s="62">
        <v>0</v>
      </c>
      <c r="F337" s="62">
        <v>0</v>
      </c>
    </row>
    <row r="338" spans="1:7">
      <c r="A338" s="107">
        <v>3225</v>
      </c>
      <c r="B338" s="108"/>
      <c r="C338" s="109" t="s">
        <v>150</v>
      </c>
      <c r="D338" s="62">
        <v>0</v>
      </c>
      <c r="F338" s="62">
        <v>0</v>
      </c>
    </row>
    <row r="339" spans="1:7">
      <c r="A339" s="107">
        <v>329</v>
      </c>
      <c r="B339" s="108"/>
      <c r="C339" s="109" t="s">
        <v>27</v>
      </c>
      <c r="D339" s="62">
        <f>SUM(D340)</f>
        <v>0</v>
      </c>
      <c r="F339" s="62">
        <f>SUM(F340)</f>
        <v>0</v>
      </c>
    </row>
    <row r="340" spans="1:7">
      <c r="A340" s="107">
        <v>3299</v>
      </c>
      <c r="B340" s="108"/>
      <c r="C340" s="109" t="s">
        <v>27</v>
      </c>
      <c r="D340" s="62">
        <v>0</v>
      </c>
      <c r="F340" s="62">
        <v>0</v>
      </c>
    </row>
    <row r="341" spans="1:7">
      <c r="A341" s="107">
        <v>34</v>
      </c>
      <c r="B341" s="107"/>
      <c r="C341" s="117" t="s">
        <v>76</v>
      </c>
      <c r="D341" s="62">
        <f>SUM(D342)</f>
        <v>3</v>
      </c>
      <c r="F341" s="62">
        <f>SUM(F342)</f>
        <v>3</v>
      </c>
    </row>
    <row r="342" spans="1:7">
      <c r="A342" s="107">
        <v>343</v>
      </c>
      <c r="B342" s="107"/>
      <c r="C342" s="117" t="s">
        <v>28</v>
      </c>
      <c r="D342" s="62">
        <f>SUM(D343,D344)</f>
        <v>3</v>
      </c>
      <c r="F342" s="62">
        <f>SUM(F343,F344)</f>
        <v>3</v>
      </c>
    </row>
    <row r="343" spans="1:7">
      <c r="A343" s="107">
        <v>3431</v>
      </c>
      <c r="B343" s="108"/>
      <c r="C343" s="109" t="s">
        <v>77</v>
      </c>
      <c r="D343" s="62">
        <v>0</v>
      </c>
      <c r="F343" s="62">
        <v>0</v>
      </c>
    </row>
    <row r="344" spans="1:7">
      <c r="A344" s="118">
        <v>3433</v>
      </c>
      <c r="B344" s="48"/>
      <c r="C344" s="47" t="s">
        <v>78</v>
      </c>
      <c r="D344" s="62">
        <v>3</v>
      </c>
      <c r="F344" s="62">
        <v>3</v>
      </c>
    </row>
    <row r="345" spans="1:7">
      <c r="A345" s="118">
        <v>38</v>
      </c>
      <c r="B345" s="48"/>
      <c r="C345" s="47" t="s">
        <v>84</v>
      </c>
      <c r="D345" s="62">
        <f>SUM(D346)</f>
        <v>2950</v>
      </c>
      <c r="F345" s="62">
        <f>SUM(F346)</f>
        <v>2950</v>
      </c>
    </row>
    <row r="346" spans="1:7">
      <c r="A346" s="118">
        <v>383</v>
      </c>
      <c r="B346" s="48"/>
      <c r="C346" s="47" t="s">
        <v>139</v>
      </c>
      <c r="D346" s="62">
        <f>SUM(D347)</f>
        <v>2950</v>
      </c>
      <c r="F346" s="62">
        <f>SUM(F347)</f>
        <v>2950</v>
      </c>
    </row>
    <row r="347" spans="1:7">
      <c r="A347" s="118">
        <v>3834</v>
      </c>
      <c r="B347" s="48"/>
      <c r="C347" s="47" t="s">
        <v>140</v>
      </c>
      <c r="D347" s="62">
        <v>2950</v>
      </c>
      <c r="F347" s="62">
        <v>2950</v>
      </c>
    </row>
    <row r="348" spans="1:7">
      <c r="A348" s="66"/>
      <c r="B348" s="48"/>
    </row>
    <row r="349" spans="1:7">
      <c r="A349" s="66"/>
    </row>
    <row r="351" spans="1:7">
      <c r="B351" s="169"/>
      <c r="C351" s="169"/>
      <c r="G351" s="62" t="s">
        <v>141</v>
      </c>
    </row>
    <row r="352" spans="1:7">
      <c r="A352" s="66" t="s">
        <v>124</v>
      </c>
      <c r="B352" s="169">
        <v>43454</v>
      </c>
      <c r="C352" s="168"/>
      <c r="G352" s="62" t="s">
        <v>144</v>
      </c>
    </row>
    <row r="353" spans="1:3">
      <c r="A353" s="66" t="s">
        <v>125</v>
      </c>
      <c r="B353" s="168" t="s">
        <v>143</v>
      </c>
      <c r="C353" s="168"/>
    </row>
    <row r="354" spans="1:3">
      <c r="A354" s="66" t="s">
        <v>126</v>
      </c>
      <c r="B354" s="168" t="s">
        <v>142</v>
      </c>
      <c r="C354" s="168"/>
    </row>
  </sheetData>
  <mergeCells count="5">
    <mergeCell ref="A1:M1"/>
    <mergeCell ref="B354:C354"/>
    <mergeCell ref="B353:C353"/>
    <mergeCell ref="B351:C351"/>
    <mergeCell ref="B352:C352"/>
  </mergeCells>
  <phoneticPr fontId="0" type="noConversion"/>
  <printOptions horizontalCentered="1" gridLines="1"/>
  <pageMargins left="0.19685039370078741" right="0.19685039370078741" top="0.43307086614173229" bottom="0.39370078740157483" header="0.31496062992125984" footer="0.19685039370078741"/>
  <pageSetup paperSize="9" scale="85" firstPageNumber="3" orientation="landscape" r:id="rId1"/>
  <headerFooter alignWithMargins="0"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2018-12-20T08:30:53Z</cp:lastPrinted>
  <dcterms:created xsi:type="dcterms:W3CDTF">2013-09-11T11:00:21Z</dcterms:created>
  <dcterms:modified xsi:type="dcterms:W3CDTF">2019-01-17T09:51:50Z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