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 DISK\My Documents\Rebalans\REBALANS 2020\Rebalans II-2020\"/>
    </mc:Choice>
  </mc:AlternateContent>
  <bookViews>
    <workbookView xWindow="-120" yWindow="-120" windowWidth="29040" windowHeight="15840" activeTab="1"/>
  </bookViews>
  <sheets>
    <sheet name="Tablica I.-prihodi OŠ" sheetId="1" r:id="rId1"/>
    <sheet name="POSEBNI DIO-rashodi" sheetId="2" r:id="rId2"/>
    <sheet name="OŠ" sheetId="3" r:id="rId3"/>
    <sheet name="SŠ" sheetId="4" r:id="rId4"/>
    <sheet name="3" sheetId="6" r:id="rId5"/>
    <sheet name="4" sheetId="7" r:id="rId6"/>
    <sheet name="5" sheetId="8" r:id="rId7"/>
    <sheet name="6" sheetId="9" r:id="rId8"/>
    <sheet name="7" sheetId="10" r:id="rId9"/>
    <sheet name="8" sheetId="11" r:id="rId10"/>
    <sheet name="9" sheetId="12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a">[1]NOVMIR3!$U$71:$Y$134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>[3]NEFTRANS!#REF!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DIO-rashodi'!$1:$1</definedName>
    <definedName name="_xlnm.Print_Titles" localSheetId="0">'Tablica I.-prihodi OŠ'!$2:$2</definedName>
    <definedName name="K">[4]NEFTRANS!#REF!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4">'3'!$A$1:$E$463</definedName>
    <definedName name="_xlnm.Print_Area" localSheetId="5">'4'!$A$1:$E$193</definedName>
    <definedName name="_xlnm.Print_Area" localSheetId="6">'5'!$A$1:$E$298</definedName>
    <definedName name="_xlnm.Print_Area" localSheetId="8">'7'!$A$1:$E$180</definedName>
    <definedName name="_xlnm.Print_Area" localSheetId="9">'8'!$A$1:$E$307</definedName>
    <definedName name="_xlnm.Print_Area" localSheetId="10">'9'!$A$1:$E$272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Tuđa_imovina_dobivena_na_korištenje">'9'!$E$249</definedName>
    <definedName name="U">[4]NEFTRANS!#REF!</definedName>
    <definedName name="wrn.CIJENE." hidden="1">{#N/A,#N/A,FALSE,"CIJENE"}</definedName>
    <definedName name="XXX" hidden="1">#REF!</definedName>
    <definedName name="XXXX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2" l="1"/>
  <c r="N5" i="2"/>
  <c r="N6" i="2"/>
  <c r="N7" i="2"/>
  <c r="N8" i="2"/>
  <c r="N9" i="2"/>
  <c r="N10" i="2"/>
  <c r="N11" i="2"/>
  <c r="N12" i="2"/>
  <c r="N13" i="2"/>
  <c r="N14" i="2"/>
  <c r="N15" i="2"/>
  <c r="N20" i="2"/>
  <c r="N22" i="2"/>
  <c r="N28" i="2"/>
  <c r="N34" i="2"/>
  <c r="N33" i="2" s="1"/>
  <c r="N32" i="2" s="1"/>
  <c r="N31" i="2" s="1"/>
  <c r="N41" i="2"/>
  <c r="N45" i="2"/>
  <c r="N51" i="2"/>
  <c r="N61" i="2"/>
  <c r="N63" i="2"/>
  <c r="N70" i="2"/>
  <c r="N69" i="2" s="1"/>
  <c r="N75" i="2"/>
  <c r="N74" i="2" s="1"/>
  <c r="N81" i="2"/>
  <c r="N85" i="2"/>
  <c r="N93" i="2"/>
  <c r="N100" i="2"/>
  <c r="N102" i="2"/>
  <c r="N112" i="2"/>
  <c r="N111" i="2" s="1"/>
  <c r="N110" i="2" s="1"/>
  <c r="N109" i="2" s="1"/>
  <c r="N119" i="2"/>
  <c r="N123" i="2"/>
  <c r="N129" i="2"/>
  <c r="N139" i="2"/>
  <c r="N141" i="2"/>
  <c r="N148" i="2"/>
  <c r="N147" i="2" s="1"/>
  <c r="N153" i="2"/>
  <c r="N152" i="2" s="1"/>
  <c r="N159" i="2"/>
  <c r="N161" i="2"/>
  <c r="N165" i="2"/>
  <c r="N171" i="2"/>
  <c r="N177" i="2"/>
  <c r="N182" i="2"/>
  <c r="N191" i="2"/>
  <c r="N192" i="2"/>
  <c r="N193" i="2"/>
  <c r="N194" i="2"/>
  <c r="N195" i="2"/>
  <c r="N196" i="2"/>
  <c r="N197" i="2"/>
  <c r="N200" i="2"/>
  <c r="N206" i="2"/>
  <c r="N209" i="2"/>
  <c r="N215" i="2"/>
  <c r="N230" i="2"/>
  <c r="N253" i="2"/>
  <c r="N284" i="2"/>
  <c r="N289" i="2"/>
  <c r="N309" i="2"/>
  <c r="N308" i="2" s="1"/>
  <c r="N318" i="2"/>
  <c r="N317" i="2" s="1"/>
  <c r="N324" i="2"/>
  <c r="N323" i="2" s="1"/>
  <c r="N328" i="2"/>
  <c r="N327" i="2" s="1"/>
  <c r="N331" i="2"/>
  <c r="N333" i="2"/>
  <c r="N361" i="2"/>
  <c r="N364" i="2"/>
  <c r="N374" i="2"/>
  <c r="N375" i="2"/>
  <c r="N376" i="2"/>
  <c r="N377" i="2"/>
  <c r="N378" i="2"/>
  <c r="N379" i="2"/>
  <c r="N380" i="2"/>
  <c r="N383" i="2"/>
  <c r="N394" i="2"/>
  <c r="N398" i="2"/>
  <c r="N405" i="2"/>
  <c r="N420" i="2"/>
  <c r="N443" i="2"/>
  <c r="N471" i="2"/>
  <c r="N476" i="2"/>
  <c r="N499" i="2"/>
  <c r="N501" i="2"/>
  <c r="N513" i="2"/>
  <c r="N512" i="2" s="1"/>
  <c r="N516" i="2"/>
  <c r="N519" i="2"/>
  <c r="N522" i="2"/>
  <c r="N527" i="2"/>
  <c r="N526" i="2" s="1"/>
  <c r="N532" i="2"/>
  <c r="N531" i="2" s="1"/>
  <c r="N537" i="2"/>
  <c r="N536" i="2" s="1"/>
  <c r="N541" i="2"/>
  <c r="N544" i="2"/>
  <c r="N578" i="2"/>
  <c r="N582" i="2"/>
  <c r="N588" i="2"/>
  <c r="N590" i="2"/>
  <c r="N593" i="2"/>
  <c r="N595" i="2"/>
  <c r="N599" i="2"/>
  <c r="N601" i="2"/>
  <c r="N608" i="2"/>
  <c r="N607" i="2" s="1"/>
  <c r="N610" i="2"/>
  <c r="N613" i="2"/>
  <c r="N616" i="2"/>
  <c r="N620" i="2"/>
  <c r="N622" i="2"/>
  <c r="N629" i="2"/>
  <c r="N633" i="2"/>
  <c r="N639" i="2"/>
  <c r="N642" i="2"/>
  <c r="N646" i="2"/>
  <c r="N650" i="2"/>
  <c r="N658" i="2"/>
  <c r="N657" i="2" s="1"/>
  <c r="N656" i="2" s="1"/>
  <c r="N655" i="2" s="1"/>
  <c r="N664" i="2"/>
  <c r="N663" i="2" s="1"/>
  <c r="N662" i="2" s="1"/>
  <c r="N661" i="2" s="1"/>
  <c r="N668" i="2"/>
  <c r="N669" i="2"/>
  <c r="N670" i="2"/>
  <c r="N673" i="2"/>
  <c r="N675" i="2"/>
  <c r="N677" i="2"/>
  <c r="N680" i="2"/>
  <c r="N684" i="2"/>
  <c r="N689" i="2"/>
  <c r="N696" i="2"/>
  <c r="N698" i="2"/>
  <c r="N700" i="2"/>
  <c r="N703" i="2"/>
  <c r="N706" i="2"/>
  <c r="N709" i="2"/>
  <c r="N708" i="2" s="1"/>
  <c r="N715" i="2"/>
  <c r="N717" i="2"/>
  <c r="N719" i="2"/>
  <c r="N722" i="2"/>
  <c r="N725" i="2"/>
  <c r="N728" i="2"/>
  <c r="N727" i="2" s="1"/>
  <c r="N734" i="2"/>
  <c r="N733" i="2" s="1"/>
  <c r="N732" i="2" s="1"/>
  <c r="N731" i="2" s="1"/>
  <c r="N740" i="2"/>
  <c r="N739" i="2" s="1"/>
  <c r="N738" i="2" s="1"/>
  <c r="N737" i="2" s="1"/>
  <c r="N746" i="2"/>
  <c r="N745" i="2" s="1"/>
  <c r="N744" i="2" s="1"/>
  <c r="N743" i="2" s="1"/>
  <c r="N752" i="2"/>
  <c r="N754" i="2"/>
  <c r="N751" i="2" s="1"/>
  <c r="N756" i="2"/>
  <c r="N759" i="2"/>
  <c r="N762" i="2"/>
  <c r="N768" i="2"/>
  <c r="N767" i="2" s="1"/>
  <c r="N770" i="2"/>
  <c r="N773" i="2"/>
  <c r="N776" i="2"/>
  <c r="N780" i="2"/>
  <c r="N787" i="2"/>
  <c r="N789" i="2"/>
  <c r="N791" i="2"/>
  <c r="N794" i="2"/>
  <c r="N796" i="2"/>
  <c r="N799" i="2"/>
  <c r="N806" i="2"/>
  <c r="N808" i="2"/>
  <c r="N805" i="2" s="1"/>
  <c r="N804" i="2" s="1"/>
  <c r="N803" i="2" s="1"/>
  <c r="N813" i="2"/>
  <c r="N814" i="2"/>
  <c r="N815" i="2"/>
  <c r="N816" i="2"/>
  <c r="D447" i="1" s="1"/>
  <c r="N817" i="2"/>
  <c r="N818" i="2"/>
  <c r="N819" i="2"/>
  <c r="N820" i="2"/>
  <c r="N821" i="2"/>
  <c r="N822" i="2"/>
  <c r="N823" i="2"/>
  <c r="N824" i="2"/>
  <c r="D5" i="1"/>
  <c r="D12" i="1"/>
  <c r="D20" i="1"/>
  <c r="D27" i="1"/>
  <c r="D34" i="1"/>
  <c r="D41" i="1"/>
  <c r="D49" i="1"/>
  <c r="D56" i="1"/>
  <c r="D64" i="1"/>
  <c r="D71" i="1"/>
  <c r="D79" i="1"/>
  <c r="D86" i="1"/>
  <c r="D94" i="1"/>
  <c r="D101" i="1"/>
  <c r="D108" i="1"/>
  <c r="D116" i="1"/>
  <c r="D123" i="1"/>
  <c r="D130" i="1"/>
  <c r="D137" i="1"/>
  <c r="D144" i="1"/>
  <c r="D151" i="1"/>
  <c r="D158" i="1"/>
  <c r="D166" i="1"/>
  <c r="D173" i="1"/>
  <c r="D180" i="1"/>
  <c r="D187" i="1"/>
  <c r="D194" i="1"/>
  <c r="D202" i="1"/>
  <c r="D201" i="1" s="1"/>
  <c r="D210" i="1"/>
  <c r="D209" i="1" s="1"/>
  <c r="D218" i="1"/>
  <c r="D217" i="1" s="1"/>
  <c r="D226" i="1"/>
  <c r="D233" i="1"/>
  <c r="D241" i="1"/>
  <c r="D240" i="1" s="1"/>
  <c r="D248" i="1"/>
  <c r="D256" i="1"/>
  <c r="D263" i="1"/>
  <c r="D271" i="1"/>
  <c r="D270" i="1" s="1"/>
  <c r="D278" i="1"/>
  <c r="D286" i="1"/>
  <c r="D285" i="1" s="1"/>
  <c r="D295" i="1"/>
  <c r="D294" i="1" s="1"/>
  <c r="D303" i="1"/>
  <c r="D310" i="1"/>
  <c r="D317" i="1"/>
  <c r="D325" i="1"/>
  <c r="D332" i="1"/>
  <c r="D339" i="1"/>
  <c r="D346" i="1"/>
  <c r="D354" i="1"/>
  <c r="D353" i="1" s="1"/>
  <c r="D363" i="1"/>
  <c r="D362" i="1" s="1"/>
  <c r="D371" i="1"/>
  <c r="D370" i="1" s="1"/>
  <c r="D379" i="1"/>
  <c r="D378" i="1" s="1"/>
  <c r="D387" i="1"/>
  <c r="D386" i="1" s="1"/>
  <c r="D395" i="1"/>
  <c r="D394" i="1" s="1"/>
  <c r="D404" i="1"/>
  <c r="D411" i="1"/>
  <c r="D429" i="1"/>
  <c r="N827" i="2" s="1"/>
  <c r="D430" i="1"/>
  <c r="N828" i="2" s="1"/>
  <c r="D431" i="1"/>
  <c r="N829" i="2" s="1"/>
  <c r="D432" i="1"/>
  <c r="D433" i="1"/>
  <c r="N831" i="2" s="1"/>
  <c r="D434" i="1"/>
  <c r="N832" i="2" s="1"/>
  <c r="D435" i="1"/>
  <c r="N833" i="2" s="1"/>
  <c r="D436" i="1"/>
  <c r="D437" i="1"/>
  <c r="N835" i="2" s="1"/>
  <c r="D438" i="1"/>
  <c r="N836" i="2" s="1"/>
  <c r="D439" i="1"/>
  <c r="N837" i="2" s="1"/>
  <c r="D440" i="1"/>
  <c r="D444" i="1"/>
  <c r="D445" i="1"/>
  <c r="D449" i="1"/>
  <c r="D451" i="1"/>
  <c r="N838" i="2" l="1"/>
  <c r="N834" i="2"/>
  <c r="N830" i="2"/>
  <c r="D225" i="1"/>
  <c r="D78" i="1"/>
  <c r="N382" i="2"/>
  <c r="N786" i="2"/>
  <c r="N721" i="2"/>
  <c r="N40" i="2"/>
  <c r="D454" i="1"/>
  <c r="D302" i="1"/>
  <c r="D452" i="1"/>
  <c r="D450" i="1"/>
  <c r="D448" i="1"/>
  <c r="D446" i="1"/>
  <c r="D255" i="1"/>
  <c r="D4" i="1"/>
  <c r="N638" i="2"/>
  <c r="N637" i="2" s="1"/>
  <c r="N636" i="2" s="1"/>
  <c r="N628" i="2"/>
  <c r="N627" i="2" s="1"/>
  <c r="N626" i="2" s="1"/>
  <c r="N498" i="2"/>
  <c r="N793" i="2"/>
  <c r="N772" i="2"/>
  <c r="N766" i="2" s="1"/>
  <c r="N765" i="2" s="1"/>
  <c r="N758" i="2"/>
  <c r="N750" i="2" s="1"/>
  <c r="N749" i="2" s="1"/>
  <c r="N714" i="2"/>
  <c r="N713" i="2" s="1"/>
  <c r="N712" i="2" s="1"/>
  <c r="N702" i="2"/>
  <c r="N695" i="2"/>
  <c r="N694" i="2" s="1"/>
  <c r="N693" i="2" s="1"/>
  <c r="N679" i="2"/>
  <c r="N672" i="2"/>
  <c r="N671" i="2" s="1"/>
  <c r="N667" i="2" s="1"/>
  <c r="N598" i="2"/>
  <c r="N597" i="2" s="1"/>
  <c r="N592" i="2"/>
  <c r="N330" i="2"/>
  <c r="N176" i="2"/>
  <c r="N175" i="2" s="1"/>
  <c r="N174" i="2" s="1"/>
  <c r="N99" i="2"/>
  <c r="N98" i="2" s="1"/>
  <c r="N97" i="2" s="1"/>
  <c r="D455" i="1"/>
  <c r="N612" i="2"/>
  <c r="N606" i="2" s="1"/>
  <c r="N605" i="2" s="1"/>
  <c r="N540" i="2"/>
  <c r="N404" i="2"/>
  <c r="N326" i="2"/>
  <c r="N214" i="2"/>
  <c r="N515" i="2"/>
  <c r="N199" i="2"/>
  <c r="N158" i="2"/>
  <c r="N157" i="2" s="1"/>
  <c r="N156" i="2" s="1"/>
  <c r="N39" i="2"/>
  <c r="N38" i="2" s="1"/>
  <c r="N118" i="2"/>
  <c r="N117" i="2" s="1"/>
  <c r="N116" i="2" s="1"/>
  <c r="N80" i="2"/>
  <c r="N79" i="2" s="1"/>
  <c r="N78" i="2" s="1"/>
  <c r="N19" i="2"/>
  <c r="N18" i="2" s="1"/>
  <c r="N17" i="2" s="1"/>
  <c r="D441" i="1"/>
  <c r="D324" i="1"/>
  <c r="D418" i="1"/>
  <c r="D419" i="1" s="1"/>
  <c r="D48" i="1"/>
  <c r="D403" i="1"/>
  <c r="D402" i="1" s="1"/>
  <c r="D424" i="1" s="1"/>
  <c r="D361" i="1"/>
  <c r="D423" i="1" s="1"/>
  <c r="D453" i="1"/>
  <c r="D165" i="1"/>
  <c r="D115" i="1"/>
  <c r="D93" i="1"/>
  <c r="D63" i="1"/>
  <c r="D19" i="1"/>
  <c r="L360" i="2"/>
  <c r="L348" i="2"/>
  <c r="C360" i="2"/>
  <c r="D360" i="2"/>
  <c r="C348" i="2"/>
  <c r="D348" i="2"/>
  <c r="N198" i="2" l="1"/>
  <c r="N190" i="2" s="1"/>
  <c r="D293" i="1"/>
  <c r="D422" i="1" s="1"/>
  <c r="N785" i="2"/>
  <c r="N784" i="2" s="1"/>
  <c r="N16" i="2"/>
  <c r="N96" i="2"/>
  <c r="N381" i="2"/>
  <c r="N535" i="2"/>
  <c r="N604" i="2"/>
  <c r="D456" i="1"/>
  <c r="N373" i="2"/>
  <c r="N189" i="2" s="1"/>
  <c r="N3" i="2" s="1"/>
  <c r="D3" i="1"/>
  <c r="D421" i="1" s="1"/>
  <c r="D425" i="1" s="1"/>
  <c r="D426" i="1" s="1"/>
  <c r="C417" i="1" l="1"/>
  <c r="C416" i="1"/>
  <c r="C415" i="1"/>
  <c r="C414" i="1"/>
  <c r="C413" i="1"/>
  <c r="C412" i="1"/>
  <c r="C410" i="1"/>
  <c r="C409" i="1"/>
  <c r="C408" i="1"/>
  <c r="C407" i="1"/>
  <c r="C406" i="1"/>
  <c r="C405" i="1"/>
  <c r="C401" i="1"/>
  <c r="C400" i="1"/>
  <c r="C399" i="1"/>
  <c r="C398" i="1"/>
  <c r="C397" i="1"/>
  <c r="C396" i="1"/>
  <c r="C393" i="1"/>
  <c r="C392" i="1"/>
  <c r="C391" i="1"/>
  <c r="C390" i="1"/>
  <c r="C389" i="1"/>
  <c r="C388" i="1"/>
  <c r="C385" i="1"/>
  <c r="C384" i="1"/>
  <c r="C383" i="1"/>
  <c r="C382" i="1"/>
  <c r="C381" i="1"/>
  <c r="C380" i="1"/>
  <c r="C377" i="1"/>
  <c r="C376" i="1"/>
  <c r="C375" i="1"/>
  <c r="C374" i="1"/>
  <c r="C373" i="1"/>
  <c r="C372" i="1"/>
  <c r="C369" i="1"/>
  <c r="C368" i="1"/>
  <c r="C367" i="1"/>
  <c r="C366" i="1"/>
  <c r="C365" i="1"/>
  <c r="C364" i="1"/>
  <c r="C360" i="1"/>
  <c r="C359" i="1"/>
  <c r="C358" i="1"/>
  <c r="C357" i="1"/>
  <c r="C356" i="1"/>
  <c r="C355" i="1"/>
  <c r="C352" i="1"/>
  <c r="C351" i="1"/>
  <c r="C350" i="1"/>
  <c r="C349" i="1"/>
  <c r="C348" i="1"/>
  <c r="C347" i="1"/>
  <c r="C345" i="1"/>
  <c r="C344" i="1"/>
  <c r="C343" i="1"/>
  <c r="C342" i="1"/>
  <c r="C341" i="1"/>
  <c r="C340" i="1"/>
  <c r="C338" i="1"/>
  <c r="C337" i="1"/>
  <c r="C336" i="1"/>
  <c r="C335" i="1"/>
  <c r="C334" i="1"/>
  <c r="C333" i="1"/>
  <c r="C331" i="1"/>
  <c r="C330" i="1"/>
  <c r="C329" i="1"/>
  <c r="C328" i="1"/>
  <c r="C327" i="1"/>
  <c r="C326" i="1"/>
  <c r="C323" i="1"/>
  <c r="C322" i="1"/>
  <c r="C321" i="1"/>
  <c r="C320" i="1"/>
  <c r="C319" i="1"/>
  <c r="C318" i="1"/>
  <c r="C316" i="1"/>
  <c r="C315" i="1"/>
  <c r="C314" i="1"/>
  <c r="C313" i="1"/>
  <c r="C312" i="1"/>
  <c r="C311" i="1"/>
  <c r="C309" i="1"/>
  <c r="C308" i="1"/>
  <c r="C307" i="1"/>
  <c r="C306" i="1"/>
  <c r="C305" i="1"/>
  <c r="C304" i="1"/>
  <c r="C301" i="1"/>
  <c r="C300" i="1"/>
  <c r="C299" i="1"/>
  <c r="C298" i="1"/>
  <c r="C297" i="1"/>
  <c r="C296" i="1"/>
  <c r="C292" i="1"/>
  <c r="C291" i="1"/>
  <c r="C290" i="1"/>
  <c r="C289" i="1"/>
  <c r="C288" i="1"/>
  <c r="C287" i="1"/>
  <c r="C284" i="1"/>
  <c r="C283" i="1"/>
  <c r="C282" i="1"/>
  <c r="C281" i="1"/>
  <c r="C280" i="1"/>
  <c r="C279" i="1"/>
  <c r="C277" i="1"/>
  <c r="C276" i="1"/>
  <c r="C275" i="1"/>
  <c r="C274" i="1"/>
  <c r="C273" i="1"/>
  <c r="C272" i="1"/>
  <c r="C269" i="1"/>
  <c r="C268" i="1"/>
  <c r="C267" i="1"/>
  <c r="C266" i="1"/>
  <c r="C265" i="1"/>
  <c r="C264" i="1"/>
  <c r="C261" i="1"/>
  <c r="C260" i="1"/>
  <c r="C259" i="1"/>
  <c r="C254" i="1"/>
  <c r="C253" i="1"/>
  <c r="C252" i="1"/>
  <c r="C251" i="1"/>
  <c r="C250" i="1"/>
  <c r="C249" i="1"/>
  <c r="C247" i="1"/>
  <c r="C246" i="1"/>
  <c r="C245" i="1"/>
  <c r="C244" i="1"/>
  <c r="C243" i="1"/>
  <c r="C242" i="1"/>
  <c r="C239" i="1"/>
  <c r="C238" i="1"/>
  <c r="C237" i="1"/>
  <c r="C236" i="1"/>
  <c r="C235" i="1"/>
  <c r="C232" i="1"/>
  <c r="C231" i="1"/>
  <c r="C230" i="1"/>
  <c r="C229" i="1"/>
  <c r="C228" i="1"/>
  <c r="C227" i="1"/>
  <c r="C224" i="1"/>
  <c r="C223" i="1"/>
  <c r="C222" i="1"/>
  <c r="C221" i="1"/>
  <c r="C220" i="1"/>
  <c r="C219" i="1"/>
  <c r="C216" i="1"/>
  <c r="C215" i="1"/>
  <c r="C214" i="1"/>
  <c r="C213" i="1"/>
  <c r="C212" i="1"/>
  <c r="C211" i="1"/>
  <c r="C208" i="1"/>
  <c r="C207" i="1"/>
  <c r="C206" i="1"/>
  <c r="C205" i="1"/>
  <c r="C204" i="1"/>
  <c r="C203" i="1"/>
  <c r="C200" i="1"/>
  <c r="C199" i="1"/>
  <c r="C198" i="1"/>
  <c r="C197" i="1"/>
  <c r="C196" i="1"/>
  <c r="C195" i="1"/>
  <c r="C193" i="1"/>
  <c r="C192" i="1"/>
  <c r="C191" i="1"/>
  <c r="C190" i="1"/>
  <c r="C189" i="1"/>
  <c r="C188" i="1"/>
  <c r="C186" i="1"/>
  <c r="C185" i="1"/>
  <c r="C184" i="1"/>
  <c r="C183" i="1"/>
  <c r="C182" i="1"/>
  <c r="C181" i="1"/>
  <c r="C179" i="1"/>
  <c r="C178" i="1"/>
  <c r="C177" i="1"/>
  <c r="C176" i="1"/>
  <c r="C175" i="1"/>
  <c r="C174" i="1"/>
  <c r="C172" i="1"/>
  <c r="C171" i="1"/>
  <c r="C170" i="1"/>
  <c r="C169" i="1"/>
  <c r="C168" i="1"/>
  <c r="C167" i="1"/>
  <c r="C164" i="1"/>
  <c r="C163" i="1"/>
  <c r="C162" i="1"/>
  <c r="C161" i="1"/>
  <c r="C160" i="1"/>
  <c r="C159" i="1"/>
  <c r="C157" i="1"/>
  <c r="C156" i="1"/>
  <c r="C155" i="1"/>
  <c r="C154" i="1"/>
  <c r="C153" i="1"/>
  <c r="C152" i="1"/>
  <c r="C150" i="1"/>
  <c r="C149" i="1"/>
  <c r="C148" i="1"/>
  <c r="C147" i="1"/>
  <c r="C146" i="1"/>
  <c r="C145" i="1"/>
  <c r="C143" i="1"/>
  <c r="C142" i="1"/>
  <c r="C141" i="1"/>
  <c r="C140" i="1"/>
  <c r="C139" i="1"/>
  <c r="C138" i="1"/>
  <c r="C136" i="1"/>
  <c r="C135" i="1"/>
  <c r="C134" i="1"/>
  <c r="C133" i="1"/>
  <c r="C132" i="1"/>
  <c r="C131" i="1"/>
  <c r="C129" i="1"/>
  <c r="C128" i="1"/>
  <c r="C127" i="1"/>
  <c r="C126" i="1"/>
  <c r="C125" i="1"/>
  <c r="C124" i="1"/>
  <c r="C122" i="1"/>
  <c r="C121" i="1"/>
  <c r="C120" i="1"/>
  <c r="C119" i="1"/>
  <c r="C118" i="1"/>
  <c r="C117" i="1"/>
  <c r="C114" i="1"/>
  <c r="C113" i="1"/>
  <c r="C112" i="1"/>
  <c r="C111" i="1"/>
  <c r="C110" i="1"/>
  <c r="C109" i="1"/>
  <c r="C107" i="1"/>
  <c r="C106" i="1"/>
  <c r="C105" i="1"/>
  <c r="C104" i="1"/>
  <c r="C103" i="1"/>
  <c r="C102" i="1"/>
  <c r="C100" i="1"/>
  <c r="C99" i="1"/>
  <c r="C98" i="1"/>
  <c r="C97" i="1"/>
  <c r="C96" i="1"/>
  <c r="C95" i="1"/>
  <c r="C92" i="1"/>
  <c r="C91" i="1"/>
  <c r="C90" i="1"/>
  <c r="C89" i="1"/>
  <c r="C88" i="1"/>
  <c r="C87" i="1"/>
  <c r="C85" i="1"/>
  <c r="C84" i="1"/>
  <c r="C83" i="1"/>
  <c r="C82" i="1"/>
  <c r="C81" i="1"/>
  <c r="C80" i="1"/>
  <c r="C77" i="1"/>
  <c r="C76" i="1"/>
  <c r="C75" i="1"/>
  <c r="C74" i="1"/>
  <c r="C73" i="1"/>
  <c r="C72" i="1"/>
  <c r="C70" i="1"/>
  <c r="C69" i="1"/>
  <c r="C68" i="1"/>
  <c r="C66" i="1"/>
  <c r="C65" i="1"/>
  <c r="C62" i="1"/>
  <c r="C61" i="1"/>
  <c r="C60" i="1"/>
  <c r="C59" i="1"/>
  <c r="C58" i="1"/>
  <c r="C57" i="1"/>
  <c r="C55" i="1"/>
  <c r="C54" i="1"/>
  <c r="C53" i="1"/>
  <c r="C52" i="1"/>
  <c r="C51" i="1"/>
  <c r="C50" i="1"/>
  <c r="C47" i="1"/>
  <c r="C46" i="1"/>
  <c r="C45" i="1"/>
  <c r="C44" i="1"/>
  <c r="C43" i="1"/>
  <c r="C42" i="1"/>
  <c r="C40" i="1"/>
  <c r="C39" i="1"/>
  <c r="C38" i="1"/>
  <c r="C37" i="1"/>
  <c r="C36" i="1"/>
  <c r="C35" i="1"/>
  <c r="C33" i="1"/>
  <c r="C32" i="1"/>
  <c r="C31" i="1"/>
  <c r="C30" i="1"/>
  <c r="C29" i="1"/>
  <c r="C28" i="1"/>
  <c r="C26" i="1"/>
  <c r="C25" i="1"/>
  <c r="C24" i="1"/>
  <c r="C23" i="1"/>
  <c r="C22" i="1"/>
  <c r="C21" i="1"/>
  <c r="C18" i="1"/>
  <c r="C17" i="1"/>
  <c r="C16" i="1"/>
  <c r="C15" i="1"/>
  <c r="C14" i="1"/>
  <c r="C13" i="1"/>
  <c r="C11" i="1"/>
  <c r="C10" i="1"/>
  <c r="C9" i="1"/>
  <c r="C8" i="1"/>
  <c r="C7" i="1"/>
  <c r="C6" i="1"/>
  <c r="C262" i="1" l="1"/>
  <c r="C258" i="1"/>
  <c r="C257" i="1"/>
  <c r="C234" i="1"/>
  <c r="C67" i="1"/>
  <c r="C27" i="1" l="1"/>
  <c r="A184" i="2" l="1"/>
  <c r="B184" i="2"/>
  <c r="C184" i="2"/>
  <c r="D184" i="2"/>
  <c r="L184" i="2"/>
  <c r="A185" i="2"/>
  <c r="B185" i="2"/>
  <c r="C185" i="2"/>
  <c r="D185" i="2"/>
  <c r="L185" i="2"/>
  <c r="O99" i="2" l="1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L747" i="2" l="1"/>
  <c r="L746" i="2" s="1"/>
  <c r="L745" i="2" s="1"/>
  <c r="L744" i="2" s="1"/>
  <c r="L743" i="2" s="1"/>
  <c r="D747" i="2"/>
  <c r="C747" i="2"/>
  <c r="B747" i="2"/>
  <c r="A747" i="2"/>
  <c r="AP746" i="2"/>
  <c r="AP745" i="2" s="1"/>
  <c r="AP744" i="2" s="1"/>
  <c r="AP743" i="2" s="1"/>
  <c r="AO746" i="2"/>
  <c r="AO745" i="2" s="1"/>
  <c r="AO744" i="2" s="1"/>
  <c r="AO743" i="2" s="1"/>
  <c r="AN746" i="2"/>
  <c r="AN745" i="2" s="1"/>
  <c r="AN744" i="2" s="1"/>
  <c r="AN743" i="2" s="1"/>
  <c r="AM746" i="2"/>
  <c r="AM745" i="2" s="1"/>
  <c r="AM744" i="2" s="1"/>
  <c r="AM743" i="2" s="1"/>
  <c r="AL746" i="2"/>
  <c r="AL745" i="2" s="1"/>
  <c r="AL744" i="2" s="1"/>
  <c r="AL743" i="2" s="1"/>
  <c r="AK746" i="2"/>
  <c r="AK745" i="2" s="1"/>
  <c r="AK744" i="2" s="1"/>
  <c r="AK743" i="2" s="1"/>
  <c r="AJ746" i="2"/>
  <c r="AJ745" i="2" s="1"/>
  <c r="AJ744" i="2" s="1"/>
  <c r="AJ743" i="2" s="1"/>
  <c r="AI746" i="2"/>
  <c r="AI745" i="2" s="1"/>
  <c r="AI744" i="2" s="1"/>
  <c r="AI743" i="2" s="1"/>
  <c r="AH746" i="2"/>
  <c r="AH745" i="2" s="1"/>
  <c r="AH744" i="2" s="1"/>
  <c r="AH743" i="2" s="1"/>
  <c r="AG746" i="2"/>
  <c r="AG745" i="2" s="1"/>
  <c r="AG744" i="2" s="1"/>
  <c r="AG743" i="2" s="1"/>
  <c r="AF746" i="2"/>
  <c r="AF745" i="2" s="1"/>
  <c r="AF744" i="2" s="1"/>
  <c r="AF743" i="2" s="1"/>
  <c r="AE746" i="2"/>
  <c r="AE745" i="2" s="1"/>
  <c r="AE744" i="2" s="1"/>
  <c r="AE743" i="2" s="1"/>
  <c r="AD746" i="2"/>
  <c r="AD745" i="2" s="1"/>
  <c r="AD744" i="2" s="1"/>
  <c r="AD743" i="2" s="1"/>
  <c r="AC746" i="2"/>
  <c r="AC745" i="2" s="1"/>
  <c r="AC744" i="2" s="1"/>
  <c r="AC743" i="2" s="1"/>
  <c r="AB746" i="2"/>
  <c r="AB745" i="2" s="1"/>
  <c r="AB744" i="2" s="1"/>
  <c r="AB743" i="2" s="1"/>
  <c r="AA746" i="2"/>
  <c r="Z746" i="2"/>
  <c r="Z745" i="2" s="1"/>
  <c r="Z744" i="2" s="1"/>
  <c r="Z743" i="2" s="1"/>
  <c r="Y746" i="2"/>
  <c r="Y745" i="2" s="1"/>
  <c r="Y744" i="2" s="1"/>
  <c r="Y743" i="2" s="1"/>
  <c r="X746" i="2"/>
  <c r="X745" i="2" s="1"/>
  <c r="X744" i="2" s="1"/>
  <c r="X743" i="2" s="1"/>
  <c r="W746" i="2"/>
  <c r="W745" i="2" s="1"/>
  <c r="W744" i="2" s="1"/>
  <c r="W743" i="2" s="1"/>
  <c r="V746" i="2"/>
  <c r="V745" i="2" s="1"/>
  <c r="V744" i="2" s="1"/>
  <c r="V743" i="2" s="1"/>
  <c r="U746" i="2"/>
  <c r="U745" i="2" s="1"/>
  <c r="U744" i="2" s="1"/>
  <c r="U743" i="2" s="1"/>
  <c r="T746" i="2"/>
  <c r="T745" i="2" s="1"/>
  <c r="T744" i="2" s="1"/>
  <c r="T743" i="2" s="1"/>
  <c r="S746" i="2"/>
  <c r="S745" i="2" s="1"/>
  <c r="S744" i="2" s="1"/>
  <c r="S743" i="2" s="1"/>
  <c r="R746" i="2"/>
  <c r="R745" i="2" s="1"/>
  <c r="R744" i="2" s="1"/>
  <c r="R743" i="2" s="1"/>
  <c r="Q746" i="2"/>
  <c r="Q745" i="2" s="1"/>
  <c r="Q744" i="2" s="1"/>
  <c r="Q743" i="2" s="1"/>
  <c r="P746" i="2"/>
  <c r="P745" i="2" s="1"/>
  <c r="P744" i="2" s="1"/>
  <c r="P743" i="2" s="1"/>
  <c r="O746" i="2"/>
  <c r="O745" i="2" s="1"/>
  <c r="O744" i="2" s="1"/>
  <c r="O743" i="2" s="1"/>
  <c r="D746" i="2"/>
  <c r="C746" i="2"/>
  <c r="B746" i="2"/>
  <c r="A746" i="2"/>
  <c r="AA745" i="2"/>
  <c r="AA744" i="2" s="1"/>
  <c r="AA743" i="2" s="1"/>
  <c r="D745" i="2"/>
  <c r="C745" i="2"/>
  <c r="B745" i="2"/>
  <c r="A745" i="2"/>
  <c r="D744" i="2"/>
  <c r="C744" i="2"/>
  <c r="B744" i="2"/>
  <c r="A744" i="2"/>
  <c r="D743" i="2"/>
  <c r="C743" i="2"/>
  <c r="B743" i="2"/>
  <c r="A743" i="2"/>
  <c r="L120" i="2" l="1"/>
  <c r="L154" i="2"/>
  <c r="L153" i="2" s="1"/>
  <c r="L152" i="2" s="1"/>
  <c r="D154" i="2"/>
  <c r="C154" i="2"/>
  <c r="B154" i="2"/>
  <c r="A154" i="2"/>
  <c r="AP153" i="2"/>
  <c r="AO153" i="2"/>
  <c r="AO152" i="2" s="1"/>
  <c r="AN153" i="2"/>
  <c r="AN152" i="2" s="1"/>
  <c r="AM153" i="2"/>
  <c r="AM152" i="2" s="1"/>
  <c r="AL153" i="2"/>
  <c r="AL152" i="2" s="1"/>
  <c r="AK153" i="2"/>
  <c r="AK152" i="2" s="1"/>
  <c r="AJ153" i="2"/>
  <c r="AJ152" i="2" s="1"/>
  <c r="AI153" i="2"/>
  <c r="AH153" i="2"/>
  <c r="AH152" i="2" s="1"/>
  <c r="AG153" i="2"/>
  <c r="AG152" i="2" s="1"/>
  <c r="AF153" i="2"/>
  <c r="AF152" i="2" s="1"/>
  <c r="AE153" i="2"/>
  <c r="AE152" i="2" s="1"/>
  <c r="AD153" i="2"/>
  <c r="AD152" i="2" s="1"/>
  <c r="AC153" i="2"/>
  <c r="AC152" i="2" s="1"/>
  <c r="AB153" i="2"/>
  <c r="AB152" i="2" s="1"/>
  <c r="AA153" i="2"/>
  <c r="AA152" i="2" s="1"/>
  <c r="Z153" i="2"/>
  <c r="Z152" i="2" s="1"/>
  <c r="Y153" i="2"/>
  <c r="Y152" i="2" s="1"/>
  <c r="X153" i="2"/>
  <c r="X152" i="2" s="1"/>
  <c r="W153" i="2"/>
  <c r="W152" i="2" s="1"/>
  <c r="V153" i="2"/>
  <c r="V152" i="2" s="1"/>
  <c r="U153" i="2"/>
  <c r="U152" i="2" s="1"/>
  <c r="T153" i="2"/>
  <c r="T152" i="2" s="1"/>
  <c r="S153" i="2"/>
  <c r="S152" i="2" s="1"/>
  <c r="R153" i="2"/>
  <c r="R152" i="2" s="1"/>
  <c r="Q153" i="2"/>
  <c r="Q152" i="2" s="1"/>
  <c r="P153" i="2"/>
  <c r="P152" i="2" s="1"/>
  <c r="O153" i="2"/>
  <c r="O152" i="2" s="1"/>
  <c r="D153" i="2"/>
  <c r="C153" i="2"/>
  <c r="B153" i="2"/>
  <c r="A153" i="2"/>
  <c r="AP152" i="2"/>
  <c r="AI152" i="2"/>
  <c r="D152" i="2"/>
  <c r="C152" i="2"/>
  <c r="B152" i="2"/>
  <c r="A152" i="2"/>
  <c r="AP75" i="2"/>
  <c r="AP74" i="2" s="1"/>
  <c r="AO75" i="2"/>
  <c r="AO74" i="2" s="1"/>
  <c r="AN75" i="2"/>
  <c r="AN74" i="2" s="1"/>
  <c r="AM75" i="2"/>
  <c r="AM74" i="2" s="1"/>
  <c r="AL75" i="2"/>
  <c r="AL74" i="2" s="1"/>
  <c r="AK75" i="2"/>
  <c r="AK74" i="2" s="1"/>
  <c r="AJ75" i="2"/>
  <c r="AJ74" i="2" s="1"/>
  <c r="AI75" i="2"/>
  <c r="AI74" i="2" s="1"/>
  <c r="AH75" i="2"/>
  <c r="AH74" i="2" s="1"/>
  <c r="AG75" i="2"/>
  <c r="AG74" i="2" s="1"/>
  <c r="AF75" i="2"/>
  <c r="AF74" i="2" s="1"/>
  <c r="AE75" i="2"/>
  <c r="AE74" i="2" s="1"/>
  <c r="AD75" i="2"/>
  <c r="AD74" i="2" s="1"/>
  <c r="AC75" i="2"/>
  <c r="AC74" i="2" s="1"/>
  <c r="AB75" i="2"/>
  <c r="AB74" i="2" s="1"/>
  <c r="AA75" i="2"/>
  <c r="AA74" i="2" s="1"/>
  <c r="Z75" i="2"/>
  <c r="Z74" i="2" s="1"/>
  <c r="Y75" i="2"/>
  <c r="Y74" i="2" s="1"/>
  <c r="X75" i="2"/>
  <c r="X74" i="2" s="1"/>
  <c r="W75" i="2"/>
  <c r="W74" i="2" s="1"/>
  <c r="V75" i="2"/>
  <c r="V74" i="2" s="1"/>
  <c r="U75" i="2"/>
  <c r="U74" i="2" s="1"/>
  <c r="T75" i="2"/>
  <c r="T74" i="2" s="1"/>
  <c r="S75" i="2"/>
  <c r="S74" i="2" s="1"/>
  <c r="R75" i="2"/>
  <c r="R74" i="2" s="1"/>
  <c r="Q75" i="2"/>
  <c r="Q74" i="2" s="1"/>
  <c r="P75" i="2"/>
  <c r="P74" i="2" s="1"/>
  <c r="O75" i="2"/>
  <c r="O74" i="2" s="1"/>
  <c r="L76" i="2"/>
  <c r="L75" i="2" s="1"/>
  <c r="D76" i="2"/>
  <c r="C76" i="2"/>
  <c r="B76" i="2"/>
  <c r="A76" i="2"/>
  <c r="D75" i="2"/>
  <c r="C75" i="2"/>
  <c r="B75" i="2"/>
  <c r="A75" i="2"/>
  <c r="D74" i="2"/>
  <c r="C74" i="2"/>
  <c r="B74" i="2"/>
  <c r="A74" i="2"/>
  <c r="L74" i="2" l="1"/>
  <c r="L807" i="2" l="1"/>
  <c r="AP817" i="2"/>
  <c r="AP831" i="2" s="1"/>
  <c r="AO817" i="2"/>
  <c r="AO831" i="2" s="1"/>
  <c r="AN817" i="2"/>
  <c r="AN831" i="2" s="1"/>
  <c r="AM817" i="2"/>
  <c r="AM831" i="2" s="1"/>
  <c r="AL817" i="2"/>
  <c r="AL831" i="2" s="1"/>
  <c r="AK817" i="2"/>
  <c r="AK831" i="2" s="1"/>
  <c r="AJ817" i="2"/>
  <c r="AJ831" i="2" s="1"/>
  <c r="AI817" i="2"/>
  <c r="AI831" i="2" s="1"/>
  <c r="AH817" i="2"/>
  <c r="AH831" i="2" s="1"/>
  <c r="AG817" i="2"/>
  <c r="AG831" i="2" s="1"/>
  <c r="AF817" i="2"/>
  <c r="AF831" i="2" s="1"/>
  <c r="AE817" i="2"/>
  <c r="AE831" i="2" s="1"/>
  <c r="AD817" i="2"/>
  <c r="AD831" i="2" s="1"/>
  <c r="AC817" i="2"/>
  <c r="AC831" i="2" s="1"/>
  <c r="AB817" i="2"/>
  <c r="AB831" i="2" s="1"/>
  <c r="AA817" i="2"/>
  <c r="AA831" i="2" s="1"/>
  <c r="Z817" i="2"/>
  <c r="Z831" i="2" s="1"/>
  <c r="Y817" i="2"/>
  <c r="Y831" i="2" s="1"/>
  <c r="X817" i="2"/>
  <c r="X831" i="2" s="1"/>
  <c r="W817" i="2"/>
  <c r="W831" i="2" s="1"/>
  <c r="V817" i="2"/>
  <c r="V831" i="2" s="1"/>
  <c r="U817" i="2"/>
  <c r="U831" i="2" s="1"/>
  <c r="T817" i="2"/>
  <c r="T831" i="2" s="1"/>
  <c r="S817" i="2"/>
  <c r="S831" i="2" s="1"/>
  <c r="R817" i="2"/>
  <c r="R831" i="2" s="1"/>
  <c r="Q817" i="2"/>
  <c r="Q831" i="2" s="1"/>
  <c r="P817" i="2"/>
  <c r="P831" i="2" s="1"/>
  <c r="O817" i="2"/>
  <c r="O831" i="2" s="1"/>
  <c r="O796" i="2"/>
  <c r="P796" i="2"/>
  <c r="Q796" i="2"/>
  <c r="R796" i="2"/>
  <c r="S796" i="2"/>
  <c r="T796" i="2"/>
  <c r="U796" i="2"/>
  <c r="V796" i="2"/>
  <c r="W796" i="2"/>
  <c r="X796" i="2"/>
  <c r="Y796" i="2"/>
  <c r="Z796" i="2"/>
  <c r="AA796" i="2"/>
  <c r="AB796" i="2"/>
  <c r="AC796" i="2"/>
  <c r="AD796" i="2"/>
  <c r="AE796" i="2"/>
  <c r="AF796" i="2"/>
  <c r="AG796" i="2"/>
  <c r="AH796" i="2"/>
  <c r="AI796" i="2"/>
  <c r="AJ796" i="2"/>
  <c r="AK796" i="2"/>
  <c r="AL796" i="2"/>
  <c r="AM796" i="2"/>
  <c r="AN796" i="2"/>
  <c r="AO796" i="2"/>
  <c r="AP796" i="2"/>
  <c r="O799" i="2"/>
  <c r="P799" i="2"/>
  <c r="Q799" i="2"/>
  <c r="R799" i="2"/>
  <c r="S799" i="2"/>
  <c r="T799" i="2"/>
  <c r="U799" i="2"/>
  <c r="V799" i="2"/>
  <c r="W799" i="2"/>
  <c r="X799" i="2"/>
  <c r="Y799" i="2"/>
  <c r="Z799" i="2"/>
  <c r="AA799" i="2"/>
  <c r="AB799" i="2"/>
  <c r="AC799" i="2"/>
  <c r="AD799" i="2"/>
  <c r="AE799" i="2"/>
  <c r="AF799" i="2"/>
  <c r="AG799" i="2"/>
  <c r="AH799" i="2"/>
  <c r="AI799" i="2"/>
  <c r="AJ799" i="2"/>
  <c r="AK799" i="2"/>
  <c r="AL799" i="2"/>
  <c r="AM799" i="2"/>
  <c r="AN799" i="2"/>
  <c r="AO799" i="2"/>
  <c r="AP799" i="2"/>
  <c r="L798" i="2"/>
  <c r="L800" i="2"/>
  <c r="D800" i="2"/>
  <c r="C800" i="2"/>
  <c r="B800" i="2"/>
  <c r="A800" i="2"/>
  <c r="L797" i="2"/>
  <c r="D797" i="2"/>
  <c r="C797" i="2"/>
  <c r="B797" i="2"/>
  <c r="A797" i="2"/>
  <c r="L801" i="2"/>
  <c r="D801" i="2"/>
  <c r="C801" i="2"/>
  <c r="B801" i="2"/>
  <c r="A801" i="2"/>
  <c r="D799" i="2"/>
  <c r="C799" i="2"/>
  <c r="B799" i="2"/>
  <c r="A799" i="2"/>
  <c r="D798" i="2"/>
  <c r="C798" i="2"/>
  <c r="B798" i="2"/>
  <c r="A798" i="2"/>
  <c r="D796" i="2"/>
  <c r="C796" i="2"/>
  <c r="B796" i="2"/>
  <c r="A796" i="2"/>
  <c r="L795" i="2"/>
  <c r="L794" i="2" s="1"/>
  <c r="D795" i="2"/>
  <c r="C795" i="2"/>
  <c r="B795" i="2"/>
  <c r="A795" i="2"/>
  <c r="AP794" i="2"/>
  <c r="AO794" i="2"/>
  <c r="AN794" i="2"/>
  <c r="AM794" i="2"/>
  <c r="AL794" i="2"/>
  <c r="AK794" i="2"/>
  <c r="AJ794" i="2"/>
  <c r="AI794" i="2"/>
  <c r="AI793" i="2" s="1"/>
  <c r="AH794" i="2"/>
  <c r="AG794" i="2"/>
  <c r="AG793" i="2" s="1"/>
  <c r="AF794" i="2"/>
  <c r="AE794" i="2"/>
  <c r="AD794" i="2"/>
  <c r="AC794" i="2"/>
  <c r="AB794" i="2"/>
  <c r="AB793" i="2" s="1"/>
  <c r="AA794" i="2"/>
  <c r="Z794" i="2"/>
  <c r="Y794" i="2"/>
  <c r="X794" i="2"/>
  <c r="W794" i="2"/>
  <c r="V794" i="2"/>
  <c r="U794" i="2"/>
  <c r="T794" i="2"/>
  <c r="T793" i="2" s="1"/>
  <c r="S794" i="2"/>
  <c r="S793" i="2" s="1"/>
  <c r="R794" i="2"/>
  <c r="Q794" i="2"/>
  <c r="P794" i="2"/>
  <c r="O794" i="2"/>
  <c r="D794" i="2"/>
  <c r="C794" i="2"/>
  <c r="B794" i="2"/>
  <c r="A794" i="2"/>
  <c r="D793" i="2"/>
  <c r="C793" i="2"/>
  <c r="B793" i="2"/>
  <c r="A793" i="2"/>
  <c r="AK793" i="2" l="1"/>
  <c r="U793" i="2"/>
  <c r="Q793" i="2"/>
  <c r="R793" i="2"/>
  <c r="V793" i="2"/>
  <c r="C433" i="1"/>
  <c r="Z793" i="2"/>
  <c r="AD793" i="2"/>
  <c r="AH793" i="2"/>
  <c r="AJ793" i="2"/>
  <c r="AL793" i="2"/>
  <c r="AP793" i="2"/>
  <c r="AO793" i="2"/>
  <c r="AM793" i="2"/>
  <c r="AE793" i="2"/>
  <c r="AC793" i="2"/>
  <c r="AA793" i="2"/>
  <c r="Y793" i="2"/>
  <c r="W793" i="2"/>
  <c r="O793" i="2"/>
  <c r="AN793" i="2"/>
  <c r="P793" i="2"/>
  <c r="AF793" i="2"/>
  <c r="X793" i="2"/>
  <c r="L799" i="2"/>
  <c r="L796" i="2"/>
  <c r="L793" i="2" l="1"/>
  <c r="AP787" i="2"/>
  <c r="AO787" i="2"/>
  <c r="AN787" i="2"/>
  <c r="AM787" i="2"/>
  <c r="AL787" i="2"/>
  <c r="AK787" i="2"/>
  <c r="AJ787" i="2"/>
  <c r="AI787" i="2"/>
  <c r="AH787" i="2"/>
  <c r="AG787" i="2"/>
  <c r="AF787" i="2"/>
  <c r="AE787" i="2"/>
  <c r="AD787" i="2"/>
  <c r="AC787" i="2"/>
  <c r="AB787" i="2"/>
  <c r="AA787" i="2"/>
  <c r="Z787" i="2"/>
  <c r="Y787" i="2"/>
  <c r="X787" i="2"/>
  <c r="W787" i="2"/>
  <c r="V787" i="2"/>
  <c r="U787" i="2"/>
  <c r="T787" i="2"/>
  <c r="S787" i="2"/>
  <c r="R787" i="2"/>
  <c r="Q787" i="2"/>
  <c r="P787" i="2"/>
  <c r="O787" i="2"/>
  <c r="L790" i="2"/>
  <c r="L789" i="2" s="1"/>
  <c r="D790" i="2"/>
  <c r="C790" i="2"/>
  <c r="B790" i="2"/>
  <c r="A790" i="2"/>
  <c r="AP789" i="2"/>
  <c r="AO789" i="2"/>
  <c r="AN789" i="2"/>
  <c r="AM789" i="2"/>
  <c r="AL789" i="2"/>
  <c r="AK789" i="2"/>
  <c r="AJ789" i="2"/>
  <c r="AI789" i="2"/>
  <c r="AH789" i="2"/>
  <c r="AG789" i="2"/>
  <c r="AF789" i="2"/>
  <c r="AE789" i="2"/>
  <c r="AD789" i="2"/>
  <c r="AC789" i="2"/>
  <c r="AB789" i="2"/>
  <c r="AA789" i="2"/>
  <c r="Z789" i="2"/>
  <c r="Y789" i="2"/>
  <c r="X789" i="2"/>
  <c r="W789" i="2"/>
  <c r="V789" i="2"/>
  <c r="U789" i="2"/>
  <c r="T789" i="2"/>
  <c r="S789" i="2"/>
  <c r="R789" i="2"/>
  <c r="Q789" i="2"/>
  <c r="P789" i="2"/>
  <c r="O789" i="2"/>
  <c r="D789" i="2"/>
  <c r="C789" i="2"/>
  <c r="B789" i="2"/>
  <c r="A789" i="2"/>
  <c r="L792" i="2"/>
  <c r="L791" i="2" s="1"/>
  <c r="D792" i="2"/>
  <c r="C792" i="2"/>
  <c r="B792" i="2"/>
  <c r="A792" i="2"/>
  <c r="AP791" i="2"/>
  <c r="AO791" i="2"/>
  <c r="AN791" i="2"/>
  <c r="AM791" i="2"/>
  <c r="AL791" i="2"/>
  <c r="AK791" i="2"/>
  <c r="AJ791" i="2"/>
  <c r="AI791" i="2"/>
  <c r="AH791" i="2"/>
  <c r="AG791" i="2"/>
  <c r="AF791" i="2"/>
  <c r="AE791" i="2"/>
  <c r="AD791" i="2"/>
  <c r="AC791" i="2"/>
  <c r="AB791" i="2"/>
  <c r="AA791" i="2"/>
  <c r="Z791" i="2"/>
  <c r="Y791" i="2"/>
  <c r="X791" i="2"/>
  <c r="W791" i="2"/>
  <c r="V791" i="2"/>
  <c r="U791" i="2"/>
  <c r="T791" i="2"/>
  <c r="S791" i="2"/>
  <c r="R791" i="2"/>
  <c r="Q791" i="2"/>
  <c r="P791" i="2"/>
  <c r="O791" i="2"/>
  <c r="D791" i="2"/>
  <c r="C791" i="2"/>
  <c r="B791" i="2"/>
  <c r="A791" i="2"/>
  <c r="L788" i="2"/>
  <c r="L787" i="2" s="1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48" i="2"/>
  <c r="C748" i="2"/>
  <c r="B748" i="2"/>
  <c r="A748" i="2"/>
  <c r="L741" i="2"/>
  <c r="L817" i="2" s="1"/>
  <c r="D741" i="2"/>
  <c r="C741" i="2"/>
  <c r="B741" i="2"/>
  <c r="A741" i="2"/>
  <c r="AP740" i="2"/>
  <c r="AP739" i="2" s="1"/>
  <c r="AP738" i="2" s="1"/>
  <c r="AP737" i="2" s="1"/>
  <c r="AO740" i="2"/>
  <c r="AO739" i="2" s="1"/>
  <c r="AO738" i="2" s="1"/>
  <c r="AO737" i="2" s="1"/>
  <c r="AN740" i="2"/>
  <c r="AN739" i="2" s="1"/>
  <c r="AN738" i="2" s="1"/>
  <c r="AN737" i="2" s="1"/>
  <c r="AM740" i="2"/>
  <c r="AM739" i="2" s="1"/>
  <c r="AM738" i="2" s="1"/>
  <c r="AM737" i="2" s="1"/>
  <c r="AL740" i="2"/>
  <c r="AL739" i="2" s="1"/>
  <c r="AL738" i="2" s="1"/>
  <c r="AL737" i="2" s="1"/>
  <c r="AK740" i="2"/>
  <c r="AK739" i="2" s="1"/>
  <c r="AK738" i="2" s="1"/>
  <c r="AK737" i="2" s="1"/>
  <c r="AJ740" i="2"/>
  <c r="AJ739" i="2" s="1"/>
  <c r="AJ738" i="2" s="1"/>
  <c r="AJ737" i="2" s="1"/>
  <c r="AI740" i="2"/>
  <c r="AI739" i="2" s="1"/>
  <c r="AI738" i="2" s="1"/>
  <c r="AI737" i="2" s="1"/>
  <c r="AH740" i="2"/>
  <c r="AG740" i="2"/>
  <c r="AG739" i="2" s="1"/>
  <c r="AG738" i="2" s="1"/>
  <c r="AG737" i="2" s="1"/>
  <c r="AF740" i="2"/>
  <c r="AF739" i="2" s="1"/>
  <c r="AF738" i="2" s="1"/>
  <c r="AF737" i="2" s="1"/>
  <c r="AE740" i="2"/>
  <c r="AE739" i="2" s="1"/>
  <c r="AE738" i="2" s="1"/>
  <c r="AE737" i="2" s="1"/>
  <c r="AD740" i="2"/>
  <c r="AD739" i="2" s="1"/>
  <c r="AD738" i="2" s="1"/>
  <c r="AD737" i="2" s="1"/>
  <c r="AC740" i="2"/>
  <c r="AC739" i="2" s="1"/>
  <c r="AC738" i="2" s="1"/>
  <c r="AC737" i="2" s="1"/>
  <c r="AB740" i="2"/>
  <c r="AB739" i="2" s="1"/>
  <c r="AB738" i="2" s="1"/>
  <c r="AB737" i="2" s="1"/>
  <c r="AA740" i="2"/>
  <c r="AA739" i="2" s="1"/>
  <c r="AA738" i="2" s="1"/>
  <c r="AA737" i="2" s="1"/>
  <c r="Z740" i="2"/>
  <c r="Z739" i="2" s="1"/>
  <c r="Z738" i="2" s="1"/>
  <c r="Z737" i="2" s="1"/>
  <c r="Y740" i="2"/>
  <c r="Y739" i="2" s="1"/>
  <c r="Y738" i="2" s="1"/>
  <c r="Y737" i="2" s="1"/>
  <c r="X740" i="2"/>
  <c r="X739" i="2" s="1"/>
  <c r="X738" i="2" s="1"/>
  <c r="X737" i="2" s="1"/>
  <c r="W740" i="2"/>
  <c r="W739" i="2" s="1"/>
  <c r="W738" i="2" s="1"/>
  <c r="W737" i="2" s="1"/>
  <c r="V740" i="2"/>
  <c r="V739" i="2" s="1"/>
  <c r="V738" i="2" s="1"/>
  <c r="V737" i="2" s="1"/>
  <c r="U740" i="2"/>
  <c r="U739" i="2" s="1"/>
  <c r="U738" i="2" s="1"/>
  <c r="U737" i="2" s="1"/>
  <c r="T740" i="2"/>
  <c r="T739" i="2" s="1"/>
  <c r="T738" i="2" s="1"/>
  <c r="T737" i="2" s="1"/>
  <c r="S740" i="2"/>
  <c r="S739" i="2" s="1"/>
  <c r="S738" i="2" s="1"/>
  <c r="S737" i="2" s="1"/>
  <c r="R740" i="2"/>
  <c r="R739" i="2" s="1"/>
  <c r="R738" i="2" s="1"/>
  <c r="R737" i="2" s="1"/>
  <c r="Q740" i="2"/>
  <c r="Q739" i="2" s="1"/>
  <c r="Q738" i="2" s="1"/>
  <c r="Q737" i="2" s="1"/>
  <c r="P740" i="2"/>
  <c r="P739" i="2" s="1"/>
  <c r="P738" i="2" s="1"/>
  <c r="P737" i="2" s="1"/>
  <c r="O740" i="2"/>
  <c r="O739" i="2" s="1"/>
  <c r="O738" i="2" s="1"/>
  <c r="O737" i="2" s="1"/>
  <c r="D740" i="2"/>
  <c r="C740" i="2"/>
  <c r="B740" i="2"/>
  <c r="A740" i="2"/>
  <c r="AH739" i="2"/>
  <c r="AH738" i="2" s="1"/>
  <c r="AH737" i="2" s="1"/>
  <c r="D739" i="2"/>
  <c r="C739" i="2"/>
  <c r="B739" i="2"/>
  <c r="A739" i="2"/>
  <c r="D738" i="2"/>
  <c r="C738" i="2"/>
  <c r="B738" i="2"/>
  <c r="A738" i="2"/>
  <c r="D737" i="2"/>
  <c r="C737" i="2"/>
  <c r="B737" i="2"/>
  <c r="A737" i="2"/>
  <c r="AP599" i="2"/>
  <c r="AO599" i="2"/>
  <c r="AN599" i="2"/>
  <c r="AM599" i="2"/>
  <c r="AL599" i="2"/>
  <c r="AK599" i="2"/>
  <c r="AJ599" i="2"/>
  <c r="AI599" i="2"/>
  <c r="AH599" i="2"/>
  <c r="AG599" i="2"/>
  <c r="AF599" i="2"/>
  <c r="AE599" i="2"/>
  <c r="AD599" i="2"/>
  <c r="AC599" i="2"/>
  <c r="AB599" i="2"/>
  <c r="AA599" i="2"/>
  <c r="Z599" i="2"/>
  <c r="Y599" i="2"/>
  <c r="X599" i="2"/>
  <c r="W599" i="2"/>
  <c r="V599" i="2"/>
  <c r="U599" i="2"/>
  <c r="T599" i="2"/>
  <c r="S599" i="2"/>
  <c r="R599" i="2"/>
  <c r="Q599" i="2"/>
  <c r="P599" i="2"/>
  <c r="O599" i="2"/>
  <c r="L600" i="2"/>
  <c r="L599" i="2" s="1"/>
  <c r="B600" i="2"/>
  <c r="A600" i="2"/>
  <c r="D599" i="2"/>
  <c r="C599" i="2"/>
  <c r="B599" i="2"/>
  <c r="A599" i="2"/>
  <c r="L594" i="2"/>
  <c r="L593" i="2" s="1"/>
  <c r="B594" i="2"/>
  <c r="A594" i="2"/>
  <c r="AP593" i="2"/>
  <c r="AO593" i="2"/>
  <c r="AN593" i="2"/>
  <c r="AM593" i="2"/>
  <c r="AL593" i="2"/>
  <c r="AK593" i="2"/>
  <c r="AJ593" i="2"/>
  <c r="AI593" i="2"/>
  <c r="AH593" i="2"/>
  <c r="AG593" i="2"/>
  <c r="AF593" i="2"/>
  <c r="AE593" i="2"/>
  <c r="AD593" i="2"/>
  <c r="AC593" i="2"/>
  <c r="AB593" i="2"/>
  <c r="AA593" i="2"/>
  <c r="Z593" i="2"/>
  <c r="Y593" i="2"/>
  <c r="X593" i="2"/>
  <c r="W593" i="2"/>
  <c r="V593" i="2"/>
  <c r="U593" i="2"/>
  <c r="T593" i="2"/>
  <c r="S593" i="2"/>
  <c r="R593" i="2"/>
  <c r="Q593" i="2"/>
  <c r="P593" i="2"/>
  <c r="O593" i="2"/>
  <c r="D593" i="2"/>
  <c r="C593" i="2"/>
  <c r="B593" i="2"/>
  <c r="A593" i="2"/>
  <c r="AP541" i="2"/>
  <c r="AO541" i="2"/>
  <c r="AN541" i="2"/>
  <c r="AM541" i="2"/>
  <c r="AL541" i="2"/>
  <c r="AK541" i="2"/>
  <c r="AJ541" i="2"/>
  <c r="AI541" i="2"/>
  <c r="AH541" i="2"/>
  <c r="AG541" i="2"/>
  <c r="AF541" i="2"/>
  <c r="AE541" i="2"/>
  <c r="AD541" i="2"/>
  <c r="AC541" i="2"/>
  <c r="AB541" i="2"/>
  <c r="AA541" i="2"/>
  <c r="Z541" i="2"/>
  <c r="Y541" i="2"/>
  <c r="X541" i="2"/>
  <c r="W541" i="2"/>
  <c r="V541" i="2"/>
  <c r="U541" i="2"/>
  <c r="T541" i="2"/>
  <c r="S541" i="2"/>
  <c r="R541" i="2"/>
  <c r="Q541" i="2"/>
  <c r="P541" i="2"/>
  <c r="O541" i="2"/>
  <c r="L543" i="2"/>
  <c r="D543" i="2"/>
  <c r="C543" i="2"/>
  <c r="B543" i="2"/>
  <c r="A543" i="2"/>
  <c r="AP532" i="2"/>
  <c r="AO532" i="2"/>
  <c r="AN532" i="2"/>
  <c r="AM532" i="2"/>
  <c r="AL532" i="2"/>
  <c r="AK532" i="2"/>
  <c r="AJ532" i="2"/>
  <c r="AI532" i="2"/>
  <c r="AH532" i="2"/>
  <c r="AG532" i="2"/>
  <c r="AF532" i="2"/>
  <c r="AE532" i="2"/>
  <c r="AD532" i="2"/>
  <c r="AC532" i="2"/>
  <c r="AB532" i="2"/>
  <c r="AA532" i="2"/>
  <c r="Z532" i="2"/>
  <c r="Y532" i="2"/>
  <c r="X532" i="2"/>
  <c r="W532" i="2"/>
  <c r="V532" i="2"/>
  <c r="U532" i="2"/>
  <c r="T532" i="2"/>
  <c r="S532" i="2"/>
  <c r="R532" i="2"/>
  <c r="Q532" i="2"/>
  <c r="P532" i="2"/>
  <c r="O532" i="2"/>
  <c r="L534" i="2"/>
  <c r="D534" i="2"/>
  <c r="C534" i="2"/>
  <c r="B534" i="2"/>
  <c r="A534" i="2"/>
  <c r="AP527" i="2"/>
  <c r="AO527" i="2"/>
  <c r="AN527" i="2"/>
  <c r="AM527" i="2"/>
  <c r="AL527" i="2"/>
  <c r="AK527" i="2"/>
  <c r="AJ527" i="2"/>
  <c r="AI527" i="2"/>
  <c r="AH527" i="2"/>
  <c r="AG527" i="2"/>
  <c r="AF527" i="2"/>
  <c r="AE527" i="2"/>
  <c r="AD527" i="2"/>
  <c r="AC527" i="2"/>
  <c r="AB527" i="2"/>
  <c r="AA527" i="2"/>
  <c r="Z527" i="2"/>
  <c r="Y527" i="2"/>
  <c r="X527" i="2"/>
  <c r="W527" i="2"/>
  <c r="V527" i="2"/>
  <c r="U527" i="2"/>
  <c r="T527" i="2"/>
  <c r="S527" i="2"/>
  <c r="R527" i="2"/>
  <c r="Q527" i="2"/>
  <c r="P527" i="2"/>
  <c r="O527" i="2"/>
  <c r="L529" i="2"/>
  <c r="D529" i="2"/>
  <c r="C529" i="2"/>
  <c r="B529" i="2"/>
  <c r="A529" i="2"/>
  <c r="L530" i="2"/>
  <c r="D530" i="2"/>
  <c r="C530" i="2"/>
  <c r="B530" i="2"/>
  <c r="A530" i="2"/>
  <c r="L524" i="2"/>
  <c r="D524" i="2"/>
  <c r="C524" i="2"/>
  <c r="B524" i="2"/>
  <c r="A524" i="2"/>
  <c r="L521" i="2"/>
  <c r="D521" i="2"/>
  <c r="C521" i="2"/>
  <c r="B521" i="2"/>
  <c r="A521" i="2"/>
  <c r="L520" i="2"/>
  <c r="D520" i="2"/>
  <c r="C520" i="2"/>
  <c r="B520" i="2"/>
  <c r="A520" i="2"/>
  <c r="AP519" i="2"/>
  <c r="AO519" i="2"/>
  <c r="AN519" i="2"/>
  <c r="AM519" i="2"/>
  <c r="AL519" i="2"/>
  <c r="AK519" i="2"/>
  <c r="AJ519" i="2"/>
  <c r="AI519" i="2"/>
  <c r="AH519" i="2"/>
  <c r="AG519" i="2"/>
  <c r="AF519" i="2"/>
  <c r="AE519" i="2"/>
  <c r="AD519" i="2"/>
  <c r="AC519" i="2"/>
  <c r="AB519" i="2"/>
  <c r="AA519" i="2"/>
  <c r="Z519" i="2"/>
  <c r="Y519" i="2"/>
  <c r="X519" i="2"/>
  <c r="W519" i="2"/>
  <c r="V519" i="2"/>
  <c r="U519" i="2"/>
  <c r="T519" i="2"/>
  <c r="S519" i="2"/>
  <c r="R519" i="2"/>
  <c r="Q519" i="2"/>
  <c r="P519" i="2"/>
  <c r="O519" i="2"/>
  <c r="D519" i="2"/>
  <c r="C519" i="2"/>
  <c r="B519" i="2"/>
  <c r="A519" i="2"/>
  <c r="L514" i="2"/>
  <c r="L513" i="2" s="1"/>
  <c r="L512" i="2" s="1"/>
  <c r="D514" i="2"/>
  <c r="C514" i="2"/>
  <c r="B514" i="2"/>
  <c r="A514" i="2"/>
  <c r="AP513" i="2"/>
  <c r="AP512" i="2" s="1"/>
  <c r="AO513" i="2"/>
  <c r="AO512" i="2" s="1"/>
  <c r="AN513" i="2"/>
  <c r="AN512" i="2" s="1"/>
  <c r="AM513" i="2"/>
  <c r="AM512" i="2" s="1"/>
  <c r="AL513" i="2"/>
  <c r="AL512" i="2" s="1"/>
  <c r="AK513" i="2"/>
  <c r="AK512" i="2" s="1"/>
  <c r="AJ513" i="2"/>
  <c r="AJ512" i="2" s="1"/>
  <c r="AI513" i="2"/>
  <c r="AI512" i="2" s="1"/>
  <c r="AH513" i="2"/>
  <c r="AH512" i="2" s="1"/>
  <c r="AG513" i="2"/>
  <c r="AG512" i="2" s="1"/>
  <c r="AF513" i="2"/>
  <c r="AF512" i="2" s="1"/>
  <c r="AE513" i="2"/>
  <c r="AE512" i="2" s="1"/>
  <c r="AD513" i="2"/>
  <c r="AD512" i="2" s="1"/>
  <c r="AC513" i="2"/>
  <c r="AC512" i="2" s="1"/>
  <c r="AB513" i="2"/>
  <c r="AB512" i="2" s="1"/>
  <c r="AA513" i="2"/>
  <c r="AA512" i="2" s="1"/>
  <c r="Z513" i="2"/>
  <c r="Z512" i="2" s="1"/>
  <c r="Y513" i="2"/>
  <c r="Y512" i="2" s="1"/>
  <c r="X513" i="2"/>
  <c r="X512" i="2" s="1"/>
  <c r="W513" i="2"/>
  <c r="W512" i="2" s="1"/>
  <c r="V513" i="2"/>
  <c r="V512" i="2" s="1"/>
  <c r="U513" i="2"/>
  <c r="U512" i="2" s="1"/>
  <c r="T513" i="2"/>
  <c r="T512" i="2" s="1"/>
  <c r="S513" i="2"/>
  <c r="S512" i="2" s="1"/>
  <c r="R513" i="2"/>
  <c r="R512" i="2" s="1"/>
  <c r="Q513" i="2"/>
  <c r="Q512" i="2" s="1"/>
  <c r="P513" i="2"/>
  <c r="P512" i="2" s="1"/>
  <c r="O513" i="2"/>
  <c r="O512" i="2" s="1"/>
  <c r="D513" i="2"/>
  <c r="C513" i="2"/>
  <c r="B513" i="2"/>
  <c r="A513" i="2"/>
  <c r="D512" i="2"/>
  <c r="C512" i="2"/>
  <c r="B512" i="2"/>
  <c r="A512" i="2"/>
  <c r="L510" i="2"/>
  <c r="D510" i="2"/>
  <c r="C510" i="2"/>
  <c r="B510" i="2"/>
  <c r="A510" i="2"/>
  <c r="L492" i="2"/>
  <c r="D492" i="2"/>
  <c r="C492" i="2"/>
  <c r="B492" i="2"/>
  <c r="A492" i="2"/>
  <c r="L449" i="2"/>
  <c r="D449" i="2"/>
  <c r="C449" i="2"/>
  <c r="B449" i="2"/>
  <c r="A449" i="2"/>
  <c r="L441" i="2"/>
  <c r="D441" i="2"/>
  <c r="C441" i="2"/>
  <c r="B441" i="2"/>
  <c r="A441" i="2"/>
  <c r="L431" i="2"/>
  <c r="D431" i="2"/>
  <c r="C431" i="2"/>
  <c r="B431" i="2"/>
  <c r="A431" i="2"/>
  <c r="L402" i="2"/>
  <c r="D402" i="2"/>
  <c r="C402" i="2"/>
  <c r="B402" i="2"/>
  <c r="A402" i="2"/>
  <c r="L370" i="2"/>
  <c r="D370" i="2"/>
  <c r="C370" i="2"/>
  <c r="B370" i="2"/>
  <c r="A370" i="2"/>
  <c r="AP361" i="2"/>
  <c r="AO361" i="2"/>
  <c r="AN361" i="2"/>
  <c r="AM361" i="2"/>
  <c r="AL361" i="2"/>
  <c r="AK361" i="2"/>
  <c r="AJ361" i="2"/>
  <c r="AI361" i="2"/>
  <c r="AH361" i="2"/>
  <c r="AG361" i="2"/>
  <c r="AF361" i="2"/>
  <c r="AE361" i="2"/>
  <c r="AD361" i="2"/>
  <c r="AC361" i="2"/>
  <c r="AB361" i="2"/>
  <c r="AA361" i="2"/>
  <c r="Z361" i="2"/>
  <c r="Y361" i="2"/>
  <c r="X361" i="2"/>
  <c r="W361" i="2"/>
  <c r="V361" i="2"/>
  <c r="U361" i="2"/>
  <c r="T361" i="2"/>
  <c r="S361" i="2"/>
  <c r="R361" i="2"/>
  <c r="Q361" i="2"/>
  <c r="P361" i="2"/>
  <c r="O361" i="2"/>
  <c r="L363" i="2"/>
  <c r="D363" i="2"/>
  <c r="C363" i="2"/>
  <c r="B363" i="2"/>
  <c r="A363" i="2"/>
  <c r="L362" i="2"/>
  <c r="D362" i="2"/>
  <c r="C362" i="2"/>
  <c r="B362" i="2"/>
  <c r="A362" i="2"/>
  <c r="D361" i="2"/>
  <c r="C361" i="2"/>
  <c r="B361" i="2"/>
  <c r="A361" i="2"/>
  <c r="L345" i="2"/>
  <c r="D345" i="2"/>
  <c r="C345" i="2"/>
  <c r="B345" i="2"/>
  <c r="A345" i="2"/>
  <c r="L346" i="2"/>
  <c r="D346" i="2"/>
  <c r="C346" i="2"/>
  <c r="B346" i="2"/>
  <c r="A346" i="2"/>
  <c r="L332" i="2"/>
  <c r="L331" i="2" s="1"/>
  <c r="D332" i="2"/>
  <c r="C332" i="2"/>
  <c r="B332" i="2"/>
  <c r="A332" i="2"/>
  <c r="AP331" i="2"/>
  <c r="AO331" i="2"/>
  <c r="AN331" i="2"/>
  <c r="AM331" i="2"/>
  <c r="AL331" i="2"/>
  <c r="AK331" i="2"/>
  <c r="AJ331" i="2"/>
  <c r="AI331" i="2"/>
  <c r="AH331" i="2"/>
  <c r="AG331" i="2"/>
  <c r="AF331" i="2"/>
  <c r="AE331" i="2"/>
  <c r="AD331" i="2"/>
  <c r="AC331" i="2"/>
  <c r="AB331" i="2"/>
  <c r="AA331" i="2"/>
  <c r="Z331" i="2"/>
  <c r="Y331" i="2"/>
  <c r="X331" i="2"/>
  <c r="W331" i="2"/>
  <c r="V331" i="2"/>
  <c r="U331" i="2"/>
  <c r="T331" i="2"/>
  <c r="S331" i="2"/>
  <c r="R331" i="2"/>
  <c r="Q331" i="2"/>
  <c r="P331" i="2"/>
  <c r="O331" i="2"/>
  <c r="D331" i="2"/>
  <c r="C331" i="2"/>
  <c r="B331" i="2"/>
  <c r="A331" i="2"/>
  <c r="L279" i="2"/>
  <c r="D279" i="2"/>
  <c r="C279" i="2"/>
  <c r="B279" i="2"/>
  <c r="A279" i="2"/>
  <c r="L277" i="2"/>
  <c r="D277" i="2"/>
  <c r="C277" i="2"/>
  <c r="B277" i="2"/>
  <c r="A277" i="2"/>
  <c r="L186" i="2"/>
  <c r="D186" i="2"/>
  <c r="C186" i="2"/>
  <c r="B186" i="2"/>
  <c r="A186" i="2"/>
  <c r="L180" i="2"/>
  <c r="D180" i="2"/>
  <c r="C180" i="2"/>
  <c r="B180" i="2"/>
  <c r="A180" i="2"/>
  <c r="L831" i="2" l="1"/>
  <c r="M817" i="2"/>
  <c r="Q786" i="2"/>
  <c r="U786" i="2"/>
  <c r="Y786" i="2"/>
  <c r="AC786" i="2"/>
  <c r="AG786" i="2"/>
  <c r="AK786" i="2"/>
  <c r="AO786" i="2"/>
  <c r="P786" i="2"/>
  <c r="R786" i="2"/>
  <c r="T786" i="2"/>
  <c r="V786" i="2"/>
  <c r="X786" i="2"/>
  <c r="Z786" i="2"/>
  <c r="AB786" i="2"/>
  <c r="AD786" i="2"/>
  <c r="AF786" i="2"/>
  <c r="AH786" i="2"/>
  <c r="AJ786" i="2"/>
  <c r="AL786" i="2"/>
  <c r="AN786" i="2"/>
  <c r="AP786" i="2"/>
  <c r="L786" i="2"/>
  <c r="L785" i="2" s="1"/>
  <c r="L784" i="2" s="1"/>
  <c r="C448" i="1"/>
  <c r="L740" i="2"/>
  <c r="L739" i="2" s="1"/>
  <c r="L738" i="2" s="1"/>
  <c r="L737" i="2" s="1"/>
  <c r="O786" i="2"/>
  <c r="S786" i="2"/>
  <c r="W786" i="2"/>
  <c r="AA786" i="2"/>
  <c r="AE786" i="2"/>
  <c r="AI786" i="2"/>
  <c r="AM786" i="2"/>
  <c r="L519" i="2"/>
  <c r="L361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AI785" i="2" l="1"/>
  <c r="AI784" i="2" s="1"/>
  <c r="AA785" i="2"/>
  <c r="AA784" i="2" s="1"/>
  <c r="S785" i="2"/>
  <c r="S784" i="2" s="1"/>
  <c r="AN785" i="2"/>
  <c r="AN784" i="2" s="1"/>
  <c r="AJ785" i="2"/>
  <c r="AJ784" i="2" s="1"/>
  <c r="AF785" i="2"/>
  <c r="AF784" i="2" s="1"/>
  <c r="AB785" i="2"/>
  <c r="AB784" i="2" s="1"/>
  <c r="X785" i="2"/>
  <c r="X784" i="2" s="1"/>
  <c r="T785" i="2"/>
  <c r="T784" i="2" s="1"/>
  <c r="P785" i="2"/>
  <c r="P784" i="2" s="1"/>
  <c r="AK785" i="2"/>
  <c r="AK784" i="2" s="1"/>
  <c r="AC785" i="2"/>
  <c r="AC784" i="2" s="1"/>
  <c r="U785" i="2"/>
  <c r="U784" i="2" s="1"/>
  <c r="AM785" i="2"/>
  <c r="AM784" i="2" s="1"/>
  <c r="AE785" i="2"/>
  <c r="AE784" i="2" s="1"/>
  <c r="W785" i="2"/>
  <c r="W784" i="2" s="1"/>
  <c r="O785" i="2"/>
  <c r="O784" i="2" s="1"/>
  <c r="AP785" i="2"/>
  <c r="AP784" i="2" s="1"/>
  <c r="AL785" i="2"/>
  <c r="AL784" i="2" s="1"/>
  <c r="AH785" i="2"/>
  <c r="AH784" i="2" s="1"/>
  <c r="AD785" i="2"/>
  <c r="AD784" i="2" s="1"/>
  <c r="Z785" i="2"/>
  <c r="Z784" i="2" s="1"/>
  <c r="V785" i="2"/>
  <c r="V784" i="2" s="1"/>
  <c r="R785" i="2"/>
  <c r="R784" i="2" s="1"/>
  <c r="AO785" i="2"/>
  <c r="AO784" i="2" s="1"/>
  <c r="AG785" i="2"/>
  <c r="AG784" i="2" s="1"/>
  <c r="Y785" i="2"/>
  <c r="Y784" i="2" s="1"/>
  <c r="Q785" i="2"/>
  <c r="Q784" i="2" s="1"/>
  <c r="L809" i="2" l="1"/>
  <c r="L782" i="2"/>
  <c r="L781" i="2"/>
  <c r="L779" i="2"/>
  <c r="L778" i="2"/>
  <c r="L777" i="2"/>
  <c r="L775" i="2"/>
  <c r="L774" i="2"/>
  <c r="L771" i="2"/>
  <c r="L769" i="2"/>
  <c r="L763" i="2"/>
  <c r="L761" i="2"/>
  <c r="L760" i="2"/>
  <c r="L757" i="2"/>
  <c r="L755" i="2"/>
  <c r="L753" i="2"/>
  <c r="L735" i="2"/>
  <c r="L729" i="2"/>
  <c r="L726" i="2"/>
  <c r="L724" i="2"/>
  <c r="L723" i="2"/>
  <c r="L720" i="2"/>
  <c r="L718" i="2"/>
  <c r="L716" i="2"/>
  <c r="L710" i="2"/>
  <c r="L707" i="2"/>
  <c r="L705" i="2"/>
  <c r="L704" i="2"/>
  <c r="L701" i="2"/>
  <c r="L699" i="2"/>
  <c r="L697" i="2"/>
  <c r="L691" i="2"/>
  <c r="L690" i="2"/>
  <c r="L688" i="2"/>
  <c r="L687" i="2"/>
  <c r="L686" i="2"/>
  <c r="L685" i="2"/>
  <c r="L683" i="2"/>
  <c r="L682" i="2"/>
  <c r="L681" i="2"/>
  <c r="L678" i="2"/>
  <c r="L676" i="2"/>
  <c r="L674" i="2"/>
  <c r="L665" i="2"/>
  <c r="L659" i="2"/>
  <c r="L653" i="2"/>
  <c r="L652" i="2"/>
  <c r="L651" i="2"/>
  <c r="L649" i="2"/>
  <c r="L648" i="2"/>
  <c r="L647" i="2"/>
  <c r="L645" i="2"/>
  <c r="L644" i="2"/>
  <c r="L643" i="2"/>
  <c r="L641" i="2"/>
  <c r="L640" i="2"/>
  <c r="L634" i="2"/>
  <c r="L632" i="2"/>
  <c r="L631" i="2"/>
  <c r="L630" i="2"/>
  <c r="L624" i="2"/>
  <c r="L623" i="2"/>
  <c r="L621" i="2"/>
  <c r="L619" i="2"/>
  <c r="L618" i="2"/>
  <c r="L617" i="2"/>
  <c r="L615" i="2"/>
  <c r="L614" i="2"/>
  <c r="L611" i="2"/>
  <c r="L609" i="2"/>
  <c r="L602" i="2"/>
  <c r="L596" i="2"/>
  <c r="L591" i="2"/>
  <c r="L589" i="2"/>
  <c r="L587" i="2"/>
  <c r="L586" i="2"/>
  <c r="L585" i="2"/>
  <c r="L584" i="2"/>
  <c r="L583" i="2"/>
  <c r="L581" i="2"/>
  <c r="L580" i="2"/>
  <c r="L579" i="2"/>
  <c r="L577" i="2"/>
  <c r="L576" i="2"/>
  <c r="L575" i="2"/>
  <c r="L574" i="2"/>
  <c r="L573" i="2"/>
  <c r="L572" i="2"/>
  <c r="L571" i="2"/>
  <c r="L570" i="2"/>
  <c r="L569" i="2"/>
  <c r="L568" i="2"/>
  <c r="L567" i="2"/>
  <c r="L566" i="2"/>
  <c r="L565" i="2"/>
  <c r="L564" i="2"/>
  <c r="L563" i="2"/>
  <c r="L562" i="2"/>
  <c r="L561" i="2"/>
  <c r="L560" i="2"/>
  <c r="L559" i="2"/>
  <c r="L558" i="2"/>
  <c r="L557" i="2"/>
  <c r="L556" i="2"/>
  <c r="L555" i="2"/>
  <c r="L554" i="2"/>
  <c r="L553" i="2"/>
  <c r="L552" i="2"/>
  <c r="L551" i="2"/>
  <c r="L550" i="2"/>
  <c r="L549" i="2"/>
  <c r="L548" i="2"/>
  <c r="L547" i="2"/>
  <c r="L546" i="2"/>
  <c r="L545" i="2"/>
  <c r="L542" i="2"/>
  <c r="L541" i="2" s="1"/>
  <c r="L539" i="2"/>
  <c r="L538" i="2"/>
  <c r="L533" i="2"/>
  <c r="L532" i="2" s="1"/>
  <c r="L528" i="2"/>
  <c r="L527" i="2" s="1"/>
  <c r="L526" i="2" s="1"/>
  <c r="L525" i="2"/>
  <c r="L523" i="2"/>
  <c r="L518" i="2"/>
  <c r="L517" i="2"/>
  <c r="L511" i="2"/>
  <c r="L509" i="2"/>
  <c r="L508" i="2"/>
  <c r="L507" i="2"/>
  <c r="L506" i="2"/>
  <c r="L505" i="2"/>
  <c r="L504" i="2"/>
  <c r="L503" i="2"/>
  <c r="L502" i="2"/>
  <c r="L500" i="2"/>
  <c r="L497" i="2"/>
  <c r="L496" i="2"/>
  <c r="L495" i="2"/>
  <c r="L494" i="2"/>
  <c r="L493" i="2"/>
  <c r="L491" i="2"/>
  <c r="L490" i="2"/>
  <c r="L489" i="2"/>
  <c r="L488" i="2"/>
  <c r="L487" i="2"/>
  <c r="L486" i="2"/>
  <c r="L485" i="2"/>
  <c r="L484" i="2"/>
  <c r="L483" i="2"/>
  <c r="L482" i="2"/>
  <c r="L481" i="2"/>
  <c r="L480" i="2"/>
  <c r="L479" i="2"/>
  <c r="L478" i="2"/>
  <c r="L477" i="2"/>
  <c r="L475" i="2"/>
  <c r="L474" i="2"/>
  <c r="L473" i="2"/>
  <c r="L472" i="2"/>
  <c r="L470" i="2"/>
  <c r="L469" i="2"/>
  <c r="L468" i="2"/>
  <c r="L467" i="2"/>
  <c r="L466" i="2"/>
  <c r="L465" i="2"/>
  <c r="L464" i="2"/>
  <c r="L463" i="2"/>
  <c r="L462" i="2"/>
  <c r="L461" i="2"/>
  <c r="L460" i="2"/>
  <c r="L459" i="2"/>
  <c r="L458" i="2"/>
  <c r="L457" i="2"/>
  <c r="L456" i="2"/>
  <c r="L455" i="2"/>
  <c r="L454" i="2"/>
  <c r="L453" i="2"/>
  <c r="L452" i="2"/>
  <c r="L451" i="2"/>
  <c r="L450" i="2"/>
  <c r="L448" i="2"/>
  <c r="L447" i="2"/>
  <c r="L446" i="2"/>
  <c r="L445" i="2"/>
  <c r="L444" i="2"/>
  <c r="L442" i="2"/>
  <c r="L440" i="2"/>
  <c r="L439" i="2"/>
  <c r="L438" i="2"/>
  <c r="L437" i="2"/>
  <c r="L436" i="2"/>
  <c r="L435" i="2"/>
  <c r="L434" i="2"/>
  <c r="L433" i="2"/>
  <c r="L432" i="2"/>
  <c r="L430" i="2"/>
  <c r="L429" i="2"/>
  <c r="L428" i="2"/>
  <c r="L427" i="2"/>
  <c r="L426" i="2"/>
  <c r="L425" i="2"/>
  <c r="L424" i="2"/>
  <c r="L423" i="2"/>
  <c r="L422" i="2"/>
  <c r="L421" i="2"/>
  <c r="L419" i="2"/>
  <c r="L418" i="2"/>
  <c r="L417" i="2"/>
  <c r="L416" i="2"/>
  <c r="L415" i="2"/>
  <c r="L414" i="2"/>
  <c r="L413" i="2"/>
  <c r="L412" i="2"/>
  <c r="L411" i="2"/>
  <c r="L410" i="2"/>
  <c r="L409" i="2"/>
  <c r="L408" i="2"/>
  <c r="L407" i="2"/>
  <c r="L406" i="2"/>
  <c r="L403" i="2"/>
  <c r="L401" i="2"/>
  <c r="L400" i="2"/>
  <c r="L399" i="2"/>
  <c r="L397" i="2"/>
  <c r="L396" i="2"/>
  <c r="L395" i="2"/>
  <c r="L393" i="2"/>
  <c r="L392" i="2"/>
  <c r="L391" i="2"/>
  <c r="L390" i="2"/>
  <c r="L389" i="2"/>
  <c r="L388" i="2"/>
  <c r="L387" i="2"/>
  <c r="L386" i="2"/>
  <c r="L385" i="2"/>
  <c r="L384" i="2"/>
  <c r="L371" i="2"/>
  <c r="L369" i="2"/>
  <c r="L368" i="2"/>
  <c r="L367" i="2"/>
  <c r="L366" i="2"/>
  <c r="L365" i="2"/>
  <c r="L359" i="2"/>
  <c r="L358" i="2"/>
  <c r="L357" i="2"/>
  <c r="L356" i="2"/>
  <c r="L355" i="2"/>
  <c r="L354" i="2"/>
  <c r="L353" i="2"/>
  <c r="L352" i="2"/>
  <c r="L351" i="2"/>
  <c r="L350" i="2"/>
  <c r="L349" i="2"/>
  <c r="L347" i="2"/>
  <c r="L344" i="2"/>
  <c r="L343" i="2"/>
  <c r="L342" i="2"/>
  <c r="L341" i="2"/>
  <c r="L340" i="2"/>
  <c r="L339" i="2"/>
  <c r="L338" i="2"/>
  <c r="L337" i="2"/>
  <c r="L336" i="2"/>
  <c r="L335" i="2"/>
  <c r="L334" i="2"/>
  <c r="L329" i="2"/>
  <c r="L325" i="2"/>
  <c r="L322" i="2"/>
  <c r="L321" i="2"/>
  <c r="L320" i="2"/>
  <c r="L319" i="2"/>
  <c r="L316" i="2"/>
  <c r="L315" i="2"/>
  <c r="L314" i="2"/>
  <c r="L313" i="2"/>
  <c r="L312" i="2"/>
  <c r="L311" i="2"/>
  <c r="L310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8" i="2"/>
  <c r="L287" i="2"/>
  <c r="L286" i="2"/>
  <c r="L285" i="2"/>
  <c r="L283" i="2"/>
  <c r="L282" i="2"/>
  <c r="L281" i="2"/>
  <c r="L280" i="2"/>
  <c r="L278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3" i="2"/>
  <c r="L212" i="2"/>
  <c r="L211" i="2"/>
  <c r="L210" i="2"/>
  <c r="L208" i="2"/>
  <c r="L207" i="2"/>
  <c r="L205" i="2"/>
  <c r="L204" i="2"/>
  <c r="L203" i="2"/>
  <c r="L202" i="2"/>
  <c r="L201" i="2"/>
  <c r="L187" i="2"/>
  <c r="L181" i="2"/>
  <c r="L179" i="2"/>
  <c r="L178" i="2"/>
  <c r="L172" i="2"/>
  <c r="L170" i="2"/>
  <c r="L169" i="2"/>
  <c r="L168" i="2"/>
  <c r="L167" i="2"/>
  <c r="L166" i="2"/>
  <c r="L164" i="2"/>
  <c r="L163" i="2"/>
  <c r="L162" i="2"/>
  <c r="L160" i="2"/>
  <c r="L151" i="2"/>
  <c r="L150" i="2"/>
  <c r="L149" i="2"/>
  <c r="L146" i="2"/>
  <c r="L145" i="2"/>
  <c r="L144" i="2"/>
  <c r="L143" i="2"/>
  <c r="L142" i="2"/>
  <c r="L140" i="2"/>
  <c r="L138" i="2"/>
  <c r="L137" i="2"/>
  <c r="L136" i="2"/>
  <c r="L135" i="2"/>
  <c r="L134" i="2"/>
  <c r="L133" i="2"/>
  <c r="L132" i="2"/>
  <c r="L131" i="2"/>
  <c r="L130" i="2"/>
  <c r="L128" i="2"/>
  <c r="L127" i="2"/>
  <c r="L126" i="2"/>
  <c r="L125" i="2"/>
  <c r="L124" i="2"/>
  <c r="L122" i="2"/>
  <c r="L121" i="2"/>
  <c r="L114" i="2"/>
  <c r="L113" i="2"/>
  <c r="L107" i="2"/>
  <c r="L106" i="2"/>
  <c r="L105" i="2"/>
  <c r="L104" i="2"/>
  <c r="L103" i="2"/>
  <c r="L101" i="2"/>
  <c r="L94" i="2"/>
  <c r="L92" i="2"/>
  <c r="L91" i="2"/>
  <c r="L90" i="2"/>
  <c r="L89" i="2"/>
  <c r="L88" i="2"/>
  <c r="L87" i="2"/>
  <c r="L86" i="2"/>
  <c r="L84" i="2"/>
  <c r="L83" i="2"/>
  <c r="L82" i="2"/>
  <c r="L73" i="2"/>
  <c r="L72" i="2"/>
  <c r="L71" i="2"/>
  <c r="L68" i="2"/>
  <c r="L67" i="2"/>
  <c r="L66" i="2"/>
  <c r="L65" i="2"/>
  <c r="L64" i="2"/>
  <c r="L62" i="2"/>
  <c r="L60" i="2"/>
  <c r="L59" i="2"/>
  <c r="L58" i="2"/>
  <c r="L57" i="2"/>
  <c r="L56" i="2"/>
  <c r="L55" i="2"/>
  <c r="L54" i="2"/>
  <c r="L53" i="2"/>
  <c r="L52" i="2"/>
  <c r="L50" i="2"/>
  <c r="L49" i="2"/>
  <c r="L48" i="2"/>
  <c r="L47" i="2"/>
  <c r="L46" i="2"/>
  <c r="L44" i="2"/>
  <c r="L43" i="2"/>
  <c r="L42" i="2"/>
  <c r="L36" i="2"/>
  <c r="L35" i="2"/>
  <c r="L29" i="2"/>
  <c r="L27" i="2"/>
  <c r="L26" i="2"/>
  <c r="L25" i="2"/>
  <c r="L24" i="2"/>
  <c r="L23" i="2"/>
  <c r="L21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O34" i="2"/>
  <c r="O33" i="2" s="1"/>
  <c r="O32" i="2" s="1"/>
  <c r="O31" i="2" s="1"/>
  <c r="P34" i="2"/>
  <c r="P33" i="2" s="1"/>
  <c r="P32" i="2" s="1"/>
  <c r="P31" i="2" s="1"/>
  <c r="Q34" i="2"/>
  <c r="Q33" i="2" s="1"/>
  <c r="Q32" i="2" s="1"/>
  <c r="Q31" i="2" s="1"/>
  <c r="R34" i="2"/>
  <c r="R33" i="2" s="1"/>
  <c r="R32" i="2" s="1"/>
  <c r="R31" i="2" s="1"/>
  <c r="S34" i="2"/>
  <c r="S33" i="2" s="1"/>
  <c r="S32" i="2" s="1"/>
  <c r="S31" i="2" s="1"/>
  <c r="T34" i="2"/>
  <c r="T33" i="2" s="1"/>
  <c r="T32" i="2" s="1"/>
  <c r="T31" i="2" s="1"/>
  <c r="U34" i="2"/>
  <c r="U33" i="2" s="1"/>
  <c r="U32" i="2" s="1"/>
  <c r="U31" i="2" s="1"/>
  <c r="V34" i="2"/>
  <c r="V33" i="2" s="1"/>
  <c r="V32" i="2" s="1"/>
  <c r="V31" i="2" s="1"/>
  <c r="W34" i="2"/>
  <c r="W33" i="2" s="1"/>
  <c r="W32" i="2" s="1"/>
  <c r="W31" i="2" s="1"/>
  <c r="X34" i="2"/>
  <c r="X33" i="2" s="1"/>
  <c r="X32" i="2" s="1"/>
  <c r="X31" i="2" s="1"/>
  <c r="Y34" i="2"/>
  <c r="Y33" i="2" s="1"/>
  <c r="Y32" i="2" s="1"/>
  <c r="Y31" i="2" s="1"/>
  <c r="Z34" i="2"/>
  <c r="Z33" i="2" s="1"/>
  <c r="Z32" i="2" s="1"/>
  <c r="Z31" i="2" s="1"/>
  <c r="AA34" i="2"/>
  <c r="AA33" i="2" s="1"/>
  <c r="AA32" i="2" s="1"/>
  <c r="AA31" i="2" s="1"/>
  <c r="AB34" i="2"/>
  <c r="AB33" i="2" s="1"/>
  <c r="AB32" i="2" s="1"/>
  <c r="AB31" i="2" s="1"/>
  <c r="AC34" i="2"/>
  <c r="AC33" i="2" s="1"/>
  <c r="AC32" i="2" s="1"/>
  <c r="AC31" i="2" s="1"/>
  <c r="AD34" i="2"/>
  <c r="AD33" i="2" s="1"/>
  <c r="AD32" i="2" s="1"/>
  <c r="AD31" i="2" s="1"/>
  <c r="AE34" i="2"/>
  <c r="AE33" i="2" s="1"/>
  <c r="AE32" i="2" s="1"/>
  <c r="AE31" i="2" s="1"/>
  <c r="AF34" i="2"/>
  <c r="AF33" i="2" s="1"/>
  <c r="AF32" i="2" s="1"/>
  <c r="AF31" i="2" s="1"/>
  <c r="AG34" i="2"/>
  <c r="AG33" i="2" s="1"/>
  <c r="AG32" i="2" s="1"/>
  <c r="AG31" i="2" s="1"/>
  <c r="AH34" i="2"/>
  <c r="AH33" i="2" s="1"/>
  <c r="AH32" i="2" s="1"/>
  <c r="AH31" i="2" s="1"/>
  <c r="AI34" i="2"/>
  <c r="AI33" i="2" s="1"/>
  <c r="AI32" i="2" s="1"/>
  <c r="AI31" i="2" s="1"/>
  <c r="AJ34" i="2"/>
  <c r="AJ33" i="2" s="1"/>
  <c r="AJ32" i="2" s="1"/>
  <c r="AJ31" i="2" s="1"/>
  <c r="AK34" i="2"/>
  <c r="AK33" i="2" s="1"/>
  <c r="AK32" i="2" s="1"/>
  <c r="AK31" i="2" s="1"/>
  <c r="AL34" i="2"/>
  <c r="AL33" i="2" s="1"/>
  <c r="AL32" i="2" s="1"/>
  <c r="AL31" i="2" s="1"/>
  <c r="AM34" i="2"/>
  <c r="AM33" i="2" s="1"/>
  <c r="AM32" i="2" s="1"/>
  <c r="AM31" i="2" s="1"/>
  <c r="AN34" i="2"/>
  <c r="AN33" i="2" s="1"/>
  <c r="AN32" i="2" s="1"/>
  <c r="AN31" i="2" s="1"/>
  <c r="AO34" i="2"/>
  <c r="AO33" i="2" s="1"/>
  <c r="AO32" i="2" s="1"/>
  <c r="AO31" i="2" s="1"/>
  <c r="AP34" i="2"/>
  <c r="AP33" i="2" s="1"/>
  <c r="AP32" i="2" s="1"/>
  <c r="AP31" i="2" s="1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O70" i="2"/>
  <c r="O69" i="2" s="1"/>
  <c r="P70" i="2"/>
  <c r="P69" i="2" s="1"/>
  <c r="Q70" i="2"/>
  <c r="Q69" i="2" s="1"/>
  <c r="R70" i="2"/>
  <c r="R69" i="2" s="1"/>
  <c r="S70" i="2"/>
  <c r="S69" i="2" s="1"/>
  <c r="T70" i="2"/>
  <c r="T69" i="2" s="1"/>
  <c r="U70" i="2"/>
  <c r="U69" i="2" s="1"/>
  <c r="V70" i="2"/>
  <c r="V69" i="2" s="1"/>
  <c r="W70" i="2"/>
  <c r="W69" i="2" s="1"/>
  <c r="X70" i="2"/>
  <c r="X69" i="2" s="1"/>
  <c r="Y70" i="2"/>
  <c r="Y69" i="2" s="1"/>
  <c r="Z70" i="2"/>
  <c r="Z69" i="2" s="1"/>
  <c r="AA70" i="2"/>
  <c r="AA69" i="2" s="1"/>
  <c r="AB70" i="2"/>
  <c r="AB69" i="2" s="1"/>
  <c r="AC70" i="2"/>
  <c r="AC69" i="2" s="1"/>
  <c r="AD70" i="2"/>
  <c r="AD69" i="2" s="1"/>
  <c r="AE70" i="2"/>
  <c r="AE69" i="2" s="1"/>
  <c r="AF70" i="2"/>
  <c r="AF69" i="2" s="1"/>
  <c r="AG70" i="2"/>
  <c r="AG69" i="2" s="1"/>
  <c r="AH70" i="2"/>
  <c r="AH69" i="2" s="1"/>
  <c r="AI70" i="2"/>
  <c r="AI69" i="2" s="1"/>
  <c r="AJ70" i="2"/>
  <c r="AJ69" i="2" s="1"/>
  <c r="AK70" i="2"/>
  <c r="AK69" i="2" s="1"/>
  <c r="AL70" i="2"/>
  <c r="AL69" i="2" s="1"/>
  <c r="AM70" i="2"/>
  <c r="AM69" i="2" s="1"/>
  <c r="AN70" i="2"/>
  <c r="AN69" i="2" s="1"/>
  <c r="AO70" i="2"/>
  <c r="AO69" i="2" s="1"/>
  <c r="AP70" i="2"/>
  <c r="AP69" i="2" s="1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O112" i="2"/>
  <c r="O111" i="2" s="1"/>
  <c r="O110" i="2" s="1"/>
  <c r="O109" i="2" s="1"/>
  <c r="P112" i="2"/>
  <c r="P111" i="2" s="1"/>
  <c r="P110" i="2" s="1"/>
  <c r="P109" i="2" s="1"/>
  <c r="Q112" i="2"/>
  <c r="Q111" i="2" s="1"/>
  <c r="Q110" i="2" s="1"/>
  <c r="Q109" i="2" s="1"/>
  <c r="R112" i="2"/>
  <c r="R111" i="2" s="1"/>
  <c r="R110" i="2" s="1"/>
  <c r="R109" i="2" s="1"/>
  <c r="S112" i="2"/>
  <c r="S111" i="2" s="1"/>
  <c r="S110" i="2" s="1"/>
  <c r="S109" i="2" s="1"/>
  <c r="T112" i="2"/>
  <c r="T111" i="2" s="1"/>
  <c r="T110" i="2" s="1"/>
  <c r="T109" i="2" s="1"/>
  <c r="U112" i="2"/>
  <c r="U111" i="2" s="1"/>
  <c r="U110" i="2" s="1"/>
  <c r="U109" i="2" s="1"/>
  <c r="V112" i="2"/>
  <c r="V111" i="2" s="1"/>
  <c r="V110" i="2" s="1"/>
  <c r="V109" i="2" s="1"/>
  <c r="W112" i="2"/>
  <c r="W111" i="2" s="1"/>
  <c r="W110" i="2" s="1"/>
  <c r="W109" i="2" s="1"/>
  <c r="X112" i="2"/>
  <c r="X111" i="2" s="1"/>
  <c r="X110" i="2" s="1"/>
  <c r="X109" i="2" s="1"/>
  <c r="Y112" i="2"/>
  <c r="Y111" i="2" s="1"/>
  <c r="Y110" i="2" s="1"/>
  <c r="Y109" i="2" s="1"/>
  <c r="Z112" i="2"/>
  <c r="Z111" i="2" s="1"/>
  <c r="Z110" i="2" s="1"/>
  <c r="Z109" i="2" s="1"/>
  <c r="AA112" i="2"/>
  <c r="AA111" i="2" s="1"/>
  <c r="AA110" i="2" s="1"/>
  <c r="AA109" i="2" s="1"/>
  <c r="AB112" i="2"/>
  <c r="AB111" i="2" s="1"/>
  <c r="AB110" i="2" s="1"/>
  <c r="AB109" i="2" s="1"/>
  <c r="AC112" i="2"/>
  <c r="AC111" i="2" s="1"/>
  <c r="AC110" i="2" s="1"/>
  <c r="AC109" i="2" s="1"/>
  <c r="AD112" i="2"/>
  <c r="AD111" i="2" s="1"/>
  <c r="AD110" i="2" s="1"/>
  <c r="AD109" i="2" s="1"/>
  <c r="AE112" i="2"/>
  <c r="AE111" i="2" s="1"/>
  <c r="AE110" i="2" s="1"/>
  <c r="AE109" i="2" s="1"/>
  <c r="AF112" i="2"/>
  <c r="AF111" i="2" s="1"/>
  <c r="AF110" i="2" s="1"/>
  <c r="AF109" i="2" s="1"/>
  <c r="AG112" i="2"/>
  <c r="AG111" i="2" s="1"/>
  <c r="AG110" i="2" s="1"/>
  <c r="AG109" i="2" s="1"/>
  <c r="AH112" i="2"/>
  <c r="AH111" i="2" s="1"/>
  <c r="AH110" i="2" s="1"/>
  <c r="AH109" i="2" s="1"/>
  <c r="AI112" i="2"/>
  <c r="AI111" i="2" s="1"/>
  <c r="AI110" i="2" s="1"/>
  <c r="AI109" i="2" s="1"/>
  <c r="AJ112" i="2"/>
  <c r="AJ111" i="2" s="1"/>
  <c r="AJ110" i="2" s="1"/>
  <c r="AJ109" i="2" s="1"/>
  <c r="AK112" i="2"/>
  <c r="AK111" i="2" s="1"/>
  <c r="AK110" i="2" s="1"/>
  <c r="AK109" i="2" s="1"/>
  <c r="AL112" i="2"/>
  <c r="AL111" i="2" s="1"/>
  <c r="AL110" i="2" s="1"/>
  <c r="AL109" i="2" s="1"/>
  <c r="AM112" i="2"/>
  <c r="AM111" i="2" s="1"/>
  <c r="AM110" i="2" s="1"/>
  <c r="AM109" i="2" s="1"/>
  <c r="AN112" i="2"/>
  <c r="AN111" i="2" s="1"/>
  <c r="AN110" i="2" s="1"/>
  <c r="AN109" i="2" s="1"/>
  <c r="AO112" i="2"/>
  <c r="AO111" i="2" s="1"/>
  <c r="AO110" i="2" s="1"/>
  <c r="AO109" i="2" s="1"/>
  <c r="AP112" i="2"/>
  <c r="AP111" i="2" s="1"/>
  <c r="AP110" i="2" s="1"/>
  <c r="AP109" i="2" s="1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O148" i="2"/>
  <c r="O147" i="2" s="1"/>
  <c r="P148" i="2"/>
  <c r="P147" i="2" s="1"/>
  <c r="Q148" i="2"/>
  <c r="Q147" i="2" s="1"/>
  <c r="R148" i="2"/>
  <c r="R147" i="2" s="1"/>
  <c r="S148" i="2"/>
  <c r="S147" i="2" s="1"/>
  <c r="T148" i="2"/>
  <c r="T147" i="2" s="1"/>
  <c r="U148" i="2"/>
  <c r="U147" i="2" s="1"/>
  <c r="V148" i="2"/>
  <c r="V147" i="2" s="1"/>
  <c r="W148" i="2"/>
  <c r="W147" i="2" s="1"/>
  <c r="X148" i="2"/>
  <c r="X147" i="2" s="1"/>
  <c r="Y148" i="2"/>
  <c r="Y147" i="2" s="1"/>
  <c r="Z148" i="2"/>
  <c r="Z147" i="2" s="1"/>
  <c r="AA148" i="2"/>
  <c r="AA147" i="2" s="1"/>
  <c r="AB148" i="2"/>
  <c r="AB147" i="2" s="1"/>
  <c r="AC148" i="2"/>
  <c r="AC147" i="2" s="1"/>
  <c r="AD148" i="2"/>
  <c r="AD147" i="2" s="1"/>
  <c r="AE148" i="2"/>
  <c r="AE147" i="2" s="1"/>
  <c r="AF148" i="2"/>
  <c r="AF147" i="2" s="1"/>
  <c r="AG148" i="2"/>
  <c r="AG147" i="2" s="1"/>
  <c r="AH148" i="2"/>
  <c r="AH147" i="2" s="1"/>
  <c r="AI148" i="2"/>
  <c r="AI147" i="2" s="1"/>
  <c r="AJ148" i="2"/>
  <c r="AJ147" i="2" s="1"/>
  <c r="AK148" i="2"/>
  <c r="AK147" i="2" s="1"/>
  <c r="AL148" i="2"/>
  <c r="AL147" i="2" s="1"/>
  <c r="AM148" i="2"/>
  <c r="AM147" i="2" s="1"/>
  <c r="AN148" i="2"/>
  <c r="AN147" i="2" s="1"/>
  <c r="AO148" i="2"/>
  <c r="AO147" i="2" s="1"/>
  <c r="AP148" i="2"/>
  <c r="AP147" i="2" s="1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O253" i="2"/>
  <c r="P253" i="2"/>
  <c r="Q253" i="2"/>
  <c r="R253" i="2"/>
  <c r="S253" i="2"/>
  <c r="T253" i="2"/>
  <c r="U253" i="2"/>
  <c r="V253" i="2"/>
  <c r="W253" i="2"/>
  <c r="X253" i="2"/>
  <c r="Y253" i="2"/>
  <c r="Z253" i="2"/>
  <c r="AA253" i="2"/>
  <c r="AB253" i="2"/>
  <c r="AC253" i="2"/>
  <c r="AD253" i="2"/>
  <c r="AE253" i="2"/>
  <c r="AF253" i="2"/>
  <c r="AG253" i="2"/>
  <c r="AH253" i="2"/>
  <c r="AI253" i="2"/>
  <c r="AJ253" i="2"/>
  <c r="AK253" i="2"/>
  <c r="AL253" i="2"/>
  <c r="AM253" i="2"/>
  <c r="AN253" i="2"/>
  <c r="AO253" i="2"/>
  <c r="AP253" i="2"/>
  <c r="O284" i="2"/>
  <c r="P284" i="2"/>
  <c r="Q284" i="2"/>
  <c r="R284" i="2"/>
  <c r="S284" i="2"/>
  <c r="T284" i="2"/>
  <c r="U284" i="2"/>
  <c r="V284" i="2"/>
  <c r="W284" i="2"/>
  <c r="X284" i="2"/>
  <c r="Y284" i="2"/>
  <c r="Z284" i="2"/>
  <c r="AA284" i="2"/>
  <c r="AB284" i="2"/>
  <c r="AC284" i="2"/>
  <c r="AD284" i="2"/>
  <c r="AE284" i="2"/>
  <c r="AF284" i="2"/>
  <c r="AG284" i="2"/>
  <c r="AH284" i="2"/>
  <c r="AI284" i="2"/>
  <c r="AJ284" i="2"/>
  <c r="AK284" i="2"/>
  <c r="AL284" i="2"/>
  <c r="AM284" i="2"/>
  <c r="AN284" i="2"/>
  <c r="AO284" i="2"/>
  <c r="AP284" i="2"/>
  <c r="O289" i="2"/>
  <c r="P289" i="2"/>
  <c r="Q289" i="2"/>
  <c r="R289" i="2"/>
  <c r="S289" i="2"/>
  <c r="T289" i="2"/>
  <c r="U289" i="2"/>
  <c r="V289" i="2"/>
  <c r="W289" i="2"/>
  <c r="X289" i="2"/>
  <c r="Y289" i="2"/>
  <c r="Z289" i="2"/>
  <c r="AA289" i="2"/>
  <c r="AB289" i="2"/>
  <c r="AC289" i="2"/>
  <c r="AD289" i="2"/>
  <c r="AE289" i="2"/>
  <c r="AF289" i="2"/>
  <c r="AG289" i="2"/>
  <c r="AH289" i="2"/>
  <c r="AI289" i="2"/>
  <c r="AJ289" i="2"/>
  <c r="AK289" i="2"/>
  <c r="AL289" i="2"/>
  <c r="AM289" i="2"/>
  <c r="AN289" i="2"/>
  <c r="AO289" i="2"/>
  <c r="AP289" i="2"/>
  <c r="O309" i="2"/>
  <c r="O308" i="2" s="1"/>
  <c r="P309" i="2"/>
  <c r="P308" i="2" s="1"/>
  <c r="Q309" i="2"/>
  <c r="Q308" i="2" s="1"/>
  <c r="R309" i="2"/>
  <c r="R308" i="2" s="1"/>
  <c r="S309" i="2"/>
  <c r="S308" i="2" s="1"/>
  <c r="T309" i="2"/>
  <c r="T308" i="2" s="1"/>
  <c r="U309" i="2"/>
  <c r="U308" i="2" s="1"/>
  <c r="V309" i="2"/>
  <c r="V308" i="2" s="1"/>
  <c r="W309" i="2"/>
  <c r="W308" i="2" s="1"/>
  <c r="X309" i="2"/>
  <c r="X308" i="2" s="1"/>
  <c r="Y309" i="2"/>
  <c r="Y308" i="2" s="1"/>
  <c r="Z309" i="2"/>
  <c r="Z308" i="2" s="1"/>
  <c r="AA309" i="2"/>
  <c r="AA308" i="2" s="1"/>
  <c r="AB309" i="2"/>
  <c r="AB308" i="2" s="1"/>
  <c r="AC309" i="2"/>
  <c r="AC308" i="2" s="1"/>
  <c r="AD309" i="2"/>
  <c r="AD308" i="2" s="1"/>
  <c r="AE309" i="2"/>
  <c r="AE308" i="2" s="1"/>
  <c r="AF309" i="2"/>
  <c r="AF308" i="2" s="1"/>
  <c r="AG309" i="2"/>
  <c r="AG308" i="2" s="1"/>
  <c r="AH309" i="2"/>
  <c r="AH308" i="2" s="1"/>
  <c r="AI309" i="2"/>
  <c r="AI308" i="2" s="1"/>
  <c r="AJ309" i="2"/>
  <c r="AJ308" i="2" s="1"/>
  <c r="AK309" i="2"/>
  <c r="AK308" i="2" s="1"/>
  <c r="AL309" i="2"/>
  <c r="AL308" i="2" s="1"/>
  <c r="AM309" i="2"/>
  <c r="AM308" i="2" s="1"/>
  <c r="AN309" i="2"/>
  <c r="AN308" i="2" s="1"/>
  <c r="AO309" i="2"/>
  <c r="AO308" i="2" s="1"/>
  <c r="AP309" i="2"/>
  <c r="AP308" i="2" s="1"/>
  <c r="O318" i="2"/>
  <c r="O317" i="2" s="1"/>
  <c r="P318" i="2"/>
  <c r="P317" i="2" s="1"/>
  <c r="Q318" i="2"/>
  <c r="Q317" i="2" s="1"/>
  <c r="R318" i="2"/>
  <c r="R317" i="2" s="1"/>
  <c r="S318" i="2"/>
  <c r="S317" i="2" s="1"/>
  <c r="T318" i="2"/>
  <c r="T317" i="2" s="1"/>
  <c r="U318" i="2"/>
  <c r="U317" i="2" s="1"/>
  <c r="V318" i="2"/>
  <c r="V317" i="2" s="1"/>
  <c r="W318" i="2"/>
  <c r="W317" i="2" s="1"/>
  <c r="X318" i="2"/>
  <c r="X317" i="2" s="1"/>
  <c r="Y318" i="2"/>
  <c r="Y317" i="2" s="1"/>
  <c r="Z318" i="2"/>
  <c r="Z317" i="2" s="1"/>
  <c r="AA318" i="2"/>
  <c r="AA317" i="2" s="1"/>
  <c r="AB318" i="2"/>
  <c r="AB317" i="2" s="1"/>
  <c r="AC318" i="2"/>
  <c r="AC317" i="2" s="1"/>
  <c r="AD318" i="2"/>
  <c r="AD317" i="2" s="1"/>
  <c r="AE318" i="2"/>
  <c r="AE317" i="2" s="1"/>
  <c r="AF318" i="2"/>
  <c r="AF317" i="2" s="1"/>
  <c r="AG318" i="2"/>
  <c r="AG317" i="2" s="1"/>
  <c r="AH318" i="2"/>
  <c r="AH317" i="2" s="1"/>
  <c r="AI318" i="2"/>
  <c r="AI317" i="2" s="1"/>
  <c r="AJ318" i="2"/>
  <c r="AJ317" i="2" s="1"/>
  <c r="AK318" i="2"/>
  <c r="AK317" i="2" s="1"/>
  <c r="AL318" i="2"/>
  <c r="AL317" i="2" s="1"/>
  <c r="AM318" i="2"/>
  <c r="AM317" i="2" s="1"/>
  <c r="AN318" i="2"/>
  <c r="AN317" i="2" s="1"/>
  <c r="AO318" i="2"/>
  <c r="AO317" i="2" s="1"/>
  <c r="AP318" i="2"/>
  <c r="AP317" i="2" s="1"/>
  <c r="O324" i="2"/>
  <c r="O323" i="2" s="1"/>
  <c r="P324" i="2"/>
  <c r="P323" i="2" s="1"/>
  <c r="Q324" i="2"/>
  <c r="Q323" i="2" s="1"/>
  <c r="R324" i="2"/>
  <c r="R323" i="2" s="1"/>
  <c r="S324" i="2"/>
  <c r="S323" i="2" s="1"/>
  <c r="T324" i="2"/>
  <c r="T323" i="2" s="1"/>
  <c r="U324" i="2"/>
  <c r="U323" i="2" s="1"/>
  <c r="V324" i="2"/>
  <c r="V323" i="2" s="1"/>
  <c r="W324" i="2"/>
  <c r="W323" i="2" s="1"/>
  <c r="X324" i="2"/>
  <c r="X323" i="2" s="1"/>
  <c r="Y324" i="2"/>
  <c r="Y323" i="2" s="1"/>
  <c r="Z324" i="2"/>
  <c r="Z323" i="2" s="1"/>
  <c r="AA324" i="2"/>
  <c r="AA323" i="2" s="1"/>
  <c r="AB324" i="2"/>
  <c r="AB323" i="2" s="1"/>
  <c r="AC324" i="2"/>
  <c r="AC323" i="2" s="1"/>
  <c r="AD324" i="2"/>
  <c r="AD323" i="2" s="1"/>
  <c r="AE324" i="2"/>
  <c r="AE323" i="2" s="1"/>
  <c r="AF324" i="2"/>
  <c r="AF323" i="2" s="1"/>
  <c r="AG324" i="2"/>
  <c r="AG323" i="2" s="1"/>
  <c r="AH324" i="2"/>
  <c r="AH323" i="2" s="1"/>
  <c r="AI324" i="2"/>
  <c r="AI323" i="2" s="1"/>
  <c r="AJ324" i="2"/>
  <c r="AJ323" i="2" s="1"/>
  <c r="AK324" i="2"/>
  <c r="AK323" i="2" s="1"/>
  <c r="AL324" i="2"/>
  <c r="AL323" i="2" s="1"/>
  <c r="AM324" i="2"/>
  <c r="AM323" i="2" s="1"/>
  <c r="AN324" i="2"/>
  <c r="AN323" i="2" s="1"/>
  <c r="AO324" i="2"/>
  <c r="AO323" i="2" s="1"/>
  <c r="AP324" i="2"/>
  <c r="AP323" i="2" s="1"/>
  <c r="O328" i="2"/>
  <c r="O327" i="2" s="1"/>
  <c r="P328" i="2"/>
  <c r="P327" i="2" s="1"/>
  <c r="Q328" i="2"/>
  <c r="Q327" i="2" s="1"/>
  <c r="R328" i="2"/>
  <c r="R327" i="2" s="1"/>
  <c r="S328" i="2"/>
  <c r="S327" i="2" s="1"/>
  <c r="T328" i="2"/>
  <c r="T327" i="2" s="1"/>
  <c r="U328" i="2"/>
  <c r="U327" i="2" s="1"/>
  <c r="V328" i="2"/>
  <c r="V327" i="2" s="1"/>
  <c r="W328" i="2"/>
  <c r="W327" i="2" s="1"/>
  <c r="X328" i="2"/>
  <c r="X327" i="2" s="1"/>
  <c r="Y328" i="2"/>
  <c r="Y327" i="2" s="1"/>
  <c r="Z328" i="2"/>
  <c r="Z327" i="2" s="1"/>
  <c r="AA328" i="2"/>
  <c r="AA327" i="2" s="1"/>
  <c r="AB328" i="2"/>
  <c r="AB327" i="2" s="1"/>
  <c r="AC328" i="2"/>
  <c r="AC327" i="2" s="1"/>
  <c r="AD328" i="2"/>
  <c r="AD327" i="2" s="1"/>
  <c r="AE328" i="2"/>
  <c r="AE327" i="2" s="1"/>
  <c r="AF328" i="2"/>
  <c r="AF327" i="2" s="1"/>
  <c r="AG328" i="2"/>
  <c r="AG327" i="2" s="1"/>
  <c r="AH328" i="2"/>
  <c r="AH327" i="2" s="1"/>
  <c r="AI328" i="2"/>
  <c r="AI327" i="2" s="1"/>
  <c r="AJ328" i="2"/>
  <c r="AJ327" i="2" s="1"/>
  <c r="AK328" i="2"/>
  <c r="AK327" i="2" s="1"/>
  <c r="AL328" i="2"/>
  <c r="AL327" i="2" s="1"/>
  <c r="AM328" i="2"/>
  <c r="AM327" i="2" s="1"/>
  <c r="AN328" i="2"/>
  <c r="AN327" i="2" s="1"/>
  <c r="AO328" i="2"/>
  <c r="AO327" i="2" s="1"/>
  <c r="AP328" i="2"/>
  <c r="AP327" i="2" s="1"/>
  <c r="O333" i="2"/>
  <c r="P333" i="2"/>
  <c r="Q333" i="2"/>
  <c r="R333" i="2"/>
  <c r="S333" i="2"/>
  <c r="T333" i="2"/>
  <c r="U333" i="2"/>
  <c r="V333" i="2"/>
  <c r="W333" i="2"/>
  <c r="X333" i="2"/>
  <c r="Y333" i="2"/>
  <c r="Z333" i="2"/>
  <c r="AA333" i="2"/>
  <c r="AB333" i="2"/>
  <c r="AC333" i="2"/>
  <c r="AD333" i="2"/>
  <c r="AE333" i="2"/>
  <c r="AF333" i="2"/>
  <c r="AG333" i="2"/>
  <c r="AH333" i="2"/>
  <c r="AI333" i="2"/>
  <c r="AJ333" i="2"/>
  <c r="AK333" i="2"/>
  <c r="AL333" i="2"/>
  <c r="AM333" i="2"/>
  <c r="AN333" i="2"/>
  <c r="AO333" i="2"/>
  <c r="AP333" i="2"/>
  <c r="O364" i="2"/>
  <c r="P364" i="2"/>
  <c r="Q364" i="2"/>
  <c r="Q330" i="2" s="1"/>
  <c r="R364" i="2"/>
  <c r="R330" i="2" s="1"/>
  <c r="S364" i="2"/>
  <c r="T364" i="2"/>
  <c r="U364" i="2"/>
  <c r="U330" i="2" s="1"/>
  <c r="V364" i="2"/>
  <c r="V330" i="2" s="1"/>
  <c r="W364" i="2"/>
  <c r="X364" i="2"/>
  <c r="Y364" i="2"/>
  <c r="Y330" i="2" s="1"/>
  <c r="Z364" i="2"/>
  <c r="Z330" i="2" s="1"/>
  <c r="AA364" i="2"/>
  <c r="AB364" i="2"/>
  <c r="AC364" i="2"/>
  <c r="AC330" i="2" s="1"/>
  <c r="AD364" i="2"/>
  <c r="AD330" i="2" s="1"/>
  <c r="AE364" i="2"/>
  <c r="AF364" i="2"/>
  <c r="AG364" i="2"/>
  <c r="AG330" i="2" s="1"/>
  <c r="AH364" i="2"/>
  <c r="AH330" i="2" s="1"/>
  <c r="AI364" i="2"/>
  <c r="AJ364" i="2"/>
  <c r="AK364" i="2"/>
  <c r="AK330" i="2" s="1"/>
  <c r="AL364" i="2"/>
  <c r="AL330" i="2" s="1"/>
  <c r="AM364" i="2"/>
  <c r="AN364" i="2"/>
  <c r="AO364" i="2"/>
  <c r="AO330" i="2" s="1"/>
  <c r="AP364" i="2"/>
  <c r="AP330" i="2" s="1"/>
  <c r="O374" i="2"/>
  <c r="P374" i="2"/>
  <c r="Q374" i="2"/>
  <c r="R374" i="2"/>
  <c r="S374" i="2"/>
  <c r="T374" i="2"/>
  <c r="U374" i="2"/>
  <c r="V374" i="2"/>
  <c r="W374" i="2"/>
  <c r="X374" i="2"/>
  <c r="Y374" i="2"/>
  <c r="Z374" i="2"/>
  <c r="AA374" i="2"/>
  <c r="AB374" i="2"/>
  <c r="AC374" i="2"/>
  <c r="AD374" i="2"/>
  <c r="AE374" i="2"/>
  <c r="AF374" i="2"/>
  <c r="AG374" i="2"/>
  <c r="AH374" i="2"/>
  <c r="AI374" i="2"/>
  <c r="AJ374" i="2"/>
  <c r="AK374" i="2"/>
  <c r="AL374" i="2"/>
  <c r="AM374" i="2"/>
  <c r="AN374" i="2"/>
  <c r="AO374" i="2"/>
  <c r="AP374" i="2"/>
  <c r="O375" i="2"/>
  <c r="P375" i="2"/>
  <c r="Q375" i="2"/>
  <c r="R375" i="2"/>
  <c r="S375" i="2"/>
  <c r="T375" i="2"/>
  <c r="U375" i="2"/>
  <c r="V375" i="2"/>
  <c r="W375" i="2"/>
  <c r="X375" i="2"/>
  <c r="Y375" i="2"/>
  <c r="Z375" i="2"/>
  <c r="AA375" i="2"/>
  <c r="AB375" i="2"/>
  <c r="AC375" i="2"/>
  <c r="AD375" i="2"/>
  <c r="AE375" i="2"/>
  <c r="AF375" i="2"/>
  <c r="AG375" i="2"/>
  <c r="AH375" i="2"/>
  <c r="AI375" i="2"/>
  <c r="AJ375" i="2"/>
  <c r="AK375" i="2"/>
  <c r="AL375" i="2"/>
  <c r="AM375" i="2"/>
  <c r="AN375" i="2"/>
  <c r="AO375" i="2"/>
  <c r="AP375" i="2"/>
  <c r="O376" i="2"/>
  <c r="P376" i="2"/>
  <c r="Q376" i="2"/>
  <c r="R376" i="2"/>
  <c r="S376" i="2"/>
  <c r="T376" i="2"/>
  <c r="U376" i="2"/>
  <c r="V376" i="2"/>
  <c r="W376" i="2"/>
  <c r="X376" i="2"/>
  <c r="Y376" i="2"/>
  <c r="Z376" i="2"/>
  <c r="AA376" i="2"/>
  <c r="AB376" i="2"/>
  <c r="AC376" i="2"/>
  <c r="AD376" i="2"/>
  <c r="AE376" i="2"/>
  <c r="AF376" i="2"/>
  <c r="AG376" i="2"/>
  <c r="AH376" i="2"/>
  <c r="AI376" i="2"/>
  <c r="AJ376" i="2"/>
  <c r="AK376" i="2"/>
  <c r="AL376" i="2"/>
  <c r="AM376" i="2"/>
  <c r="AN376" i="2"/>
  <c r="AO376" i="2"/>
  <c r="AP376" i="2"/>
  <c r="O377" i="2"/>
  <c r="P377" i="2"/>
  <c r="Q377" i="2"/>
  <c r="R377" i="2"/>
  <c r="S377" i="2"/>
  <c r="T377" i="2"/>
  <c r="U377" i="2"/>
  <c r="V377" i="2"/>
  <c r="W377" i="2"/>
  <c r="X377" i="2"/>
  <c r="Y377" i="2"/>
  <c r="Z377" i="2"/>
  <c r="AA377" i="2"/>
  <c r="AB377" i="2"/>
  <c r="AC377" i="2"/>
  <c r="AD377" i="2"/>
  <c r="AE377" i="2"/>
  <c r="AF377" i="2"/>
  <c r="AG377" i="2"/>
  <c r="AH377" i="2"/>
  <c r="AI377" i="2"/>
  <c r="AJ377" i="2"/>
  <c r="AK377" i="2"/>
  <c r="AL377" i="2"/>
  <c r="AM377" i="2"/>
  <c r="AN377" i="2"/>
  <c r="AO377" i="2"/>
  <c r="AP377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O379" i="2"/>
  <c r="P379" i="2"/>
  <c r="Q379" i="2"/>
  <c r="R379" i="2"/>
  <c r="S379" i="2"/>
  <c r="T379" i="2"/>
  <c r="U379" i="2"/>
  <c r="V379" i="2"/>
  <c r="W379" i="2"/>
  <c r="X379" i="2"/>
  <c r="Y379" i="2"/>
  <c r="Z379" i="2"/>
  <c r="AA379" i="2"/>
  <c r="AB379" i="2"/>
  <c r="AC379" i="2"/>
  <c r="AD379" i="2"/>
  <c r="AE379" i="2"/>
  <c r="AF379" i="2"/>
  <c r="AG379" i="2"/>
  <c r="AH379" i="2"/>
  <c r="AI379" i="2"/>
  <c r="AJ379" i="2"/>
  <c r="AK379" i="2"/>
  <c r="AL379" i="2"/>
  <c r="AM379" i="2"/>
  <c r="AN379" i="2"/>
  <c r="AO379" i="2"/>
  <c r="AP379" i="2"/>
  <c r="O380" i="2"/>
  <c r="P380" i="2"/>
  <c r="Q380" i="2"/>
  <c r="R380" i="2"/>
  <c r="S380" i="2"/>
  <c r="T380" i="2"/>
  <c r="U380" i="2"/>
  <c r="V380" i="2"/>
  <c r="W380" i="2"/>
  <c r="X380" i="2"/>
  <c r="Y380" i="2"/>
  <c r="Z380" i="2"/>
  <c r="AA380" i="2"/>
  <c r="AB380" i="2"/>
  <c r="AC380" i="2"/>
  <c r="AD380" i="2"/>
  <c r="AE380" i="2"/>
  <c r="AF380" i="2"/>
  <c r="AG380" i="2"/>
  <c r="AH380" i="2"/>
  <c r="AI380" i="2"/>
  <c r="AJ380" i="2"/>
  <c r="AK380" i="2"/>
  <c r="AL380" i="2"/>
  <c r="AM380" i="2"/>
  <c r="AN380" i="2"/>
  <c r="AO380" i="2"/>
  <c r="AP380" i="2"/>
  <c r="O383" i="2"/>
  <c r="P383" i="2"/>
  <c r="Q383" i="2"/>
  <c r="R383" i="2"/>
  <c r="S383" i="2"/>
  <c r="T383" i="2"/>
  <c r="U383" i="2"/>
  <c r="V383" i="2"/>
  <c r="W383" i="2"/>
  <c r="X383" i="2"/>
  <c r="Y383" i="2"/>
  <c r="Z383" i="2"/>
  <c r="AA383" i="2"/>
  <c r="AB383" i="2"/>
  <c r="AC383" i="2"/>
  <c r="AD383" i="2"/>
  <c r="AE383" i="2"/>
  <c r="AF383" i="2"/>
  <c r="AG383" i="2"/>
  <c r="AH383" i="2"/>
  <c r="AI383" i="2"/>
  <c r="AJ383" i="2"/>
  <c r="AK383" i="2"/>
  <c r="AL383" i="2"/>
  <c r="AM383" i="2"/>
  <c r="AN383" i="2"/>
  <c r="AO383" i="2"/>
  <c r="AP383" i="2"/>
  <c r="O394" i="2"/>
  <c r="P394" i="2"/>
  <c r="Q394" i="2"/>
  <c r="R394" i="2"/>
  <c r="S394" i="2"/>
  <c r="T394" i="2"/>
  <c r="U394" i="2"/>
  <c r="V394" i="2"/>
  <c r="W394" i="2"/>
  <c r="X394" i="2"/>
  <c r="Y394" i="2"/>
  <c r="Z394" i="2"/>
  <c r="AA394" i="2"/>
  <c r="AB394" i="2"/>
  <c r="AC394" i="2"/>
  <c r="AD394" i="2"/>
  <c r="AE394" i="2"/>
  <c r="AF394" i="2"/>
  <c r="AG394" i="2"/>
  <c r="AH394" i="2"/>
  <c r="AI394" i="2"/>
  <c r="AJ394" i="2"/>
  <c r="AK394" i="2"/>
  <c r="AL394" i="2"/>
  <c r="AM394" i="2"/>
  <c r="AN394" i="2"/>
  <c r="AO394" i="2"/>
  <c r="AP394" i="2"/>
  <c r="O398" i="2"/>
  <c r="P398" i="2"/>
  <c r="Q398" i="2"/>
  <c r="R398" i="2"/>
  <c r="S398" i="2"/>
  <c r="T398" i="2"/>
  <c r="U398" i="2"/>
  <c r="V398" i="2"/>
  <c r="W398" i="2"/>
  <c r="X398" i="2"/>
  <c r="Y398" i="2"/>
  <c r="Z398" i="2"/>
  <c r="AA398" i="2"/>
  <c r="AB398" i="2"/>
  <c r="AC398" i="2"/>
  <c r="AD398" i="2"/>
  <c r="AE398" i="2"/>
  <c r="AF398" i="2"/>
  <c r="AG398" i="2"/>
  <c r="AH398" i="2"/>
  <c r="AI398" i="2"/>
  <c r="AJ398" i="2"/>
  <c r="AK398" i="2"/>
  <c r="AL398" i="2"/>
  <c r="AM398" i="2"/>
  <c r="AN398" i="2"/>
  <c r="AO398" i="2"/>
  <c r="AP398" i="2"/>
  <c r="O405" i="2"/>
  <c r="P405" i="2"/>
  <c r="Q405" i="2"/>
  <c r="R405" i="2"/>
  <c r="S405" i="2"/>
  <c r="T405" i="2"/>
  <c r="U405" i="2"/>
  <c r="V405" i="2"/>
  <c r="W405" i="2"/>
  <c r="X405" i="2"/>
  <c r="Y405" i="2"/>
  <c r="Z405" i="2"/>
  <c r="AA405" i="2"/>
  <c r="AB405" i="2"/>
  <c r="AC405" i="2"/>
  <c r="AD405" i="2"/>
  <c r="AE405" i="2"/>
  <c r="AF405" i="2"/>
  <c r="AG405" i="2"/>
  <c r="AH405" i="2"/>
  <c r="AI405" i="2"/>
  <c r="AJ405" i="2"/>
  <c r="AK405" i="2"/>
  <c r="AL405" i="2"/>
  <c r="AM405" i="2"/>
  <c r="AN405" i="2"/>
  <c r="AO405" i="2"/>
  <c r="AP405" i="2"/>
  <c r="O420" i="2"/>
  <c r="P420" i="2"/>
  <c r="Q420" i="2"/>
  <c r="R420" i="2"/>
  <c r="S420" i="2"/>
  <c r="T420" i="2"/>
  <c r="U420" i="2"/>
  <c r="V420" i="2"/>
  <c r="W420" i="2"/>
  <c r="X420" i="2"/>
  <c r="Y420" i="2"/>
  <c r="Z420" i="2"/>
  <c r="AA420" i="2"/>
  <c r="AB420" i="2"/>
  <c r="AC420" i="2"/>
  <c r="AD420" i="2"/>
  <c r="AE420" i="2"/>
  <c r="AF420" i="2"/>
  <c r="AG420" i="2"/>
  <c r="AH420" i="2"/>
  <c r="AI420" i="2"/>
  <c r="AJ420" i="2"/>
  <c r="AK420" i="2"/>
  <c r="AL420" i="2"/>
  <c r="AM420" i="2"/>
  <c r="AN420" i="2"/>
  <c r="AO420" i="2"/>
  <c r="AP420" i="2"/>
  <c r="O443" i="2"/>
  <c r="P443" i="2"/>
  <c r="Q443" i="2"/>
  <c r="R443" i="2"/>
  <c r="S443" i="2"/>
  <c r="T443" i="2"/>
  <c r="U443" i="2"/>
  <c r="V443" i="2"/>
  <c r="W443" i="2"/>
  <c r="X443" i="2"/>
  <c r="Y443" i="2"/>
  <c r="Z443" i="2"/>
  <c r="AA443" i="2"/>
  <c r="AB443" i="2"/>
  <c r="AC443" i="2"/>
  <c r="AD443" i="2"/>
  <c r="AE443" i="2"/>
  <c r="AF443" i="2"/>
  <c r="AG443" i="2"/>
  <c r="AH443" i="2"/>
  <c r="AI443" i="2"/>
  <c r="AJ443" i="2"/>
  <c r="AK443" i="2"/>
  <c r="AL443" i="2"/>
  <c r="AM443" i="2"/>
  <c r="AN443" i="2"/>
  <c r="AO443" i="2"/>
  <c r="AP443" i="2"/>
  <c r="O471" i="2"/>
  <c r="P471" i="2"/>
  <c r="Q471" i="2"/>
  <c r="R471" i="2"/>
  <c r="S471" i="2"/>
  <c r="T471" i="2"/>
  <c r="U471" i="2"/>
  <c r="V471" i="2"/>
  <c r="W471" i="2"/>
  <c r="X471" i="2"/>
  <c r="Y471" i="2"/>
  <c r="Z471" i="2"/>
  <c r="AA471" i="2"/>
  <c r="AB471" i="2"/>
  <c r="AC471" i="2"/>
  <c r="AD471" i="2"/>
  <c r="AE471" i="2"/>
  <c r="AF471" i="2"/>
  <c r="AG471" i="2"/>
  <c r="AH471" i="2"/>
  <c r="AI471" i="2"/>
  <c r="AJ471" i="2"/>
  <c r="AK471" i="2"/>
  <c r="AL471" i="2"/>
  <c r="AM471" i="2"/>
  <c r="AN471" i="2"/>
  <c r="AO471" i="2"/>
  <c r="AP471" i="2"/>
  <c r="O476" i="2"/>
  <c r="P476" i="2"/>
  <c r="Q476" i="2"/>
  <c r="R476" i="2"/>
  <c r="S476" i="2"/>
  <c r="T476" i="2"/>
  <c r="U476" i="2"/>
  <c r="V476" i="2"/>
  <c r="W476" i="2"/>
  <c r="X476" i="2"/>
  <c r="Y476" i="2"/>
  <c r="Z476" i="2"/>
  <c r="AA476" i="2"/>
  <c r="AB476" i="2"/>
  <c r="AC476" i="2"/>
  <c r="AD476" i="2"/>
  <c r="AE476" i="2"/>
  <c r="AF476" i="2"/>
  <c r="AG476" i="2"/>
  <c r="AH476" i="2"/>
  <c r="AI476" i="2"/>
  <c r="AJ476" i="2"/>
  <c r="AK476" i="2"/>
  <c r="AL476" i="2"/>
  <c r="AM476" i="2"/>
  <c r="AN476" i="2"/>
  <c r="AO476" i="2"/>
  <c r="AP476" i="2"/>
  <c r="O499" i="2"/>
  <c r="P499" i="2"/>
  <c r="Q499" i="2"/>
  <c r="R499" i="2"/>
  <c r="S499" i="2"/>
  <c r="T499" i="2"/>
  <c r="U499" i="2"/>
  <c r="V499" i="2"/>
  <c r="W499" i="2"/>
  <c r="X499" i="2"/>
  <c r="Y499" i="2"/>
  <c r="Z499" i="2"/>
  <c r="AA499" i="2"/>
  <c r="AB499" i="2"/>
  <c r="AC499" i="2"/>
  <c r="AD499" i="2"/>
  <c r="AE499" i="2"/>
  <c r="AF499" i="2"/>
  <c r="AG499" i="2"/>
  <c r="AH499" i="2"/>
  <c r="AI499" i="2"/>
  <c r="AJ499" i="2"/>
  <c r="AK499" i="2"/>
  <c r="AL499" i="2"/>
  <c r="AM499" i="2"/>
  <c r="AN499" i="2"/>
  <c r="AO499" i="2"/>
  <c r="AP499" i="2"/>
  <c r="O501" i="2"/>
  <c r="P501" i="2"/>
  <c r="Q501" i="2"/>
  <c r="R501" i="2"/>
  <c r="S501" i="2"/>
  <c r="T501" i="2"/>
  <c r="U501" i="2"/>
  <c r="V501" i="2"/>
  <c r="W501" i="2"/>
  <c r="X501" i="2"/>
  <c r="Y501" i="2"/>
  <c r="Z501" i="2"/>
  <c r="AA501" i="2"/>
  <c r="AB501" i="2"/>
  <c r="AC501" i="2"/>
  <c r="AD501" i="2"/>
  <c r="AE501" i="2"/>
  <c r="AF501" i="2"/>
  <c r="AG501" i="2"/>
  <c r="AH501" i="2"/>
  <c r="AI501" i="2"/>
  <c r="AJ501" i="2"/>
  <c r="AK501" i="2"/>
  <c r="AL501" i="2"/>
  <c r="AM501" i="2"/>
  <c r="AN501" i="2"/>
  <c r="AO501" i="2"/>
  <c r="AP501" i="2"/>
  <c r="O516" i="2"/>
  <c r="P516" i="2"/>
  <c r="Q516" i="2"/>
  <c r="R516" i="2"/>
  <c r="S516" i="2"/>
  <c r="T516" i="2"/>
  <c r="U516" i="2"/>
  <c r="V516" i="2"/>
  <c r="W516" i="2"/>
  <c r="X516" i="2"/>
  <c r="Y516" i="2"/>
  <c r="Z516" i="2"/>
  <c r="AA516" i="2"/>
  <c r="AB516" i="2"/>
  <c r="AC516" i="2"/>
  <c r="AD516" i="2"/>
  <c r="AE516" i="2"/>
  <c r="AF516" i="2"/>
  <c r="AG516" i="2"/>
  <c r="AH516" i="2"/>
  <c r="AI516" i="2"/>
  <c r="AJ516" i="2"/>
  <c r="AK516" i="2"/>
  <c r="AL516" i="2"/>
  <c r="AM516" i="2"/>
  <c r="AN516" i="2"/>
  <c r="AO516" i="2"/>
  <c r="AP516" i="2"/>
  <c r="O522" i="2"/>
  <c r="P522" i="2"/>
  <c r="P515" i="2" s="1"/>
  <c r="Q522" i="2"/>
  <c r="Q515" i="2" s="1"/>
  <c r="R522" i="2"/>
  <c r="S522" i="2"/>
  <c r="T522" i="2"/>
  <c r="T515" i="2" s="1"/>
  <c r="U522" i="2"/>
  <c r="U515" i="2" s="1"/>
  <c r="V522" i="2"/>
  <c r="W522" i="2"/>
  <c r="X522" i="2"/>
  <c r="X515" i="2" s="1"/>
  <c r="Y522" i="2"/>
  <c r="Y515" i="2" s="1"/>
  <c r="Z522" i="2"/>
  <c r="AA522" i="2"/>
  <c r="AB522" i="2"/>
  <c r="AB515" i="2" s="1"/>
  <c r="AC522" i="2"/>
  <c r="AC515" i="2" s="1"/>
  <c r="AD522" i="2"/>
  <c r="AE522" i="2"/>
  <c r="AF522" i="2"/>
  <c r="AF515" i="2" s="1"/>
  <c r="AG522" i="2"/>
  <c r="AG515" i="2" s="1"/>
  <c r="AH522" i="2"/>
  <c r="AI522" i="2"/>
  <c r="AJ522" i="2"/>
  <c r="AJ515" i="2" s="1"/>
  <c r="AK522" i="2"/>
  <c r="AK515" i="2" s="1"/>
  <c r="AL522" i="2"/>
  <c r="AM522" i="2"/>
  <c r="AN522" i="2"/>
  <c r="AN515" i="2" s="1"/>
  <c r="AO522" i="2"/>
  <c r="AO515" i="2" s="1"/>
  <c r="AP522" i="2"/>
  <c r="O526" i="2"/>
  <c r="P526" i="2"/>
  <c r="Q526" i="2"/>
  <c r="R526" i="2"/>
  <c r="S526" i="2"/>
  <c r="T526" i="2"/>
  <c r="U526" i="2"/>
  <c r="V526" i="2"/>
  <c r="W526" i="2"/>
  <c r="X526" i="2"/>
  <c r="Y526" i="2"/>
  <c r="Z526" i="2"/>
  <c r="AA526" i="2"/>
  <c r="AB526" i="2"/>
  <c r="AC526" i="2"/>
  <c r="AD526" i="2"/>
  <c r="AE526" i="2"/>
  <c r="AF526" i="2"/>
  <c r="AG526" i="2"/>
  <c r="AH526" i="2"/>
  <c r="AI526" i="2"/>
  <c r="AJ526" i="2"/>
  <c r="AK526" i="2"/>
  <c r="AL526" i="2"/>
  <c r="AM526" i="2"/>
  <c r="AN526" i="2"/>
  <c r="AO526" i="2"/>
  <c r="AP526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O537" i="2"/>
  <c r="O536" i="2" s="1"/>
  <c r="P537" i="2"/>
  <c r="P536" i="2" s="1"/>
  <c r="Q537" i="2"/>
  <c r="Q536" i="2" s="1"/>
  <c r="R537" i="2"/>
  <c r="R536" i="2" s="1"/>
  <c r="S537" i="2"/>
  <c r="S536" i="2" s="1"/>
  <c r="T537" i="2"/>
  <c r="T536" i="2" s="1"/>
  <c r="U537" i="2"/>
  <c r="U536" i="2" s="1"/>
  <c r="V537" i="2"/>
  <c r="V536" i="2" s="1"/>
  <c r="W537" i="2"/>
  <c r="W536" i="2" s="1"/>
  <c r="X537" i="2"/>
  <c r="X536" i="2" s="1"/>
  <c r="Y537" i="2"/>
  <c r="Y536" i="2" s="1"/>
  <c r="Z537" i="2"/>
  <c r="Z536" i="2" s="1"/>
  <c r="AA537" i="2"/>
  <c r="AA536" i="2" s="1"/>
  <c r="AB537" i="2"/>
  <c r="AB536" i="2" s="1"/>
  <c r="AC537" i="2"/>
  <c r="AC536" i="2" s="1"/>
  <c r="AD537" i="2"/>
  <c r="AD536" i="2" s="1"/>
  <c r="AE537" i="2"/>
  <c r="AE536" i="2" s="1"/>
  <c r="AF537" i="2"/>
  <c r="AF536" i="2" s="1"/>
  <c r="AG537" i="2"/>
  <c r="AG536" i="2" s="1"/>
  <c r="AH537" i="2"/>
  <c r="AH536" i="2" s="1"/>
  <c r="AI537" i="2"/>
  <c r="AI536" i="2" s="1"/>
  <c r="AJ537" i="2"/>
  <c r="AJ536" i="2" s="1"/>
  <c r="AK537" i="2"/>
  <c r="AK536" i="2" s="1"/>
  <c r="AL537" i="2"/>
  <c r="AL536" i="2" s="1"/>
  <c r="AM537" i="2"/>
  <c r="AM536" i="2" s="1"/>
  <c r="AN537" i="2"/>
  <c r="AN536" i="2" s="1"/>
  <c r="AO537" i="2"/>
  <c r="AO536" i="2" s="1"/>
  <c r="AP537" i="2"/>
  <c r="AP536" i="2" s="1"/>
  <c r="O544" i="2"/>
  <c r="P544" i="2"/>
  <c r="Q544" i="2"/>
  <c r="R544" i="2"/>
  <c r="S544" i="2"/>
  <c r="T544" i="2"/>
  <c r="U544" i="2"/>
  <c r="V544" i="2"/>
  <c r="W544" i="2"/>
  <c r="X544" i="2"/>
  <c r="Y544" i="2"/>
  <c r="Z544" i="2"/>
  <c r="AA544" i="2"/>
  <c r="AB544" i="2"/>
  <c r="AC544" i="2"/>
  <c r="AD544" i="2"/>
  <c r="AE544" i="2"/>
  <c r="AF544" i="2"/>
  <c r="AG544" i="2"/>
  <c r="AH544" i="2"/>
  <c r="AI544" i="2"/>
  <c r="AJ544" i="2"/>
  <c r="AK544" i="2"/>
  <c r="AL544" i="2"/>
  <c r="AM544" i="2"/>
  <c r="AN544" i="2"/>
  <c r="AO544" i="2"/>
  <c r="AP544" i="2"/>
  <c r="O578" i="2"/>
  <c r="P578" i="2"/>
  <c r="Q578" i="2"/>
  <c r="R578" i="2"/>
  <c r="S578" i="2"/>
  <c r="T578" i="2"/>
  <c r="U578" i="2"/>
  <c r="V578" i="2"/>
  <c r="W578" i="2"/>
  <c r="X578" i="2"/>
  <c r="Y578" i="2"/>
  <c r="Z578" i="2"/>
  <c r="AA578" i="2"/>
  <c r="AB578" i="2"/>
  <c r="AC578" i="2"/>
  <c r="AD578" i="2"/>
  <c r="AE578" i="2"/>
  <c r="AF578" i="2"/>
  <c r="AG578" i="2"/>
  <c r="AH578" i="2"/>
  <c r="AI578" i="2"/>
  <c r="AJ578" i="2"/>
  <c r="AK578" i="2"/>
  <c r="AL578" i="2"/>
  <c r="AM578" i="2"/>
  <c r="AN578" i="2"/>
  <c r="AO578" i="2"/>
  <c r="AP578" i="2"/>
  <c r="O582" i="2"/>
  <c r="P582" i="2"/>
  <c r="Q582" i="2"/>
  <c r="R582" i="2"/>
  <c r="S582" i="2"/>
  <c r="T582" i="2"/>
  <c r="U582" i="2"/>
  <c r="V582" i="2"/>
  <c r="W582" i="2"/>
  <c r="X582" i="2"/>
  <c r="Y582" i="2"/>
  <c r="Z582" i="2"/>
  <c r="AA582" i="2"/>
  <c r="AB582" i="2"/>
  <c r="AC582" i="2"/>
  <c r="AD582" i="2"/>
  <c r="AE582" i="2"/>
  <c r="AF582" i="2"/>
  <c r="AG582" i="2"/>
  <c r="AH582" i="2"/>
  <c r="AI582" i="2"/>
  <c r="AJ582" i="2"/>
  <c r="AK582" i="2"/>
  <c r="AL582" i="2"/>
  <c r="AM582" i="2"/>
  <c r="AN582" i="2"/>
  <c r="AO582" i="2"/>
  <c r="AP582" i="2"/>
  <c r="O588" i="2"/>
  <c r="P588" i="2"/>
  <c r="Q588" i="2"/>
  <c r="R588" i="2"/>
  <c r="S588" i="2"/>
  <c r="T588" i="2"/>
  <c r="U588" i="2"/>
  <c r="V588" i="2"/>
  <c r="W588" i="2"/>
  <c r="X588" i="2"/>
  <c r="Y588" i="2"/>
  <c r="Z588" i="2"/>
  <c r="AA588" i="2"/>
  <c r="AB588" i="2"/>
  <c r="AC588" i="2"/>
  <c r="AD588" i="2"/>
  <c r="AE588" i="2"/>
  <c r="AF588" i="2"/>
  <c r="AG588" i="2"/>
  <c r="AH588" i="2"/>
  <c r="AI588" i="2"/>
  <c r="AJ588" i="2"/>
  <c r="AK588" i="2"/>
  <c r="AL588" i="2"/>
  <c r="AM588" i="2"/>
  <c r="AN588" i="2"/>
  <c r="AO588" i="2"/>
  <c r="AP588" i="2"/>
  <c r="O590" i="2"/>
  <c r="P590" i="2"/>
  <c r="Q590" i="2"/>
  <c r="R590" i="2"/>
  <c r="S590" i="2"/>
  <c r="T590" i="2"/>
  <c r="U590" i="2"/>
  <c r="V590" i="2"/>
  <c r="W590" i="2"/>
  <c r="X590" i="2"/>
  <c r="Y590" i="2"/>
  <c r="Z590" i="2"/>
  <c r="AA590" i="2"/>
  <c r="AB590" i="2"/>
  <c r="AC590" i="2"/>
  <c r="AD590" i="2"/>
  <c r="AE590" i="2"/>
  <c r="AF590" i="2"/>
  <c r="AG590" i="2"/>
  <c r="AH590" i="2"/>
  <c r="AI590" i="2"/>
  <c r="AJ590" i="2"/>
  <c r="AK590" i="2"/>
  <c r="AL590" i="2"/>
  <c r="AM590" i="2"/>
  <c r="AN590" i="2"/>
  <c r="AO590" i="2"/>
  <c r="AP590" i="2"/>
  <c r="O595" i="2"/>
  <c r="O592" i="2" s="1"/>
  <c r="P595" i="2"/>
  <c r="P592" i="2" s="1"/>
  <c r="Q595" i="2"/>
  <c r="Q592" i="2" s="1"/>
  <c r="R595" i="2"/>
  <c r="R592" i="2" s="1"/>
  <c r="S595" i="2"/>
  <c r="S592" i="2" s="1"/>
  <c r="T595" i="2"/>
  <c r="T592" i="2" s="1"/>
  <c r="U595" i="2"/>
  <c r="U592" i="2" s="1"/>
  <c r="V595" i="2"/>
  <c r="V592" i="2" s="1"/>
  <c r="W595" i="2"/>
  <c r="W592" i="2" s="1"/>
  <c r="X595" i="2"/>
  <c r="X592" i="2" s="1"/>
  <c r="Y595" i="2"/>
  <c r="Y592" i="2" s="1"/>
  <c r="Z595" i="2"/>
  <c r="Z592" i="2" s="1"/>
  <c r="AA595" i="2"/>
  <c r="AA592" i="2" s="1"/>
  <c r="AB595" i="2"/>
  <c r="AB592" i="2" s="1"/>
  <c r="AC595" i="2"/>
  <c r="AC592" i="2" s="1"/>
  <c r="AD595" i="2"/>
  <c r="AD592" i="2" s="1"/>
  <c r="AE595" i="2"/>
  <c r="AE592" i="2" s="1"/>
  <c r="AF595" i="2"/>
  <c r="AF592" i="2" s="1"/>
  <c r="AG595" i="2"/>
  <c r="AG592" i="2" s="1"/>
  <c r="AH595" i="2"/>
  <c r="AH592" i="2" s="1"/>
  <c r="AI595" i="2"/>
  <c r="AI592" i="2" s="1"/>
  <c r="AJ595" i="2"/>
  <c r="AJ592" i="2" s="1"/>
  <c r="AK595" i="2"/>
  <c r="AK592" i="2" s="1"/>
  <c r="AL595" i="2"/>
  <c r="AL592" i="2" s="1"/>
  <c r="AM595" i="2"/>
  <c r="AM592" i="2" s="1"/>
  <c r="AN595" i="2"/>
  <c r="AN592" i="2" s="1"/>
  <c r="AO595" i="2"/>
  <c r="AO592" i="2" s="1"/>
  <c r="AP595" i="2"/>
  <c r="AP592" i="2" s="1"/>
  <c r="O601" i="2"/>
  <c r="O598" i="2" s="1"/>
  <c r="O597" i="2" s="1"/>
  <c r="P601" i="2"/>
  <c r="P598" i="2" s="1"/>
  <c r="P597" i="2" s="1"/>
  <c r="Q601" i="2"/>
  <c r="Q598" i="2" s="1"/>
  <c r="Q597" i="2" s="1"/>
  <c r="R601" i="2"/>
  <c r="R598" i="2" s="1"/>
  <c r="R597" i="2" s="1"/>
  <c r="S601" i="2"/>
  <c r="S598" i="2" s="1"/>
  <c r="S597" i="2" s="1"/>
  <c r="T601" i="2"/>
  <c r="T598" i="2" s="1"/>
  <c r="T597" i="2" s="1"/>
  <c r="U601" i="2"/>
  <c r="U598" i="2" s="1"/>
  <c r="U597" i="2" s="1"/>
  <c r="V601" i="2"/>
  <c r="V598" i="2" s="1"/>
  <c r="V597" i="2" s="1"/>
  <c r="W601" i="2"/>
  <c r="W598" i="2" s="1"/>
  <c r="W597" i="2" s="1"/>
  <c r="X601" i="2"/>
  <c r="X598" i="2" s="1"/>
  <c r="X597" i="2" s="1"/>
  <c r="Y601" i="2"/>
  <c r="Y598" i="2" s="1"/>
  <c r="Y597" i="2" s="1"/>
  <c r="Z601" i="2"/>
  <c r="Z598" i="2" s="1"/>
  <c r="Z597" i="2" s="1"/>
  <c r="AA601" i="2"/>
  <c r="AA598" i="2" s="1"/>
  <c r="AA597" i="2" s="1"/>
  <c r="AB601" i="2"/>
  <c r="AB598" i="2" s="1"/>
  <c r="AB597" i="2" s="1"/>
  <c r="AC601" i="2"/>
  <c r="AC598" i="2" s="1"/>
  <c r="AC597" i="2" s="1"/>
  <c r="AD601" i="2"/>
  <c r="AD598" i="2" s="1"/>
  <c r="AD597" i="2" s="1"/>
  <c r="AE601" i="2"/>
  <c r="AE598" i="2" s="1"/>
  <c r="AE597" i="2" s="1"/>
  <c r="AF601" i="2"/>
  <c r="AF598" i="2" s="1"/>
  <c r="AF597" i="2" s="1"/>
  <c r="AG601" i="2"/>
  <c r="AG598" i="2" s="1"/>
  <c r="AG597" i="2" s="1"/>
  <c r="AH601" i="2"/>
  <c r="AH598" i="2" s="1"/>
  <c r="AH597" i="2" s="1"/>
  <c r="AI601" i="2"/>
  <c r="AI598" i="2" s="1"/>
  <c r="AI597" i="2" s="1"/>
  <c r="AJ601" i="2"/>
  <c r="AJ598" i="2" s="1"/>
  <c r="AJ597" i="2" s="1"/>
  <c r="AK601" i="2"/>
  <c r="AK598" i="2" s="1"/>
  <c r="AK597" i="2" s="1"/>
  <c r="AL601" i="2"/>
  <c r="AL598" i="2" s="1"/>
  <c r="AL597" i="2" s="1"/>
  <c r="AM601" i="2"/>
  <c r="AM598" i="2" s="1"/>
  <c r="AM597" i="2" s="1"/>
  <c r="AN601" i="2"/>
  <c r="AN598" i="2" s="1"/>
  <c r="AN597" i="2" s="1"/>
  <c r="AO601" i="2"/>
  <c r="AO598" i="2" s="1"/>
  <c r="AO597" i="2" s="1"/>
  <c r="AP601" i="2"/>
  <c r="AP598" i="2" s="1"/>
  <c r="AP597" i="2" s="1"/>
  <c r="O608" i="2"/>
  <c r="P608" i="2"/>
  <c r="Q608" i="2"/>
  <c r="R608" i="2"/>
  <c r="S608" i="2"/>
  <c r="T608" i="2"/>
  <c r="U608" i="2"/>
  <c r="V608" i="2"/>
  <c r="W608" i="2"/>
  <c r="X608" i="2"/>
  <c r="Y608" i="2"/>
  <c r="Z608" i="2"/>
  <c r="AA608" i="2"/>
  <c r="AB608" i="2"/>
  <c r="AC608" i="2"/>
  <c r="AD608" i="2"/>
  <c r="AE608" i="2"/>
  <c r="AF608" i="2"/>
  <c r="AG608" i="2"/>
  <c r="AH608" i="2"/>
  <c r="AI608" i="2"/>
  <c r="AJ608" i="2"/>
  <c r="AK608" i="2"/>
  <c r="AL608" i="2"/>
  <c r="AM608" i="2"/>
  <c r="AN608" i="2"/>
  <c r="AO608" i="2"/>
  <c r="AP608" i="2"/>
  <c r="O610" i="2"/>
  <c r="P610" i="2"/>
  <c r="Q610" i="2"/>
  <c r="R610" i="2"/>
  <c r="S610" i="2"/>
  <c r="T610" i="2"/>
  <c r="U610" i="2"/>
  <c r="V610" i="2"/>
  <c r="W610" i="2"/>
  <c r="X610" i="2"/>
  <c r="Y610" i="2"/>
  <c r="Z610" i="2"/>
  <c r="AA610" i="2"/>
  <c r="AB610" i="2"/>
  <c r="AC610" i="2"/>
  <c r="AD610" i="2"/>
  <c r="AE610" i="2"/>
  <c r="AF610" i="2"/>
  <c r="AG610" i="2"/>
  <c r="AH610" i="2"/>
  <c r="AI610" i="2"/>
  <c r="AJ610" i="2"/>
  <c r="AK610" i="2"/>
  <c r="AL610" i="2"/>
  <c r="AM610" i="2"/>
  <c r="AN610" i="2"/>
  <c r="AO610" i="2"/>
  <c r="AP610" i="2"/>
  <c r="O613" i="2"/>
  <c r="P613" i="2"/>
  <c r="Q613" i="2"/>
  <c r="R613" i="2"/>
  <c r="S613" i="2"/>
  <c r="T613" i="2"/>
  <c r="U613" i="2"/>
  <c r="V613" i="2"/>
  <c r="W613" i="2"/>
  <c r="X613" i="2"/>
  <c r="Y613" i="2"/>
  <c r="Z613" i="2"/>
  <c r="AA613" i="2"/>
  <c r="AB613" i="2"/>
  <c r="AC613" i="2"/>
  <c r="AD613" i="2"/>
  <c r="AE613" i="2"/>
  <c r="AF613" i="2"/>
  <c r="AG613" i="2"/>
  <c r="AH613" i="2"/>
  <c r="AI613" i="2"/>
  <c r="AJ613" i="2"/>
  <c r="AK613" i="2"/>
  <c r="AL613" i="2"/>
  <c r="AM613" i="2"/>
  <c r="AN613" i="2"/>
  <c r="AO613" i="2"/>
  <c r="AP613" i="2"/>
  <c r="O616" i="2"/>
  <c r="P616" i="2"/>
  <c r="Q616" i="2"/>
  <c r="R616" i="2"/>
  <c r="S616" i="2"/>
  <c r="T616" i="2"/>
  <c r="U616" i="2"/>
  <c r="V616" i="2"/>
  <c r="W616" i="2"/>
  <c r="X616" i="2"/>
  <c r="Y616" i="2"/>
  <c r="Z616" i="2"/>
  <c r="AA616" i="2"/>
  <c r="AB616" i="2"/>
  <c r="AC616" i="2"/>
  <c r="AD616" i="2"/>
  <c r="AE616" i="2"/>
  <c r="AF616" i="2"/>
  <c r="AG616" i="2"/>
  <c r="AH616" i="2"/>
  <c r="AI616" i="2"/>
  <c r="AJ616" i="2"/>
  <c r="AK616" i="2"/>
  <c r="AL616" i="2"/>
  <c r="AM616" i="2"/>
  <c r="AN616" i="2"/>
  <c r="AO616" i="2"/>
  <c r="AP616" i="2"/>
  <c r="O620" i="2"/>
  <c r="P620" i="2"/>
  <c r="Q620" i="2"/>
  <c r="R620" i="2"/>
  <c r="S620" i="2"/>
  <c r="T620" i="2"/>
  <c r="U620" i="2"/>
  <c r="V620" i="2"/>
  <c r="W620" i="2"/>
  <c r="X620" i="2"/>
  <c r="Y620" i="2"/>
  <c r="Z620" i="2"/>
  <c r="AA620" i="2"/>
  <c r="AB620" i="2"/>
  <c r="AC620" i="2"/>
  <c r="AD620" i="2"/>
  <c r="AE620" i="2"/>
  <c r="AF620" i="2"/>
  <c r="AG620" i="2"/>
  <c r="AH620" i="2"/>
  <c r="AI620" i="2"/>
  <c r="AJ620" i="2"/>
  <c r="AK620" i="2"/>
  <c r="AL620" i="2"/>
  <c r="AM620" i="2"/>
  <c r="AN620" i="2"/>
  <c r="AO620" i="2"/>
  <c r="AP620" i="2"/>
  <c r="O622" i="2"/>
  <c r="P622" i="2"/>
  <c r="Q622" i="2"/>
  <c r="R622" i="2"/>
  <c r="S622" i="2"/>
  <c r="T622" i="2"/>
  <c r="U622" i="2"/>
  <c r="V622" i="2"/>
  <c r="W622" i="2"/>
  <c r="X622" i="2"/>
  <c r="Y622" i="2"/>
  <c r="Z622" i="2"/>
  <c r="AA622" i="2"/>
  <c r="AB622" i="2"/>
  <c r="AC622" i="2"/>
  <c r="AD622" i="2"/>
  <c r="AE622" i="2"/>
  <c r="AF622" i="2"/>
  <c r="AG622" i="2"/>
  <c r="AH622" i="2"/>
  <c r="AI622" i="2"/>
  <c r="AJ622" i="2"/>
  <c r="AK622" i="2"/>
  <c r="AL622" i="2"/>
  <c r="AM622" i="2"/>
  <c r="AN622" i="2"/>
  <c r="AO622" i="2"/>
  <c r="AP622" i="2"/>
  <c r="O629" i="2"/>
  <c r="P629" i="2"/>
  <c r="Q629" i="2"/>
  <c r="R629" i="2"/>
  <c r="S629" i="2"/>
  <c r="T629" i="2"/>
  <c r="U629" i="2"/>
  <c r="V629" i="2"/>
  <c r="W629" i="2"/>
  <c r="X629" i="2"/>
  <c r="Y629" i="2"/>
  <c r="Z629" i="2"/>
  <c r="AA629" i="2"/>
  <c r="AB629" i="2"/>
  <c r="AC629" i="2"/>
  <c r="AD629" i="2"/>
  <c r="AE629" i="2"/>
  <c r="AF629" i="2"/>
  <c r="AG629" i="2"/>
  <c r="AH629" i="2"/>
  <c r="AI629" i="2"/>
  <c r="AJ629" i="2"/>
  <c r="AK629" i="2"/>
  <c r="AL629" i="2"/>
  <c r="AM629" i="2"/>
  <c r="AN629" i="2"/>
  <c r="AO629" i="2"/>
  <c r="AP629" i="2"/>
  <c r="O633" i="2"/>
  <c r="P633" i="2"/>
  <c r="Q633" i="2"/>
  <c r="R633" i="2"/>
  <c r="S633" i="2"/>
  <c r="T633" i="2"/>
  <c r="U633" i="2"/>
  <c r="V633" i="2"/>
  <c r="W633" i="2"/>
  <c r="X633" i="2"/>
  <c r="Y633" i="2"/>
  <c r="Z633" i="2"/>
  <c r="AA633" i="2"/>
  <c r="AB633" i="2"/>
  <c r="AC633" i="2"/>
  <c r="AD633" i="2"/>
  <c r="AE633" i="2"/>
  <c r="AF633" i="2"/>
  <c r="AG633" i="2"/>
  <c r="AH633" i="2"/>
  <c r="AI633" i="2"/>
  <c r="AJ633" i="2"/>
  <c r="AK633" i="2"/>
  <c r="AL633" i="2"/>
  <c r="AM633" i="2"/>
  <c r="AN633" i="2"/>
  <c r="AO633" i="2"/>
  <c r="AP633" i="2"/>
  <c r="O639" i="2"/>
  <c r="P639" i="2"/>
  <c r="Q639" i="2"/>
  <c r="R639" i="2"/>
  <c r="S639" i="2"/>
  <c r="T639" i="2"/>
  <c r="U639" i="2"/>
  <c r="V639" i="2"/>
  <c r="W639" i="2"/>
  <c r="X639" i="2"/>
  <c r="Y639" i="2"/>
  <c r="Z639" i="2"/>
  <c r="AA639" i="2"/>
  <c r="AB639" i="2"/>
  <c r="AC639" i="2"/>
  <c r="AD639" i="2"/>
  <c r="AE639" i="2"/>
  <c r="AF639" i="2"/>
  <c r="AG639" i="2"/>
  <c r="AH639" i="2"/>
  <c r="AI639" i="2"/>
  <c r="AJ639" i="2"/>
  <c r="AK639" i="2"/>
  <c r="AL639" i="2"/>
  <c r="AM639" i="2"/>
  <c r="AN639" i="2"/>
  <c r="AO639" i="2"/>
  <c r="AP639" i="2"/>
  <c r="O642" i="2"/>
  <c r="P642" i="2"/>
  <c r="Q642" i="2"/>
  <c r="R642" i="2"/>
  <c r="S642" i="2"/>
  <c r="T642" i="2"/>
  <c r="U642" i="2"/>
  <c r="V642" i="2"/>
  <c r="W642" i="2"/>
  <c r="X642" i="2"/>
  <c r="Y642" i="2"/>
  <c r="Z642" i="2"/>
  <c r="AA642" i="2"/>
  <c r="AB642" i="2"/>
  <c r="AC642" i="2"/>
  <c r="AD642" i="2"/>
  <c r="AE642" i="2"/>
  <c r="AF642" i="2"/>
  <c r="AG642" i="2"/>
  <c r="AH642" i="2"/>
  <c r="AI642" i="2"/>
  <c r="AJ642" i="2"/>
  <c r="AK642" i="2"/>
  <c r="AL642" i="2"/>
  <c r="AM642" i="2"/>
  <c r="AN642" i="2"/>
  <c r="AO642" i="2"/>
  <c r="AP642" i="2"/>
  <c r="O646" i="2"/>
  <c r="P646" i="2"/>
  <c r="Q646" i="2"/>
  <c r="R646" i="2"/>
  <c r="S646" i="2"/>
  <c r="T646" i="2"/>
  <c r="U646" i="2"/>
  <c r="V646" i="2"/>
  <c r="W646" i="2"/>
  <c r="X646" i="2"/>
  <c r="Y646" i="2"/>
  <c r="Z646" i="2"/>
  <c r="AA646" i="2"/>
  <c r="AB646" i="2"/>
  <c r="AC646" i="2"/>
  <c r="AD646" i="2"/>
  <c r="AE646" i="2"/>
  <c r="AF646" i="2"/>
  <c r="AG646" i="2"/>
  <c r="AH646" i="2"/>
  <c r="AI646" i="2"/>
  <c r="AJ646" i="2"/>
  <c r="AK646" i="2"/>
  <c r="AL646" i="2"/>
  <c r="AM646" i="2"/>
  <c r="AN646" i="2"/>
  <c r="AO646" i="2"/>
  <c r="AP646" i="2"/>
  <c r="O650" i="2"/>
  <c r="P650" i="2"/>
  <c r="Q650" i="2"/>
  <c r="R650" i="2"/>
  <c r="S650" i="2"/>
  <c r="T650" i="2"/>
  <c r="U650" i="2"/>
  <c r="V650" i="2"/>
  <c r="W650" i="2"/>
  <c r="X650" i="2"/>
  <c r="Y650" i="2"/>
  <c r="Z650" i="2"/>
  <c r="AA650" i="2"/>
  <c r="AB650" i="2"/>
  <c r="AC650" i="2"/>
  <c r="AD650" i="2"/>
  <c r="AE650" i="2"/>
  <c r="AF650" i="2"/>
  <c r="AG650" i="2"/>
  <c r="AH650" i="2"/>
  <c r="AI650" i="2"/>
  <c r="AJ650" i="2"/>
  <c r="AK650" i="2"/>
  <c r="AL650" i="2"/>
  <c r="AM650" i="2"/>
  <c r="AN650" i="2"/>
  <c r="AO650" i="2"/>
  <c r="AP650" i="2"/>
  <c r="O658" i="2"/>
  <c r="O657" i="2" s="1"/>
  <c r="O656" i="2" s="1"/>
  <c r="O655" i="2" s="1"/>
  <c r="P658" i="2"/>
  <c r="P657" i="2" s="1"/>
  <c r="P656" i="2" s="1"/>
  <c r="P655" i="2" s="1"/>
  <c r="Q658" i="2"/>
  <c r="Q657" i="2" s="1"/>
  <c r="Q656" i="2" s="1"/>
  <c r="Q655" i="2" s="1"/>
  <c r="R658" i="2"/>
  <c r="R657" i="2" s="1"/>
  <c r="R656" i="2" s="1"/>
  <c r="R655" i="2" s="1"/>
  <c r="S658" i="2"/>
  <c r="S657" i="2" s="1"/>
  <c r="S656" i="2" s="1"/>
  <c r="S655" i="2" s="1"/>
  <c r="T658" i="2"/>
  <c r="T657" i="2" s="1"/>
  <c r="T656" i="2" s="1"/>
  <c r="T655" i="2" s="1"/>
  <c r="U658" i="2"/>
  <c r="U657" i="2" s="1"/>
  <c r="U656" i="2" s="1"/>
  <c r="U655" i="2" s="1"/>
  <c r="V658" i="2"/>
  <c r="V657" i="2" s="1"/>
  <c r="V656" i="2" s="1"/>
  <c r="V655" i="2" s="1"/>
  <c r="W658" i="2"/>
  <c r="W657" i="2" s="1"/>
  <c r="W656" i="2" s="1"/>
  <c r="W655" i="2" s="1"/>
  <c r="X658" i="2"/>
  <c r="X657" i="2" s="1"/>
  <c r="X656" i="2" s="1"/>
  <c r="X655" i="2" s="1"/>
  <c r="Y658" i="2"/>
  <c r="Y657" i="2" s="1"/>
  <c r="Y656" i="2" s="1"/>
  <c r="Y655" i="2" s="1"/>
  <c r="Z658" i="2"/>
  <c r="Z657" i="2" s="1"/>
  <c r="Z656" i="2" s="1"/>
  <c r="Z655" i="2" s="1"/>
  <c r="AA658" i="2"/>
  <c r="AA657" i="2" s="1"/>
  <c r="AA656" i="2" s="1"/>
  <c r="AA655" i="2" s="1"/>
  <c r="AB658" i="2"/>
  <c r="AB657" i="2" s="1"/>
  <c r="AB656" i="2" s="1"/>
  <c r="AB655" i="2" s="1"/>
  <c r="AC658" i="2"/>
  <c r="AC657" i="2" s="1"/>
  <c r="AC656" i="2" s="1"/>
  <c r="AC655" i="2" s="1"/>
  <c r="AD658" i="2"/>
  <c r="AD657" i="2" s="1"/>
  <c r="AD656" i="2" s="1"/>
  <c r="AD655" i="2" s="1"/>
  <c r="AE658" i="2"/>
  <c r="AE657" i="2" s="1"/>
  <c r="AE656" i="2" s="1"/>
  <c r="AE655" i="2" s="1"/>
  <c r="AF658" i="2"/>
  <c r="AF657" i="2" s="1"/>
  <c r="AF656" i="2" s="1"/>
  <c r="AF655" i="2" s="1"/>
  <c r="AG658" i="2"/>
  <c r="AG657" i="2" s="1"/>
  <c r="AG656" i="2" s="1"/>
  <c r="AG655" i="2" s="1"/>
  <c r="AH658" i="2"/>
  <c r="AH657" i="2" s="1"/>
  <c r="AH656" i="2" s="1"/>
  <c r="AH655" i="2" s="1"/>
  <c r="AI658" i="2"/>
  <c r="AI657" i="2" s="1"/>
  <c r="AI656" i="2" s="1"/>
  <c r="AI655" i="2" s="1"/>
  <c r="AJ658" i="2"/>
  <c r="AJ657" i="2" s="1"/>
  <c r="AJ656" i="2" s="1"/>
  <c r="AJ655" i="2" s="1"/>
  <c r="AK658" i="2"/>
  <c r="AK657" i="2" s="1"/>
  <c r="AK656" i="2" s="1"/>
  <c r="AK655" i="2" s="1"/>
  <c r="AL658" i="2"/>
  <c r="AL657" i="2" s="1"/>
  <c r="AL656" i="2" s="1"/>
  <c r="AL655" i="2" s="1"/>
  <c r="AM658" i="2"/>
  <c r="AM657" i="2" s="1"/>
  <c r="AM656" i="2" s="1"/>
  <c r="AM655" i="2" s="1"/>
  <c r="AN658" i="2"/>
  <c r="AN657" i="2" s="1"/>
  <c r="AN656" i="2" s="1"/>
  <c r="AN655" i="2" s="1"/>
  <c r="AO658" i="2"/>
  <c r="AO657" i="2" s="1"/>
  <c r="AO656" i="2" s="1"/>
  <c r="AO655" i="2" s="1"/>
  <c r="AP658" i="2"/>
  <c r="AP657" i="2" s="1"/>
  <c r="AP656" i="2" s="1"/>
  <c r="AP655" i="2" s="1"/>
  <c r="O664" i="2"/>
  <c r="O663" i="2" s="1"/>
  <c r="O662" i="2" s="1"/>
  <c r="O661" i="2" s="1"/>
  <c r="P664" i="2"/>
  <c r="P663" i="2" s="1"/>
  <c r="P662" i="2" s="1"/>
  <c r="P661" i="2" s="1"/>
  <c r="Q664" i="2"/>
  <c r="Q663" i="2" s="1"/>
  <c r="Q662" i="2" s="1"/>
  <c r="Q661" i="2" s="1"/>
  <c r="R664" i="2"/>
  <c r="R663" i="2" s="1"/>
  <c r="R662" i="2" s="1"/>
  <c r="R661" i="2" s="1"/>
  <c r="S664" i="2"/>
  <c r="S663" i="2" s="1"/>
  <c r="S662" i="2" s="1"/>
  <c r="S661" i="2" s="1"/>
  <c r="T664" i="2"/>
  <c r="T663" i="2" s="1"/>
  <c r="T662" i="2" s="1"/>
  <c r="T661" i="2" s="1"/>
  <c r="U664" i="2"/>
  <c r="U663" i="2" s="1"/>
  <c r="U662" i="2" s="1"/>
  <c r="U661" i="2" s="1"/>
  <c r="V664" i="2"/>
  <c r="V663" i="2" s="1"/>
  <c r="V662" i="2" s="1"/>
  <c r="V661" i="2" s="1"/>
  <c r="W664" i="2"/>
  <c r="W663" i="2" s="1"/>
  <c r="W662" i="2" s="1"/>
  <c r="W661" i="2" s="1"/>
  <c r="X664" i="2"/>
  <c r="X663" i="2" s="1"/>
  <c r="X662" i="2" s="1"/>
  <c r="X661" i="2" s="1"/>
  <c r="Y664" i="2"/>
  <c r="Y663" i="2" s="1"/>
  <c r="Y662" i="2" s="1"/>
  <c r="Y661" i="2" s="1"/>
  <c r="Z664" i="2"/>
  <c r="Z663" i="2" s="1"/>
  <c r="Z662" i="2" s="1"/>
  <c r="Z661" i="2" s="1"/>
  <c r="AA664" i="2"/>
  <c r="AA663" i="2" s="1"/>
  <c r="AA662" i="2" s="1"/>
  <c r="AA661" i="2" s="1"/>
  <c r="AB664" i="2"/>
  <c r="AB663" i="2" s="1"/>
  <c r="AB662" i="2" s="1"/>
  <c r="AB661" i="2" s="1"/>
  <c r="AC664" i="2"/>
  <c r="AC663" i="2" s="1"/>
  <c r="AC662" i="2" s="1"/>
  <c r="AC661" i="2" s="1"/>
  <c r="AD664" i="2"/>
  <c r="AD663" i="2" s="1"/>
  <c r="AD662" i="2" s="1"/>
  <c r="AD661" i="2" s="1"/>
  <c r="AE664" i="2"/>
  <c r="AE663" i="2" s="1"/>
  <c r="AE662" i="2" s="1"/>
  <c r="AE661" i="2" s="1"/>
  <c r="AF664" i="2"/>
  <c r="AF663" i="2" s="1"/>
  <c r="AF662" i="2" s="1"/>
  <c r="AF661" i="2" s="1"/>
  <c r="AG664" i="2"/>
  <c r="AG663" i="2" s="1"/>
  <c r="AG662" i="2" s="1"/>
  <c r="AG661" i="2" s="1"/>
  <c r="AH664" i="2"/>
  <c r="AH663" i="2" s="1"/>
  <c r="AH662" i="2" s="1"/>
  <c r="AH661" i="2" s="1"/>
  <c r="AI664" i="2"/>
  <c r="AI663" i="2" s="1"/>
  <c r="AI662" i="2" s="1"/>
  <c r="AI661" i="2" s="1"/>
  <c r="AJ664" i="2"/>
  <c r="AJ663" i="2" s="1"/>
  <c r="AJ662" i="2" s="1"/>
  <c r="AJ661" i="2" s="1"/>
  <c r="AK664" i="2"/>
  <c r="AK663" i="2" s="1"/>
  <c r="AK662" i="2" s="1"/>
  <c r="AK661" i="2" s="1"/>
  <c r="AL664" i="2"/>
  <c r="AL663" i="2" s="1"/>
  <c r="AL662" i="2" s="1"/>
  <c r="AL661" i="2" s="1"/>
  <c r="AM664" i="2"/>
  <c r="AM663" i="2" s="1"/>
  <c r="AM662" i="2" s="1"/>
  <c r="AM661" i="2" s="1"/>
  <c r="AN664" i="2"/>
  <c r="AN663" i="2" s="1"/>
  <c r="AN662" i="2" s="1"/>
  <c r="AN661" i="2" s="1"/>
  <c r="AO664" i="2"/>
  <c r="AO663" i="2" s="1"/>
  <c r="AO662" i="2" s="1"/>
  <c r="AO661" i="2" s="1"/>
  <c r="AP664" i="2"/>
  <c r="AP663" i="2" s="1"/>
  <c r="AP662" i="2" s="1"/>
  <c r="AP661" i="2" s="1"/>
  <c r="O668" i="2"/>
  <c r="P668" i="2"/>
  <c r="Q668" i="2"/>
  <c r="R668" i="2"/>
  <c r="S668" i="2"/>
  <c r="T668" i="2"/>
  <c r="U668" i="2"/>
  <c r="V668" i="2"/>
  <c r="W668" i="2"/>
  <c r="X668" i="2"/>
  <c r="Y668" i="2"/>
  <c r="Z668" i="2"/>
  <c r="AA668" i="2"/>
  <c r="AB668" i="2"/>
  <c r="AC668" i="2"/>
  <c r="AD668" i="2"/>
  <c r="AE668" i="2"/>
  <c r="AF668" i="2"/>
  <c r="AG668" i="2"/>
  <c r="AH668" i="2"/>
  <c r="AI668" i="2"/>
  <c r="AJ668" i="2"/>
  <c r="AK668" i="2"/>
  <c r="AL668" i="2"/>
  <c r="AM668" i="2"/>
  <c r="AN668" i="2"/>
  <c r="AO668" i="2"/>
  <c r="AP668" i="2"/>
  <c r="O669" i="2"/>
  <c r="P669" i="2"/>
  <c r="Q669" i="2"/>
  <c r="R669" i="2"/>
  <c r="S669" i="2"/>
  <c r="T669" i="2"/>
  <c r="U669" i="2"/>
  <c r="V669" i="2"/>
  <c r="W669" i="2"/>
  <c r="X669" i="2"/>
  <c r="Y669" i="2"/>
  <c r="Z669" i="2"/>
  <c r="AA669" i="2"/>
  <c r="AB669" i="2"/>
  <c r="AC669" i="2"/>
  <c r="AD669" i="2"/>
  <c r="AE669" i="2"/>
  <c r="AF669" i="2"/>
  <c r="AG669" i="2"/>
  <c r="AH669" i="2"/>
  <c r="AI669" i="2"/>
  <c r="AJ669" i="2"/>
  <c r="AK669" i="2"/>
  <c r="AL669" i="2"/>
  <c r="AM669" i="2"/>
  <c r="AN669" i="2"/>
  <c r="AO669" i="2"/>
  <c r="AP669" i="2"/>
  <c r="O670" i="2"/>
  <c r="P670" i="2"/>
  <c r="Q670" i="2"/>
  <c r="R670" i="2"/>
  <c r="S670" i="2"/>
  <c r="T670" i="2"/>
  <c r="U670" i="2"/>
  <c r="V670" i="2"/>
  <c r="W670" i="2"/>
  <c r="X670" i="2"/>
  <c r="Y670" i="2"/>
  <c r="Z670" i="2"/>
  <c r="AA670" i="2"/>
  <c r="AB670" i="2"/>
  <c r="AC670" i="2"/>
  <c r="AD670" i="2"/>
  <c r="AE670" i="2"/>
  <c r="AF670" i="2"/>
  <c r="AG670" i="2"/>
  <c r="AH670" i="2"/>
  <c r="AI670" i="2"/>
  <c r="AJ670" i="2"/>
  <c r="AK670" i="2"/>
  <c r="AL670" i="2"/>
  <c r="AM670" i="2"/>
  <c r="AN670" i="2"/>
  <c r="AO670" i="2"/>
  <c r="AP670" i="2"/>
  <c r="O673" i="2"/>
  <c r="P673" i="2"/>
  <c r="Q673" i="2"/>
  <c r="R673" i="2"/>
  <c r="S673" i="2"/>
  <c r="T673" i="2"/>
  <c r="U673" i="2"/>
  <c r="V673" i="2"/>
  <c r="W673" i="2"/>
  <c r="X673" i="2"/>
  <c r="Y673" i="2"/>
  <c r="Z673" i="2"/>
  <c r="AA673" i="2"/>
  <c r="AB673" i="2"/>
  <c r="AC673" i="2"/>
  <c r="AD673" i="2"/>
  <c r="AE673" i="2"/>
  <c r="AF673" i="2"/>
  <c r="AG673" i="2"/>
  <c r="AH673" i="2"/>
  <c r="AI673" i="2"/>
  <c r="AJ673" i="2"/>
  <c r="AK673" i="2"/>
  <c r="AL673" i="2"/>
  <c r="AM673" i="2"/>
  <c r="AN673" i="2"/>
  <c r="AO673" i="2"/>
  <c r="AP673" i="2"/>
  <c r="O675" i="2"/>
  <c r="P675" i="2"/>
  <c r="Q675" i="2"/>
  <c r="R675" i="2"/>
  <c r="S675" i="2"/>
  <c r="T675" i="2"/>
  <c r="U675" i="2"/>
  <c r="V675" i="2"/>
  <c r="W675" i="2"/>
  <c r="X675" i="2"/>
  <c r="Y675" i="2"/>
  <c r="Z675" i="2"/>
  <c r="AA675" i="2"/>
  <c r="AB675" i="2"/>
  <c r="AC675" i="2"/>
  <c r="AD675" i="2"/>
  <c r="AE675" i="2"/>
  <c r="AF675" i="2"/>
  <c r="AG675" i="2"/>
  <c r="AH675" i="2"/>
  <c r="AI675" i="2"/>
  <c r="AJ675" i="2"/>
  <c r="AK675" i="2"/>
  <c r="AL675" i="2"/>
  <c r="AM675" i="2"/>
  <c r="AN675" i="2"/>
  <c r="AO675" i="2"/>
  <c r="AP675" i="2"/>
  <c r="O677" i="2"/>
  <c r="P677" i="2"/>
  <c r="Q677" i="2"/>
  <c r="R677" i="2"/>
  <c r="S677" i="2"/>
  <c r="T677" i="2"/>
  <c r="U677" i="2"/>
  <c r="V677" i="2"/>
  <c r="W677" i="2"/>
  <c r="X677" i="2"/>
  <c r="Y677" i="2"/>
  <c r="Z677" i="2"/>
  <c r="AA677" i="2"/>
  <c r="AB677" i="2"/>
  <c r="AC677" i="2"/>
  <c r="AD677" i="2"/>
  <c r="AE677" i="2"/>
  <c r="AF677" i="2"/>
  <c r="AG677" i="2"/>
  <c r="AH677" i="2"/>
  <c r="AI677" i="2"/>
  <c r="AJ677" i="2"/>
  <c r="AK677" i="2"/>
  <c r="AL677" i="2"/>
  <c r="AM677" i="2"/>
  <c r="AN677" i="2"/>
  <c r="AO677" i="2"/>
  <c r="AP677" i="2"/>
  <c r="O680" i="2"/>
  <c r="P680" i="2"/>
  <c r="Q680" i="2"/>
  <c r="R680" i="2"/>
  <c r="S680" i="2"/>
  <c r="T680" i="2"/>
  <c r="U680" i="2"/>
  <c r="V680" i="2"/>
  <c r="W680" i="2"/>
  <c r="X680" i="2"/>
  <c r="Y680" i="2"/>
  <c r="Z680" i="2"/>
  <c r="AA680" i="2"/>
  <c r="AB680" i="2"/>
  <c r="AC680" i="2"/>
  <c r="AD680" i="2"/>
  <c r="AE680" i="2"/>
  <c r="AF680" i="2"/>
  <c r="AG680" i="2"/>
  <c r="AH680" i="2"/>
  <c r="AI680" i="2"/>
  <c r="AJ680" i="2"/>
  <c r="AK680" i="2"/>
  <c r="AL680" i="2"/>
  <c r="AM680" i="2"/>
  <c r="AN680" i="2"/>
  <c r="AO680" i="2"/>
  <c r="AP680" i="2"/>
  <c r="O684" i="2"/>
  <c r="P684" i="2"/>
  <c r="Q684" i="2"/>
  <c r="R684" i="2"/>
  <c r="S684" i="2"/>
  <c r="T684" i="2"/>
  <c r="U684" i="2"/>
  <c r="V684" i="2"/>
  <c r="W684" i="2"/>
  <c r="X684" i="2"/>
  <c r="Y684" i="2"/>
  <c r="Z684" i="2"/>
  <c r="AA684" i="2"/>
  <c r="AB684" i="2"/>
  <c r="AC684" i="2"/>
  <c r="AD684" i="2"/>
  <c r="AE684" i="2"/>
  <c r="AF684" i="2"/>
  <c r="AG684" i="2"/>
  <c r="AH684" i="2"/>
  <c r="AI684" i="2"/>
  <c r="AJ684" i="2"/>
  <c r="AK684" i="2"/>
  <c r="AL684" i="2"/>
  <c r="AM684" i="2"/>
  <c r="AN684" i="2"/>
  <c r="AO684" i="2"/>
  <c r="AP684" i="2"/>
  <c r="O689" i="2"/>
  <c r="P689" i="2"/>
  <c r="Q689" i="2"/>
  <c r="R689" i="2"/>
  <c r="S689" i="2"/>
  <c r="T689" i="2"/>
  <c r="U689" i="2"/>
  <c r="V689" i="2"/>
  <c r="W689" i="2"/>
  <c r="X689" i="2"/>
  <c r="Y689" i="2"/>
  <c r="Z689" i="2"/>
  <c r="AA689" i="2"/>
  <c r="AB689" i="2"/>
  <c r="AC689" i="2"/>
  <c r="AD689" i="2"/>
  <c r="AE689" i="2"/>
  <c r="AF689" i="2"/>
  <c r="AG689" i="2"/>
  <c r="AH689" i="2"/>
  <c r="AI689" i="2"/>
  <c r="AJ689" i="2"/>
  <c r="AK689" i="2"/>
  <c r="AL689" i="2"/>
  <c r="AM689" i="2"/>
  <c r="AN689" i="2"/>
  <c r="AO689" i="2"/>
  <c r="AP689" i="2"/>
  <c r="O696" i="2"/>
  <c r="P696" i="2"/>
  <c r="Q696" i="2"/>
  <c r="R696" i="2"/>
  <c r="S696" i="2"/>
  <c r="T696" i="2"/>
  <c r="U696" i="2"/>
  <c r="V696" i="2"/>
  <c r="W696" i="2"/>
  <c r="X696" i="2"/>
  <c r="Y696" i="2"/>
  <c r="Z696" i="2"/>
  <c r="AA696" i="2"/>
  <c r="AB696" i="2"/>
  <c r="AC696" i="2"/>
  <c r="AD696" i="2"/>
  <c r="AE696" i="2"/>
  <c r="AF696" i="2"/>
  <c r="AG696" i="2"/>
  <c r="AH696" i="2"/>
  <c r="AI696" i="2"/>
  <c r="AJ696" i="2"/>
  <c r="AK696" i="2"/>
  <c r="AL696" i="2"/>
  <c r="AM696" i="2"/>
  <c r="AN696" i="2"/>
  <c r="AO696" i="2"/>
  <c r="AP696" i="2"/>
  <c r="O698" i="2"/>
  <c r="P698" i="2"/>
  <c r="Q698" i="2"/>
  <c r="R698" i="2"/>
  <c r="S698" i="2"/>
  <c r="T698" i="2"/>
  <c r="U698" i="2"/>
  <c r="V698" i="2"/>
  <c r="W698" i="2"/>
  <c r="X698" i="2"/>
  <c r="Y698" i="2"/>
  <c r="Z698" i="2"/>
  <c r="AA698" i="2"/>
  <c r="AB698" i="2"/>
  <c r="AC698" i="2"/>
  <c r="AD698" i="2"/>
  <c r="AE698" i="2"/>
  <c r="AF698" i="2"/>
  <c r="AG698" i="2"/>
  <c r="AH698" i="2"/>
  <c r="AI698" i="2"/>
  <c r="AJ698" i="2"/>
  <c r="AK698" i="2"/>
  <c r="AL698" i="2"/>
  <c r="AM698" i="2"/>
  <c r="AN698" i="2"/>
  <c r="AO698" i="2"/>
  <c r="AP698" i="2"/>
  <c r="O700" i="2"/>
  <c r="P700" i="2"/>
  <c r="Q700" i="2"/>
  <c r="R700" i="2"/>
  <c r="S700" i="2"/>
  <c r="T700" i="2"/>
  <c r="U700" i="2"/>
  <c r="V700" i="2"/>
  <c r="W700" i="2"/>
  <c r="X700" i="2"/>
  <c r="Y700" i="2"/>
  <c r="Z700" i="2"/>
  <c r="AA700" i="2"/>
  <c r="AB700" i="2"/>
  <c r="AC700" i="2"/>
  <c r="AD700" i="2"/>
  <c r="AE700" i="2"/>
  <c r="AF700" i="2"/>
  <c r="AG700" i="2"/>
  <c r="AH700" i="2"/>
  <c r="AI700" i="2"/>
  <c r="AJ700" i="2"/>
  <c r="AK700" i="2"/>
  <c r="AL700" i="2"/>
  <c r="AM700" i="2"/>
  <c r="AN700" i="2"/>
  <c r="AO700" i="2"/>
  <c r="AP700" i="2"/>
  <c r="O703" i="2"/>
  <c r="P703" i="2"/>
  <c r="Q703" i="2"/>
  <c r="R703" i="2"/>
  <c r="S703" i="2"/>
  <c r="T703" i="2"/>
  <c r="U703" i="2"/>
  <c r="V703" i="2"/>
  <c r="W703" i="2"/>
  <c r="X703" i="2"/>
  <c r="Y703" i="2"/>
  <c r="Z703" i="2"/>
  <c r="AA703" i="2"/>
  <c r="AB703" i="2"/>
  <c r="AC703" i="2"/>
  <c r="AD703" i="2"/>
  <c r="AE703" i="2"/>
  <c r="AF703" i="2"/>
  <c r="AG703" i="2"/>
  <c r="AH703" i="2"/>
  <c r="AI703" i="2"/>
  <c r="AJ703" i="2"/>
  <c r="AK703" i="2"/>
  <c r="AL703" i="2"/>
  <c r="AM703" i="2"/>
  <c r="AN703" i="2"/>
  <c r="AO703" i="2"/>
  <c r="AP703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O709" i="2"/>
  <c r="O708" i="2" s="1"/>
  <c r="P709" i="2"/>
  <c r="P708" i="2" s="1"/>
  <c r="Q709" i="2"/>
  <c r="Q708" i="2" s="1"/>
  <c r="R709" i="2"/>
  <c r="R708" i="2" s="1"/>
  <c r="S709" i="2"/>
  <c r="S708" i="2" s="1"/>
  <c r="T709" i="2"/>
  <c r="T708" i="2" s="1"/>
  <c r="U709" i="2"/>
  <c r="U708" i="2" s="1"/>
  <c r="V709" i="2"/>
  <c r="V708" i="2" s="1"/>
  <c r="W709" i="2"/>
  <c r="W708" i="2" s="1"/>
  <c r="X709" i="2"/>
  <c r="X708" i="2" s="1"/>
  <c r="Y709" i="2"/>
  <c r="Y708" i="2" s="1"/>
  <c r="Z709" i="2"/>
  <c r="Z708" i="2" s="1"/>
  <c r="AA709" i="2"/>
  <c r="AA708" i="2" s="1"/>
  <c r="AB709" i="2"/>
  <c r="AB708" i="2" s="1"/>
  <c r="AC709" i="2"/>
  <c r="AC708" i="2" s="1"/>
  <c r="AD709" i="2"/>
  <c r="AD708" i="2" s="1"/>
  <c r="AE709" i="2"/>
  <c r="AE708" i="2" s="1"/>
  <c r="AF709" i="2"/>
  <c r="AF708" i="2" s="1"/>
  <c r="AG709" i="2"/>
  <c r="AG708" i="2" s="1"/>
  <c r="AH709" i="2"/>
  <c r="AH708" i="2" s="1"/>
  <c r="AI709" i="2"/>
  <c r="AI708" i="2" s="1"/>
  <c r="AJ709" i="2"/>
  <c r="AJ708" i="2" s="1"/>
  <c r="AK709" i="2"/>
  <c r="AK708" i="2" s="1"/>
  <c r="AL709" i="2"/>
  <c r="AL708" i="2" s="1"/>
  <c r="AM709" i="2"/>
  <c r="AM708" i="2" s="1"/>
  <c r="AN709" i="2"/>
  <c r="AN708" i="2" s="1"/>
  <c r="AO709" i="2"/>
  <c r="AO708" i="2" s="1"/>
  <c r="AP709" i="2"/>
  <c r="AP708" i="2" s="1"/>
  <c r="O715" i="2"/>
  <c r="P715" i="2"/>
  <c r="Q715" i="2"/>
  <c r="R715" i="2"/>
  <c r="S715" i="2"/>
  <c r="T715" i="2"/>
  <c r="U715" i="2"/>
  <c r="V715" i="2"/>
  <c r="W715" i="2"/>
  <c r="X715" i="2"/>
  <c r="Y715" i="2"/>
  <c r="Z715" i="2"/>
  <c r="AA715" i="2"/>
  <c r="AB715" i="2"/>
  <c r="AC715" i="2"/>
  <c r="AD715" i="2"/>
  <c r="AE715" i="2"/>
  <c r="AF715" i="2"/>
  <c r="AG715" i="2"/>
  <c r="AH715" i="2"/>
  <c r="AI715" i="2"/>
  <c r="AJ715" i="2"/>
  <c r="AK715" i="2"/>
  <c r="AL715" i="2"/>
  <c r="AM715" i="2"/>
  <c r="AN715" i="2"/>
  <c r="AO715" i="2"/>
  <c r="AP715" i="2"/>
  <c r="O717" i="2"/>
  <c r="P717" i="2"/>
  <c r="Q717" i="2"/>
  <c r="R717" i="2"/>
  <c r="S717" i="2"/>
  <c r="T717" i="2"/>
  <c r="U717" i="2"/>
  <c r="V717" i="2"/>
  <c r="W717" i="2"/>
  <c r="X717" i="2"/>
  <c r="Y717" i="2"/>
  <c r="Z717" i="2"/>
  <c r="AA717" i="2"/>
  <c r="AB717" i="2"/>
  <c r="AC717" i="2"/>
  <c r="AD717" i="2"/>
  <c r="AE717" i="2"/>
  <c r="AF717" i="2"/>
  <c r="AG717" i="2"/>
  <c r="AH717" i="2"/>
  <c r="AI717" i="2"/>
  <c r="AJ717" i="2"/>
  <c r="AK717" i="2"/>
  <c r="AL717" i="2"/>
  <c r="AM717" i="2"/>
  <c r="AN717" i="2"/>
  <c r="AO717" i="2"/>
  <c r="AP717" i="2"/>
  <c r="O719" i="2"/>
  <c r="P719" i="2"/>
  <c r="Q719" i="2"/>
  <c r="R719" i="2"/>
  <c r="S719" i="2"/>
  <c r="T719" i="2"/>
  <c r="U719" i="2"/>
  <c r="V719" i="2"/>
  <c r="W719" i="2"/>
  <c r="X719" i="2"/>
  <c r="Y719" i="2"/>
  <c r="Z719" i="2"/>
  <c r="AA719" i="2"/>
  <c r="AB719" i="2"/>
  <c r="AC719" i="2"/>
  <c r="AD719" i="2"/>
  <c r="AE719" i="2"/>
  <c r="AF719" i="2"/>
  <c r="AG719" i="2"/>
  <c r="AH719" i="2"/>
  <c r="AI719" i="2"/>
  <c r="AJ719" i="2"/>
  <c r="AK719" i="2"/>
  <c r="AL719" i="2"/>
  <c r="AM719" i="2"/>
  <c r="AN719" i="2"/>
  <c r="AO719" i="2"/>
  <c r="AP719" i="2"/>
  <c r="O722" i="2"/>
  <c r="P722" i="2"/>
  <c r="Q722" i="2"/>
  <c r="R722" i="2"/>
  <c r="S722" i="2"/>
  <c r="T722" i="2"/>
  <c r="U722" i="2"/>
  <c r="V722" i="2"/>
  <c r="W722" i="2"/>
  <c r="X722" i="2"/>
  <c r="Y722" i="2"/>
  <c r="Z722" i="2"/>
  <c r="AA722" i="2"/>
  <c r="AB722" i="2"/>
  <c r="AC722" i="2"/>
  <c r="AD722" i="2"/>
  <c r="AE722" i="2"/>
  <c r="AF722" i="2"/>
  <c r="AG722" i="2"/>
  <c r="AH722" i="2"/>
  <c r="AI722" i="2"/>
  <c r="AJ722" i="2"/>
  <c r="AK722" i="2"/>
  <c r="AL722" i="2"/>
  <c r="AM722" i="2"/>
  <c r="AN722" i="2"/>
  <c r="AO722" i="2"/>
  <c r="AP722" i="2"/>
  <c r="O725" i="2"/>
  <c r="P725" i="2"/>
  <c r="Q725" i="2"/>
  <c r="R725" i="2"/>
  <c r="S725" i="2"/>
  <c r="T725" i="2"/>
  <c r="U725" i="2"/>
  <c r="V725" i="2"/>
  <c r="W725" i="2"/>
  <c r="X725" i="2"/>
  <c r="Y725" i="2"/>
  <c r="Z725" i="2"/>
  <c r="AA725" i="2"/>
  <c r="AB725" i="2"/>
  <c r="AC725" i="2"/>
  <c r="AD725" i="2"/>
  <c r="AE725" i="2"/>
  <c r="AF725" i="2"/>
  <c r="AG725" i="2"/>
  <c r="AH725" i="2"/>
  <c r="AI725" i="2"/>
  <c r="AJ725" i="2"/>
  <c r="AK725" i="2"/>
  <c r="AL725" i="2"/>
  <c r="AM725" i="2"/>
  <c r="AN725" i="2"/>
  <c r="AO725" i="2"/>
  <c r="AP725" i="2"/>
  <c r="O728" i="2"/>
  <c r="O727" i="2" s="1"/>
  <c r="P728" i="2"/>
  <c r="P727" i="2" s="1"/>
  <c r="Q728" i="2"/>
  <c r="Q727" i="2" s="1"/>
  <c r="R728" i="2"/>
  <c r="R727" i="2" s="1"/>
  <c r="S728" i="2"/>
  <c r="S727" i="2" s="1"/>
  <c r="T728" i="2"/>
  <c r="T727" i="2" s="1"/>
  <c r="U728" i="2"/>
  <c r="U727" i="2" s="1"/>
  <c r="V728" i="2"/>
  <c r="V727" i="2" s="1"/>
  <c r="W728" i="2"/>
  <c r="W727" i="2" s="1"/>
  <c r="X728" i="2"/>
  <c r="X727" i="2" s="1"/>
  <c r="Y728" i="2"/>
  <c r="Y727" i="2" s="1"/>
  <c r="Z728" i="2"/>
  <c r="Z727" i="2" s="1"/>
  <c r="AA728" i="2"/>
  <c r="AA727" i="2" s="1"/>
  <c r="AB728" i="2"/>
  <c r="AB727" i="2" s="1"/>
  <c r="AC728" i="2"/>
  <c r="AC727" i="2" s="1"/>
  <c r="AD728" i="2"/>
  <c r="AD727" i="2" s="1"/>
  <c r="AE728" i="2"/>
  <c r="AE727" i="2" s="1"/>
  <c r="AF728" i="2"/>
  <c r="AF727" i="2" s="1"/>
  <c r="AG728" i="2"/>
  <c r="AG727" i="2" s="1"/>
  <c r="AH728" i="2"/>
  <c r="AH727" i="2" s="1"/>
  <c r="AI728" i="2"/>
  <c r="AI727" i="2" s="1"/>
  <c r="AJ728" i="2"/>
  <c r="AJ727" i="2" s="1"/>
  <c r="AK728" i="2"/>
  <c r="AK727" i="2" s="1"/>
  <c r="AL728" i="2"/>
  <c r="AL727" i="2" s="1"/>
  <c r="AM728" i="2"/>
  <c r="AM727" i="2" s="1"/>
  <c r="AN728" i="2"/>
  <c r="AN727" i="2" s="1"/>
  <c r="AO728" i="2"/>
  <c r="AO727" i="2" s="1"/>
  <c r="AP728" i="2"/>
  <c r="AP727" i="2" s="1"/>
  <c r="O734" i="2"/>
  <c r="O733" i="2" s="1"/>
  <c r="O732" i="2" s="1"/>
  <c r="O731" i="2" s="1"/>
  <c r="P734" i="2"/>
  <c r="P733" i="2" s="1"/>
  <c r="P732" i="2" s="1"/>
  <c r="P731" i="2" s="1"/>
  <c r="Q734" i="2"/>
  <c r="Q733" i="2" s="1"/>
  <c r="Q732" i="2" s="1"/>
  <c r="Q731" i="2" s="1"/>
  <c r="R734" i="2"/>
  <c r="R733" i="2" s="1"/>
  <c r="R732" i="2" s="1"/>
  <c r="R731" i="2" s="1"/>
  <c r="S734" i="2"/>
  <c r="S733" i="2" s="1"/>
  <c r="S732" i="2" s="1"/>
  <c r="S731" i="2" s="1"/>
  <c r="T734" i="2"/>
  <c r="T733" i="2" s="1"/>
  <c r="T732" i="2" s="1"/>
  <c r="T731" i="2" s="1"/>
  <c r="U734" i="2"/>
  <c r="U733" i="2" s="1"/>
  <c r="U732" i="2" s="1"/>
  <c r="U731" i="2" s="1"/>
  <c r="V734" i="2"/>
  <c r="V733" i="2" s="1"/>
  <c r="V732" i="2" s="1"/>
  <c r="V731" i="2" s="1"/>
  <c r="W734" i="2"/>
  <c r="W733" i="2" s="1"/>
  <c r="W732" i="2" s="1"/>
  <c r="W731" i="2" s="1"/>
  <c r="X734" i="2"/>
  <c r="X733" i="2" s="1"/>
  <c r="X732" i="2" s="1"/>
  <c r="X731" i="2" s="1"/>
  <c r="Y734" i="2"/>
  <c r="Y733" i="2" s="1"/>
  <c r="Y732" i="2" s="1"/>
  <c r="Y731" i="2" s="1"/>
  <c r="Z734" i="2"/>
  <c r="Z733" i="2" s="1"/>
  <c r="Z732" i="2" s="1"/>
  <c r="Z731" i="2" s="1"/>
  <c r="AA734" i="2"/>
  <c r="AA733" i="2" s="1"/>
  <c r="AA732" i="2" s="1"/>
  <c r="AA731" i="2" s="1"/>
  <c r="AB734" i="2"/>
  <c r="AB733" i="2" s="1"/>
  <c r="AB732" i="2" s="1"/>
  <c r="AB731" i="2" s="1"/>
  <c r="AC734" i="2"/>
  <c r="AC733" i="2" s="1"/>
  <c r="AC732" i="2" s="1"/>
  <c r="AC731" i="2" s="1"/>
  <c r="AD734" i="2"/>
  <c r="AD733" i="2" s="1"/>
  <c r="AD732" i="2" s="1"/>
  <c r="AD731" i="2" s="1"/>
  <c r="AE734" i="2"/>
  <c r="AE733" i="2" s="1"/>
  <c r="AE732" i="2" s="1"/>
  <c r="AE731" i="2" s="1"/>
  <c r="AF734" i="2"/>
  <c r="AF733" i="2" s="1"/>
  <c r="AF732" i="2" s="1"/>
  <c r="AF731" i="2" s="1"/>
  <c r="AG734" i="2"/>
  <c r="AG733" i="2" s="1"/>
  <c r="AG732" i="2" s="1"/>
  <c r="AG731" i="2" s="1"/>
  <c r="AH734" i="2"/>
  <c r="AH733" i="2" s="1"/>
  <c r="AH732" i="2" s="1"/>
  <c r="AH731" i="2" s="1"/>
  <c r="AI734" i="2"/>
  <c r="AI733" i="2" s="1"/>
  <c r="AI732" i="2" s="1"/>
  <c r="AI731" i="2" s="1"/>
  <c r="AJ734" i="2"/>
  <c r="AJ733" i="2" s="1"/>
  <c r="AJ732" i="2" s="1"/>
  <c r="AJ731" i="2" s="1"/>
  <c r="AK734" i="2"/>
  <c r="AK733" i="2" s="1"/>
  <c r="AK732" i="2" s="1"/>
  <c r="AK731" i="2" s="1"/>
  <c r="AL734" i="2"/>
  <c r="AL733" i="2" s="1"/>
  <c r="AL732" i="2" s="1"/>
  <c r="AL731" i="2" s="1"/>
  <c r="AM734" i="2"/>
  <c r="AM733" i="2" s="1"/>
  <c r="AM732" i="2" s="1"/>
  <c r="AM731" i="2" s="1"/>
  <c r="AN734" i="2"/>
  <c r="AN733" i="2" s="1"/>
  <c r="AN732" i="2" s="1"/>
  <c r="AN731" i="2" s="1"/>
  <c r="AO734" i="2"/>
  <c r="AO733" i="2" s="1"/>
  <c r="AO732" i="2" s="1"/>
  <c r="AO731" i="2" s="1"/>
  <c r="AP734" i="2"/>
  <c r="AP733" i="2" s="1"/>
  <c r="AP732" i="2" s="1"/>
  <c r="AP731" i="2" s="1"/>
  <c r="O752" i="2"/>
  <c r="P752" i="2"/>
  <c r="Q752" i="2"/>
  <c r="R752" i="2"/>
  <c r="S752" i="2"/>
  <c r="T752" i="2"/>
  <c r="U752" i="2"/>
  <c r="V752" i="2"/>
  <c r="W752" i="2"/>
  <c r="X752" i="2"/>
  <c r="Y752" i="2"/>
  <c r="Z752" i="2"/>
  <c r="AA752" i="2"/>
  <c r="AB752" i="2"/>
  <c r="AC752" i="2"/>
  <c r="AD752" i="2"/>
  <c r="AE752" i="2"/>
  <c r="AF752" i="2"/>
  <c r="AG752" i="2"/>
  <c r="AH752" i="2"/>
  <c r="AI752" i="2"/>
  <c r="AJ752" i="2"/>
  <c r="AK752" i="2"/>
  <c r="AL752" i="2"/>
  <c r="AM752" i="2"/>
  <c r="AN752" i="2"/>
  <c r="AO752" i="2"/>
  <c r="AP752" i="2"/>
  <c r="O754" i="2"/>
  <c r="P754" i="2"/>
  <c r="Q754" i="2"/>
  <c r="R754" i="2"/>
  <c r="S754" i="2"/>
  <c r="T754" i="2"/>
  <c r="U754" i="2"/>
  <c r="V754" i="2"/>
  <c r="W754" i="2"/>
  <c r="X754" i="2"/>
  <c r="Y754" i="2"/>
  <c r="Z754" i="2"/>
  <c r="AA754" i="2"/>
  <c r="AB754" i="2"/>
  <c r="AC754" i="2"/>
  <c r="AD754" i="2"/>
  <c r="AE754" i="2"/>
  <c r="AF754" i="2"/>
  <c r="AG754" i="2"/>
  <c r="AH754" i="2"/>
  <c r="AI754" i="2"/>
  <c r="AJ754" i="2"/>
  <c r="AK754" i="2"/>
  <c r="AL754" i="2"/>
  <c r="AM754" i="2"/>
  <c r="AN754" i="2"/>
  <c r="AO754" i="2"/>
  <c r="AP754" i="2"/>
  <c r="O756" i="2"/>
  <c r="P756" i="2"/>
  <c r="Q756" i="2"/>
  <c r="R756" i="2"/>
  <c r="S756" i="2"/>
  <c r="T756" i="2"/>
  <c r="U756" i="2"/>
  <c r="V756" i="2"/>
  <c r="W756" i="2"/>
  <c r="X756" i="2"/>
  <c r="Y756" i="2"/>
  <c r="Z756" i="2"/>
  <c r="AA756" i="2"/>
  <c r="AB756" i="2"/>
  <c r="AC756" i="2"/>
  <c r="AD756" i="2"/>
  <c r="AE756" i="2"/>
  <c r="AF756" i="2"/>
  <c r="AG756" i="2"/>
  <c r="AH756" i="2"/>
  <c r="AI756" i="2"/>
  <c r="AJ756" i="2"/>
  <c r="AK756" i="2"/>
  <c r="AL756" i="2"/>
  <c r="AM756" i="2"/>
  <c r="AN756" i="2"/>
  <c r="AO756" i="2"/>
  <c r="AP756" i="2"/>
  <c r="O759" i="2"/>
  <c r="P759" i="2"/>
  <c r="Q759" i="2"/>
  <c r="R759" i="2"/>
  <c r="S759" i="2"/>
  <c r="T759" i="2"/>
  <c r="U759" i="2"/>
  <c r="V759" i="2"/>
  <c r="W759" i="2"/>
  <c r="X759" i="2"/>
  <c r="Y759" i="2"/>
  <c r="Z759" i="2"/>
  <c r="AA759" i="2"/>
  <c r="AB759" i="2"/>
  <c r="AC759" i="2"/>
  <c r="AD759" i="2"/>
  <c r="AE759" i="2"/>
  <c r="AF759" i="2"/>
  <c r="AG759" i="2"/>
  <c r="AH759" i="2"/>
  <c r="AI759" i="2"/>
  <c r="AJ759" i="2"/>
  <c r="AK759" i="2"/>
  <c r="AL759" i="2"/>
  <c r="AM759" i="2"/>
  <c r="AN759" i="2"/>
  <c r="AO759" i="2"/>
  <c r="AP759" i="2"/>
  <c r="O762" i="2"/>
  <c r="P762" i="2"/>
  <c r="Q762" i="2"/>
  <c r="R762" i="2"/>
  <c r="S762" i="2"/>
  <c r="T762" i="2"/>
  <c r="U762" i="2"/>
  <c r="V762" i="2"/>
  <c r="W762" i="2"/>
  <c r="X762" i="2"/>
  <c r="Y762" i="2"/>
  <c r="Z762" i="2"/>
  <c r="AA762" i="2"/>
  <c r="AB762" i="2"/>
  <c r="AC762" i="2"/>
  <c r="AD762" i="2"/>
  <c r="AE762" i="2"/>
  <c r="AF762" i="2"/>
  <c r="AG762" i="2"/>
  <c r="AH762" i="2"/>
  <c r="AI762" i="2"/>
  <c r="AJ762" i="2"/>
  <c r="AK762" i="2"/>
  <c r="AL762" i="2"/>
  <c r="AM762" i="2"/>
  <c r="AN762" i="2"/>
  <c r="AO762" i="2"/>
  <c r="AP762" i="2"/>
  <c r="O768" i="2"/>
  <c r="P768" i="2"/>
  <c r="Q768" i="2"/>
  <c r="R768" i="2"/>
  <c r="S768" i="2"/>
  <c r="T768" i="2"/>
  <c r="U768" i="2"/>
  <c r="V768" i="2"/>
  <c r="W768" i="2"/>
  <c r="X768" i="2"/>
  <c r="Y768" i="2"/>
  <c r="Z768" i="2"/>
  <c r="AA768" i="2"/>
  <c r="AB768" i="2"/>
  <c r="AC768" i="2"/>
  <c r="AD768" i="2"/>
  <c r="AE768" i="2"/>
  <c r="AF768" i="2"/>
  <c r="AG768" i="2"/>
  <c r="AH768" i="2"/>
  <c r="AI768" i="2"/>
  <c r="AJ768" i="2"/>
  <c r="AK768" i="2"/>
  <c r="AL768" i="2"/>
  <c r="AM768" i="2"/>
  <c r="AN768" i="2"/>
  <c r="AO768" i="2"/>
  <c r="AP768" i="2"/>
  <c r="O770" i="2"/>
  <c r="P770" i="2"/>
  <c r="Q770" i="2"/>
  <c r="R770" i="2"/>
  <c r="S770" i="2"/>
  <c r="T770" i="2"/>
  <c r="U770" i="2"/>
  <c r="V770" i="2"/>
  <c r="W770" i="2"/>
  <c r="X770" i="2"/>
  <c r="Y770" i="2"/>
  <c r="Z770" i="2"/>
  <c r="AA770" i="2"/>
  <c r="AB770" i="2"/>
  <c r="AC770" i="2"/>
  <c r="AD770" i="2"/>
  <c r="AE770" i="2"/>
  <c r="AF770" i="2"/>
  <c r="AG770" i="2"/>
  <c r="AH770" i="2"/>
  <c r="AI770" i="2"/>
  <c r="AJ770" i="2"/>
  <c r="AK770" i="2"/>
  <c r="AL770" i="2"/>
  <c r="AM770" i="2"/>
  <c r="AN770" i="2"/>
  <c r="AO770" i="2"/>
  <c r="AP770" i="2"/>
  <c r="O773" i="2"/>
  <c r="P773" i="2"/>
  <c r="Q773" i="2"/>
  <c r="R773" i="2"/>
  <c r="S773" i="2"/>
  <c r="T773" i="2"/>
  <c r="U773" i="2"/>
  <c r="V773" i="2"/>
  <c r="W773" i="2"/>
  <c r="X773" i="2"/>
  <c r="Y773" i="2"/>
  <c r="Z773" i="2"/>
  <c r="AA773" i="2"/>
  <c r="AB773" i="2"/>
  <c r="AC773" i="2"/>
  <c r="AD773" i="2"/>
  <c r="AE773" i="2"/>
  <c r="AF773" i="2"/>
  <c r="AG773" i="2"/>
  <c r="AH773" i="2"/>
  <c r="AI773" i="2"/>
  <c r="AJ773" i="2"/>
  <c r="AK773" i="2"/>
  <c r="AL773" i="2"/>
  <c r="AM773" i="2"/>
  <c r="AN773" i="2"/>
  <c r="AO773" i="2"/>
  <c r="AP773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O780" i="2"/>
  <c r="P780" i="2"/>
  <c r="Q780" i="2"/>
  <c r="R780" i="2"/>
  <c r="S780" i="2"/>
  <c r="T780" i="2"/>
  <c r="U780" i="2"/>
  <c r="V780" i="2"/>
  <c r="W780" i="2"/>
  <c r="X780" i="2"/>
  <c r="Y780" i="2"/>
  <c r="Z780" i="2"/>
  <c r="AA780" i="2"/>
  <c r="AB780" i="2"/>
  <c r="AC780" i="2"/>
  <c r="AD780" i="2"/>
  <c r="AE780" i="2"/>
  <c r="AF780" i="2"/>
  <c r="AG780" i="2"/>
  <c r="AH780" i="2"/>
  <c r="AI780" i="2"/>
  <c r="AJ780" i="2"/>
  <c r="AK780" i="2"/>
  <c r="AL780" i="2"/>
  <c r="AM780" i="2"/>
  <c r="AN780" i="2"/>
  <c r="AO780" i="2"/>
  <c r="AP780" i="2"/>
  <c r="O806" i="2"/>
  <c r="P806" i="2"/>
  <c r="Q806" i="2"/>
  <c r="R806" i="2"/>
  <c r="S806" i="2"/>
  <c r="T806" i="2"/>
  <c r="U806" i="2"/>
  <c r="V806" i="2"/>
  <c r="W806" i="2"/>
  <c r="X806" i="2"/>
  <c r="Y806" i="2"/>
  <c r="Z806" i="2"/>
  <c r="AA806" i="2"/>
  <c r="AB806" i="2"/>
  <c r="AC806" i="2"/>
  <c r="AD806" i="2"/>
  <c r="AE806" i="2"/>
  <c r="AF806" i="2"/>
  <c r="AG806" i="2"/>
  <c r="AH806" i="2"/>
  <c r="AI806" i="2"/>
  <c r="AJ806" i="2"/>
  <c r="AK806" i="2"/>
  <c r="AL806" i="2"/>
  <c r="AM806" i="2"/>
  <c r="AN806" i="2"/>
  <c r="AO806" i="2"/>
  <c r="AP806" i="2"/>
  <c r="O808" i="2"/>
  <c r="P808" i="2"/>
  <c r="Q808" i="2"/>
  <c r="R808" i="2"/>
  <c r="S808" i="2"/>
  <c r="T808" i="2"/>
  <c r="U808" i="2"/>
  <c r="V808" i="2"/>
  <c r="W808" i="2"/>
  <c r="X808" i="2"/>
  <c r="Y808" i="2"/>
  <c r="Z808" i="2"/>
  <c r="AA808" i="2"/>
  <c r="AB808" i="2"/>
  <c r="AC808" i="2"/>
  <c r="AD808" i="2"/>
  <c r="AE808" i="2"/>
  <c r="AF808" i="2"/>
  <c r="AG808" i="2"/>
  <c r="AH808" i="2"/>
  <c r="AI808" i="2"/>
  <c r="AJ808" i="2"/>
  <c r="AK808" i="2"/>
  <c r="AL808" i="2"/>
  <c r="AM808" i="2"/>
  <c r="AN808" i="2"/>
  <c r="AO808" i="2"/>
  <c r="AP808" i="2"/>
  <c r="L333" i="2" l="1"/>
  <c r="AM515" i="2"/>
  <c r="AI515" i="2"/>
  <c r="AE515" i="2"/>
  <c r="AA515" i="2"/>
  <c r="W515" i="2"/>
  <c r="S515" i="2"/>
  <c r="O515" i="2"/>
  <c r="AP515" i="2"/>
  <c r="AL515" i="2"/>
  <c r="AH515" i="2"/>
  <c r="AD515" i="2"/>
  <c r="Z515" i="2"/>
  <c r="V515" i="2"/>
  <c r="R515" i="2"/>
  <c r="AN330" i="2"/>
  <c r="AN326" i="2" s="1"/>
  <c r="AJ330" i="2"/>
  <c r="AJ326" i="2" s="1"/>
  <c r="AF330" i="2"/>
  <c r="AF326" i="2" s="1"/>
  <c r="AB330" i="2"/>
  <c r="AB326" i="2" s="1"/>
  <c r="X330" i="2"/>
  <c r="X326" i="2" s="1"/>
  <c r="T330" i="2"/>
  <c r="P330" i="2"/>
  <c r="P326" i="2" s="1"/>
  <c r="AM330" i="2"/>
  <c r="AM326" i="2" s="1"/>
  <c r="AI330" i="2"/>
  <c r="AI326" i="2" s="1"/>
  <c r="AE330" i="2"/>
  <c r="AE326" i="2" s="1"/>
  <c r="AA330" i="2"/>
  <c r="AA326" i="2" s="1"/>
  <c r="W330" i="2"/>
  <c r="W326" i="2" s="1"/>
  <c r="S330" i="2"/>
  <c r="S326" i="2" s="1"/>
  <c r="O330" i="2"/>
  <c r="AM118" i="2"/>
  <c r="AE118" i="2"/>
  <c r="AE117" i="2" s="1"/>
  <c r="W118" i="2"/>
  <c r="W117" i="2" s="1"/>
  <c r="O118" i="2"/>
  <c r="O117" i="2" s="1"/>
  <c r="AJ19" i="2"/>
  <c r="AJ18" i="2" s="1"/>
  <c r="AJ17" i="2" s="1"/>
  <c r="T19" i="2"/>
  <c r="T18" i="2" s="1"/>
  <c r="T17" i="2" s="1"/>
  <c r="AM117" i="2"/>
  <c r="L501" i="2"/>
  <c r="L813" i="2"/>
  <c r="L364" i="2"/>
  <c r="L522" i="2"/>
  <c r="AN19" i="2"/>
  <c r="AN18" i="2" s="1"/>
  <c r="AN17" i="2" s="1"/>
  <c r="AF19" i="2"/>
  <c r="AF18" i="2" s="1"/>
  <c r="AF17" i="2" s="1"/>
  <c r="AB19" i="2"/>
  <c r="AB18" i="2" s="1"/>
  <c r="AB17" i="2" s="1"/>
  <c r="X19" i="2"/>
  <c r="X18" i="2" s="1"/>
  <c r="X17" i="2" s="1"/>
  <c r="P19" i="2"/>
  <c r="P18" i="2" s="1"/>
  <c r="P17" i="2" s="1"/>
  <c r="L182" i="2"/>
  <c r="L471" i="2"/>
  <c r="L398" i="2"/>
  <c r="AK176" i="2"/>
  <c r="AK175" i="2" s="1"/>
  <c r="Y176" i="2"/>
  <c r="Y175" i="2" s="1"/>
  <c r="Y174" i="2" s="1"/>
  <c r="AO176" i="2"/>
  <c r="AO175" i="2" s="1"/>
  <c r="AC176" i="2"/>
  <c r="AC175" i="2" s="1"/>
  <c r="AC174" i="2" s="1"/>
  <c r="Q176" i="2"/>
  <c r="Q175" i="2" s="1"/>
  <c r="Q174" i="2" s="1"/>
  <c r="L177" i="2"/>
  <c r="AG176" i="2"/>
  <c r="AG175" i="2" s="1"/>
  <c r="AG174" i="2" s="1"/>
  <c r="U176" i="2"/>
  <c r="U175" i="2" s="1"/>
  <c r="U174" i="2" s="1"/>
  <c r="L22" i="2"/>
  <c r="L102" i="2"/>
  <c r="AH805" i="2"/>
  <c r="AH804" i="2" s="1"/>
  <c r="AH803" i="2" s="1"/>
  <c r="R805" i="2"/>
  <c r="R804" i="2" s="1"/>
  <c r="R803" i="2" s="1"/>
  <c r="AP772" i="2"/>
  <c r="Z772" i="2"/>
  <c r="AI679" i="2"/>
  <c r="AA672" i="2"/>
  <c r="O672" i="2"/>
  <c r="AM638" i="2"/>
  <c r="AM637" i="2" s="1"/>
  <c r="AM636" i="2" s="1"/>
  <c r="S638" i="2"/>
  <c r="S637" i="2" s="1"/>
  <c r="S636" i="2" s="1"/>
  <c r="AE628" i="2"/>
  <c r="AE627" i="2" s="1"/>
  <c r="AE626" i="2" s="1"/>
  <c r="O628" i="2"/>
  <c r="O627" i="2" s="1"/>
  <c r="O626" i="2" s="1"/>
  <c r="AI612" i="2"/>
  <c r="S612" i="2"/>
  <c r="AI607" i="2"/>
  <c r="S607" i="2"/>
  <c r="AI540" i="2"/>
  <c r="W540" i="2"/>
  <c r="W535" i="2" s="1"/>
  <c r="AA498" i="2"/>
  <c r="O498" i="2"/>
  <c r="AI404" i="2"/>
  <c r="S404" i="2"/>
  <c r="AI382" i="2"/>
  <c r="AA382" i="2"/>
  <c r="S382" i="2"/>
  <c r="AJ751" i="2"/>
  <c r="AF751" i="2"/>
  <c r="X751" i="2"/>
  <c r="P751" i="2"/>
  <c r="AJ721" i="2"/>
  <c r="AB721" i="2"/>
  <c r="T721" i="2"/>
  <c r="AN714" i="2"/>
  <c r="AF714" i="2"/>
  <c r="X714" i="2"/>
  <c r="P714" i="2"/>
  <c r="AN702" i="2"/>
  <c r="AF702" i="2"/>
  <c r="X702" i="2"/>
  <c r="P702" i="2"/>
  <c r="AJ695" i="2"/>
  <c r="AF695" i="2"/>
  <c r="AF694" i="2" s="1"/>
  <c r="AF693" i="2" s="1"/>
  <c r="X695" i="2"/>
  <c r="P695" i="2"/>
  <c r="P694" i="2" s="1"/>
  <c r="P693" i="2" s="1"/>
  <c r="AK679" i="2"/>
  <c r="AC679" i="2"/>
  <c r="U679" i="2"/>
  <c r="AK672" i="2"/>
  <c r="AC672" i="2"/>
  <c r="U672" i="2"/>
  <c r="AG40" i="2"/>
  <c r="AG39" i="2" s="1"/>
  <c r="AG38" i="2" s="1"/>
  <c r="AD805" i="2"/>
  <c r="AD804" i="2" s="1"/>
  <c r="AD803" i="2" s="1"/>
  <c r="AL772" i="2"/>
  <c r="AA679" i="2"/>
  <c r="W679" i="2"/>
  <c r="AM672" i="2"/>
  <c r="S672" i="2"/>
  <c r="AE638" i="2"/>
  <c r="AE637" i="2" s="1"/>
  <c r="AE636" i="2" s="1"/>
  <c r="O638" i="2"/>
  <c r="O637" i="2" s="1"/>
  <c r="O636" i="2" s="1"/>
  <c r="AM628" i="2"/>
  <c r="AM627" i="2" s="1"/>
  <c r="AM626" i="2" s="1"/>
  <c r="S628" i="2"/>
  <c r="S627" i="2" s="1"/>
  <c r="S626" i="2" s="1"/>
  <c r="AA612" i="2"/>
  <c r="AE607" i="2"/>
  <c r="O607" i="2"/>
  <c r="AA540" i="2"/>
  <c r="AA535" i="2" s="1"/>
  <c r="AE498" i="2"/>
  <c r="S498" i="2"/>
  <c r="AA404" i="2"/>
  <c r="O404" i="2"/>
  <c r="AE382" i="2"/>
  <c r="W382" i="2"/>
  <c r="O382" i="2"/>
  <c r="AN805" i="2"/>
  <c r="AN804" i="2" s="1"/>
  <c r="AN803" i="2" s="1"/>
  <c r="AJ805" i="2"/>
  <c r="AJ804" i="2" s="1"/>
  <c r="AJ803" i="2" s="1"/>
  <c r="AF805" i="2"/>
  <c r="AF804" i="2" s="1"/>
  <c r="AF803" i="2" s="1"/>
  <c r="AB805" i="2"/>
  <c r="AB804" i="2" s="1"/>
  <c r="AB803" i="2" s="1"/>
  <c r="X805" i="2"/>
  <c r="X804" i="2" s="1"/>
  <c r="X803" i="2" s="1"/>
  <c r="T805" i="2"/>
  <c r="T804" i="2" s="1"/>
  <c r="T803" i="2" s="1"/>
  <c r="P805" i="2"/>
  <c r="P804" i="2" s="1"/>
  <c r="P803" i="2" s="1"/>
  <c r="AN772" i="2"/>
  <c r="AJ772" i="2"/>
  <c r="AF772" i="2"/>
  <c r="AB772" i="2"/>
  <c r="X772" i="2"/>
  <c r="T772" i="2"/>
  <c r="P772" i="2"/>
  <c r="AN767" i="2"/>
  <c r="AJ767" i="2"/>
  <c r="AF767" i="2"/>
  <c r="AB767" i="2"/>
  <c r="X767" i="2"/>
  <c r="T767" i="2"/>
  <c r="P767" i="2"/>
  <c r="AN758" i="2"/>
  <c r="AJ758" i="2"/>
  <c r="AF758" i="2"/>
  <c r="AB758" i="2"/>
  <c r="X758" i="2"/>
  <c r="T758" i="2"/>
  <c r="P758" i="2"/>
  <c r="AN751" i="2"/>
  <c r="AB751" i="2"/>
  <c r="T751" i="2"/>
  <c r="AN721" i="2"/>
  <c r="AF721" i="2"/>
  <c r="X721" i="2"/>
  <c r="P721" i="2"/>
  <c r="AJ714" i="2"/>
  <c r="AB714" i="2"/>
  <c r="AB713" i="2" s="1"/>
  <c r="AB712" i="2" s="1"/>
  <c r="T714" i="2"/>
  <c r="T713" i="2" s="1"/>
  <c r="T712" i="2" s="1"/>
  <c r="AJ702" i="2"/>
  <c r="AB702" i="2"/>
  <c r="T702" i="2"/>
  <c r="AN695" i="2"/>
  <c r="AB695" i="2"/>
  <c r="T695" i="2"/>
  <c r="AO679" i="2"/>
  <c r="AG679" i="2"/>
  <c r="Y679" i="2"/>
  <c r="Q679" i="2"/>
  <c r="AO672" i="2"/>
  <c r="AO671" i="2" s="1"/>
  <c r="AO667" i="2" s="1"/>
  <c r="AG672" i="2"/>
  <c r="AG671" i="2" s="1"/>
  <c r="AG667" i="2" s="1"/>
  <c r="Y672" i="2"/>
  <c r="Y671" i="2" s="1"/>
  <c r="Y667" i="2" s="1"/>
  <c r="Q672" i="2"/>
  <c r="Q671" i="2" s="1"/>
  <c r="Q667" i="2" s="1"/>
  <c r="AO40" i="2"/>
  <c r="AO39" i="2" s="1"/>
  <c r="AO38" i="2" s="1"/>
  <c r="AK40" i="2"/>
  <c r="AK39" i="2" s="1"/>
  <c r="AK38" i="2" s="1"/>
  <c r="AC40" i="2"/>
  <c r="AC39" i="2" s="1"/>
  <c r="AC38" i="2" s="1"/>
  <c r="Y40" i="2"/>
  <c r="Y39" i="2" s="1"/>
  <c r="Y38" i="2" s="1"/>
  <c r="U40" i="2"/>
  <c r="U39" i="2" s="1"/>
  <c r="U38" i="2" s="1"/>
  <c r="Q40" i="2"/>
  <c r="Q39" i="2" s="1"/>
  <c r="Q38" i="2" s="1"/>
  <c r="AO19" i="2"/>
  <c r="AO18" i="2" s="1"/>
  <c r="AO17" i="2" s="1"/>
  <c r="AK19" i="2"/>
  <c r="AK18" i="2" s="1"/>
  <c r="AK17" i="2" s="1"/>
  <c r="AG19" i="2"/>
  <c r="AG18" i="2" s="1"/>
  <c r="AG17" i="2" s="1"/>
  <c r="AC19" i="2"/>
  <c r="AC18" i="2" s="1"/>
  <c r="AC17" i="2" s="1"/>
  <c r="Y19" i="2"/>
  <c r="Y18" i="2" s="1"/>
  <c r="Y17" i="2" s="1"/>
  <c r="U19" i="2"/>
  <c r="U18" i="2" s="1"/>
  <c r="U17" i="2" s="1"/>
  <c r="Q19" i="2"/>
  <c r="Q18" i="2" s="1"/>
  <c r="Q17" i="2" s="1"/>
  <c r="AP805" i="2"/>
  <c r="AP804" i="2" s="1"/>
  <c r="AP803" i="2" s="1"/>
  <c r="Z805" i="2"/>
  <c r="Z804" i="2" s="1"/>
  <c r="Z803" i="2" s="1"/>
  <c r="AH772" i="2"/>
  <c r="V772" i="2"/>
  <c r="AM679" i="2"/>
  <c r="O679" i="2"/>
  <c r="AE672" i="2"/>
  <c r="AA638" i="2"/>
  <c r="AA637" i="2" s="1"/>
  <c r="AA636" i="2" s="1"/>
  <c r="AI628" i="2"/>
  <c r="AI627" i="2" s="1"/>
  <c r="AI626" i="2" s="1"/>
  <c r="W628" i="2"/>
  <c r="W627" i="2" s="1"/>
  <c r="W626" i="2" s="1"/>
  <c r="AM612" i="2"/>
  <c r="W612" i="2"/>
  <c r="AM607" i="2"/>
  <c r="AM606" i="2" s="1"/>
  <c r="AM605" i="2" s="1"/>
  <c r="W607" i="2"/>
  <c r="AM540" i="2"/>
  <c r="AM535" i="2" s="1"/>
  <c r="S540" i="2"/>
  <c r="S535" i="2" s="1"/>
  <c r="AM498" i="2"/>
  <c r="AM404" i="2"/>
  <c r="W404" i="2"/>
  <c r="AL805" i="2"/>
  <c r="AL804" i="2" s="1"/>
  <c r="AL803" i="2" s="1"/>
  <c r="V805" i="2"/>
  <c r="V804" i="2" s="1"/>
  <c r="V803" i="2" s="1"/>
  <c r="AD772" i="2"/>
  <c r="R772" i="2"/>
  <c r="AE679" i="2"/>
  <c r="S679" i="2"/>
  <c r="AI672" i="2"/>
  <c r="W672" i="2"/>
  <c r="AI638" i="2"/>
  <c r="AI637" i="2" s="1"/>
  <c r="AI636" i="2" s="1"/>
  <c r="W638" i="2"/>
  <c r="W637" i="2" s="1"/>
  <c r="W636" i="2" s="1"/>
  <c r="AA628" i="2"/>
  <c r="AA627" i="2" s="1"/>
  <c r="AA626" i="2" s="1"/>
  <c r="AE612" i="2"/>
  <c r="O612" i="2"/>
  <c r="AA607" i="2"/>
  <c r="AA606" i="2" s="1"/>
  <c r="AA605" i="2" s="1"/>
  <c r="AE540" i="2"/>
  <c r="AE535" i="2" s="1"/>
  <c r="O540" i="2"/>
  <c r="O535" i="2" s="1"/>
  <c r="AI498" i="2"/>
  <c r="W498" i="2"/>
  <c r="AE404" i="2"/>
  <c r="AM382" i="2"/>
  <c r="AM214" i="2"/>
  <c r="AI214" i="2"/>
  <c r="AE214" i="2"/>
  <c r="AA214" i="2"/>
  <c r="W214" i="2"/>
  <c r="S214" i="2"/>
  <c r="O214" i="2"/>
  <c r="AM199" i="2"/>
  <c r="AI199" i="2"/>
  <c r="AE199" i="2"/>
  <c r="AA199" i="2"/>
  <c r="W199" i="2"/>
  <c r="S199" i="2"/>
  <c r="O199" i="2"/>
  <c r="AO805" i="2"/>
  <c r="AO804" i="2" s="1"/>
  <c r="AO803" i="2" s="1"/>
  <c r="AK805" i="2"/>
  <c r="AK804" i="2" s="1"/>
  <c r="AK803" i="2" s="1"/>
  <c r="AG805" i="2"/>
  <c r="AG804" i="2" s="1"/>
  <c r="AG803" i="2" s="1"/>
  <c r="AC805" i="2"/>
  <c r="AC804" i="2" s="1"/>
  <c r="AC803" i="2" s="1"/>
  <c r="Y805" i="2"/>
  <c r="Y804" i="2" s="1"/>
  <c r="Y803" i="2" s="1"/>
  <c r="U805" i="2"/>
  <c r="U804" i="2" s="1"/>
  <c r="U803" i="2" s="1"/>
  <c r="Q805" i="2"/>
  <c r="Q804" i="2" s="1"/>
  <c r="Q803" i="2" s="1"/>
  <c r="AO772" i="2"/>
  <c r="AK772" i="2"/>
  <c r="AG772" i="2"/>
  <c r="AC772" i="2"/>
  <c r="Y772" i="2"/>
  <c r="U772" i="2"/>
  <c r="Q772" i="2"/>
  <c r="AO767" i="2"/>
  <c r="AK767" i="2"/>
  <c r="AG767" i="2"/>
  <c r="AC767" i="2"/>
  <c r="Y767" i="2"/>
  <c r="U767" i="2"/>
  <c r="Q767" i="2"/>
  <c r="AM805" i="2"/>
  <c r="AM804" i="2" s="1"/>
  <c r="AM803" i="2" s="1"/>
  <c r="AI805" i="2"/>
  <c r="AI804" i="2" s="1"/>
  <c r="AI803" i="2" s="1"/>
  <c r="AE805" i="2"/>
  <c r="AE804" i="2" s="1"/>
  <c r="AE803" i="2" s="1"/>
  <c r="AA805" i="2"/>
  <c r="AA804" i="2" s="1"/>
  <c r="AA803" i="2" s="1"/>
  <c r="W805" i="2"/>
  <c r="W804" i="2" s="1"/>
  <c r="W803" i="2" s="1"/>
  <c r="S805" i="2"/>
  <c r="S804" i="2" s="1"/>
  <c r="S803" i="2" s="1"/>
  <c r="O805" i="2"/>
  <c r="O804" i="2" s="1"/>
  <c r="O803" i="2" s="1"/>
  <c r="AM772" i="2"/>
  <c r="AI772" i="2"/>
  <c r="AE772" i="2"/>
  <c r="AA772" i="2"/>
  <c r="W772" i="2"/>
  <c r="S772" i="2"/>
  <c r="O772" i="2"/>
  <c r="AM767" i="2"/>
  <c r="AI767" i="2"/>
  <c r="AE767" i="2"/>
  <c r="AA767" i="2"/>
  <c r="W767" i="2"/>
  <c r="S767" i="2"/>
  <c r="O767" i="2"/>
  <c r="AM758" i="2"/>
  <c r="AI758" i="2"/>
  <c r="AE758" i="2"/>
  <c r="AA758" i="2"/>
  <c r="W758" i="2"/>
  <c r="S758" i="2"/>
  <c r="O758" i="2"/>
  <c r="AM751" i="2"/>
  <c r="AI751" i="2"/>
  <c r="AE751" i="2"/>
  <c r="AA751" i="2"/>
  <c r="W751" i="2"/>
  <c r="S751" i="2"/>
  <c r="O751" i="2"/>
  <c r="AM721" i="2"/>
  <c r="AI721" i="2"/>
  <c r="AE721" i="2"/>
  <c r="AA721" i="2"/>
  <c r="W721" i="2"/>
  <c r="S721" i="2"/>
  <c r="O721" i="2"/>
  <c r="AM714" i="2"/>
  <c r="AI714" i="2"/>
  <c r="AE714" i="2"/>
  <c r="AA714" i="2"/>
  <c r="W714" i="2"/>
  <c r="S714" i="2"/>
  <c r="O714" i="2"/>
  <c r="AM702" i="2"/>
  <c r="AI702" i="2"/>
  <c r="AE702" i="2"/>
  <c r="AA702" i="2"/>
  <c r="W702" i="2"/>
  <c r="S702" i="2"/>
  <c r="O702" i="2"/>
  <c r="AM695" i="2"/>
  <c r="AI695" i="2"/>
  <c r="AE695" i="2"/>
  <c r="AA695" i="2"/>
  <c r="W695" i="2"/>
  <c r="S695" i="2"/>
  <c r="O695" i="2"/>
  <c r="AO758" i="2"/>
  <c r="AK758" i="2"/>
  <c r="AG758" i="2"/>
  <c r="AC758" i="2"/>
  <c r="Y758" i="2"/>
  <c r="U758" i="2"/>
  <c r="Q758" i="2"/>
  <c r="AO751" i="2"/>
  <c r="AK751" i="2"/>
  <c r="AG751" i="2"/>
  <c r="AC751" i="2"/>
  <c r="Y751" i="2"/>
  <c r="U751" i="2"/>
  <c r="Q751" i="2"/>
  <c r="AO721" i="2"/>
  <c r="AK721" i="2"/>
  <c r="AG721" i="2"/>
  <c r="AC721" i="2"/>
  <c r="Y721" i="2"/>
  <c r="U721" i="2"/>
  <c r="Q721" i="2"/>
  <c r="AO714" i="2"/>
  <c r="AK714" i="2"/>
  <c r="AG714" i="2"/>
  <c r="AC714" i="2"/>
  <c r="Y714" i="2"/>
  <c r="U714" i="2"/>
  <c r="Q714" i="2"/>
  <c r="AO702" i="2"/>
  <c r="AK702" i="2"/>
  <c r="AG702" i="2"/>
  <c r="AC702" i="2"/>
  <c r="Y702" i="2"/>
  <c r="U702" i="2"/>
  <c r="Q702" i="2"/>
  <c r="AO695" i="2"/>
  <c r="AK695" i="2"/>
  <c r="AG695" i="2"/>
  <c r="AC695" i="2"/>
  <c r="Y695" i="2"/>
  <c r="U695" i="2"/>
  <c r="Q695" i="2"/>
  <c r="AP679" i="2"/>
  <c r="AL679" i="2"/>
  <c r="AH679" i="2"/>
  <c r="AD679" i="2"/>
  <c r="Z679" i="2"/>
  <c r="V679" i="2"/>
  <c r="R679" i="2"/>
  <c r="AP672" i="2"/>
  <c r="AL672" i="2"/>
  <c r="AH672" i="2"/>
  <c r="AD672" i="2"/>
  <c r="Z672" i="2"/>
  <c r="V672" i="2"/>
  <c r="R672" i="2"/>
  <c r="AP638" i="2"/>
  <c r="AP637" i="2" s="1"/>
  <c r="AP636" i="2" s="1"/>
  <c r="AL638" i="2"/>
  <c r="AL637" i="2" s="1"/>
  <c r="AL636" i="2" s="1"/>
  <c r="AH638" i="2"/>
  <c r="AH637" i="2" s="1"/>
  <c r="AH636" i="2" s="1"/>
  <c r="AD638" i="2"/>
  <c r="AD637" i="2" s="1"/>
  <c r="AD636" i="2" s="1"/>
  <c r="Z638" i="2"/>
  <c r="Z637" i="2" s="1"/>
  <c r="Z636" i="2" s="1"/>
  <c r="V638" i="2"/>
  <c r="V637" i="2" s="1"/>
  <c r="V636" i="2" s="1"/>
  <c r="R638" i="2"/>
  <c r="R637" i="2" s="1"/>
  <c r="R636" i="2" s="1"/>
  <c r="AP628" i="2"/>
  <c r="AP627" i="2" s="1"/>
  <c r="AP626" i="2" s="1"/>
  <c r="AL628" i="2"/>
  <c r="AL627" i="2" s="1"/>
  <c r="AL626" i="2" s="1"/>
  <c r="AH628" i="2"/>
  <c r="AH627" i="2" s="1"/>
  <c r="AH626" i="2" s="1"/>
  <c r="AD628" i="2"/>
  <c r="AD627" i="2" s="1"/>
  <c r="AD626" i="2" s="1"/>
  <c r="Z628" i="2"/>
  <c r="Z627" i="2" s="1"/>
  <c r="Z626" i="2" s="1"/>
  <c r="V628" i="2"/>
  <c r="V627" i="2" s="1"/>
  <c r="V626" i="2" s="1"/>
  <c r="R628" i="2"/>
  <c r="R627" i="2" s="1"/>
  <c r="R626" i="2" s="1"/>
  <c r="AP612" i="2"/>
  <c r="AL612" i="2"/>
  <c r="AH612" i="2"/>
  <c r="AD612" i="2"/>
  <c r="Z612" i="2"/>
  <c r="V612" i="2"/>
  <c r="R612" i="2"/>
  <c r="AP607" i="2"/>
  <c r="AL607" i="2"/>
  <c r="AH607" i="2"/>
  <c r="AD607" i="2"/>
  <c r="Z607" i="2"/>
  <c r="V607" i="2"/>
  <c r="R607" i="2"/>
  <c r="AP540" i="2"/>
  <c r="AP535" i="2" s="1"/>
  <c r="AL540" i="2"/>
  <c r="AL535" i="2" s="1"/>
  <c r="AH540" i="2"/>
  <c r="AH535" i="2" s="1"/>
  <c r="AD540" i="2"/>
  <c r="AD535" i="2" s="1"/>
  <c r="Z540" i="2"/>
  <c r="Z535" i="2" s="1"/>
  <c r="V540" i="2"/>
  <c r="V535" i="2" s="1"/>
  <c r="R540" i="2"/>
  <c r="R535" i="2" s="1"/>
  <c r="AP498" i="2"/>
  <c r="AL498" i="2"/>
  <c r="AH498" i="2"/>
  <c r="AD498" i="2"/>
  <c r="Z498" i="2"/>
  <c r="V498" i="2"/>
  <c r="R498" i="2"/>
  <c r="AP404" i="2"/>
  <c r="AL404" i="2"/>
  <c r="AH404" i="2"/>
  <c r="AD404" i="2"/>
  <c r="Z404" i="2"/>
  <c r="V404" i="2"/>
  <c r="R404" i="2"/>
  <c r="AP382" i="2"/>
  <c r="AL382" i="2"/>
  <c r="AH382" i="2"/>
  <c r="AD382" i="2"/>
  <c r="Z382" i="2"/>
  <c r="V382" i="2"/>
  <c r="R382" i="2"/>
  <c r="AP767" i="2"/>
  <c r="AL767" i="2"/>
  <c r="AH767" i="2"/>
  <c r="AD767" i="2"/>
  <c r="Z767" i="2"/>
  <c r="V767" i="2"/>
  <c r="R767" i="2"/>
  <c r="AP758" i="2"/>
  <c r="AL758" i="2"/>
  <c r="AH758" i="2"/>
  <c r="AD758" i="2"/>
  <c r="Z758" i="2"/>
  <c r="V758" i="2"/>
  <c r="R758" i="2"/>
  <c r="AP751" i="2"/>
  <c r="AL751" i="2"/>
  <c r="AH751" i="2"/>
  <c r="AD751" i="2"/>
  <c r="Z751" i="2"/>
  <c r="V751" i="2"/>
  <c r="R751" i="2"/>
  <c r="AP721" i="2"/>
  <c r="AL721" i="2"/>
  <c r="AH721" i="2"/>
  <c r="AD721" i="2"/>
  <c r="Z721" i="2"/>
  <c r="V721" i="2"/>
  <c r="R721" i="2"/>
  <c r="AP714" i="2"/>
  <c r="AL714" i="2"/>
  <c r="AH714" i="2"/>
  <c r="AD714" i="2"/>
  <c r="Z714" i="2"/>
  <c r="V714" i="2"/>
  <c r="R714" i="2"/>
  <c r="AP702" i="2"/>
  <c r="AL702" i="2"/>
  <c r="AH702" i="2"/>
  <c r="AD702" i="2"/>
  <c r="Z702" i="2"/>
  <c r="V702" i="2"/>
  <c r="R702" i="2"/>
  <c r="AP695" i="2"/>
  <c r="AL695" i="2"/>
  <c r="AH695" i="2"/>
  <c r="AD695" i="2"/>
  <c r="Z695" i="2"/>
  <c r="V695" i="2"/>
  <c r="R695" i="2"/>
  <c r="AN679" i="2"/>
  <c r="AJ679" i="2"/>
  <c r="AF679" i="2"/>
  <c r="AB679" i="2"/>
  <c r="X679" i="2"/>
  <c r="T679" i="2"/>
  <c r="P679" i="2"/>
  <c r="AN672" i="2"/>
  <c r="AJ672" i="2"/>
  <c r="AF672" i="2"/>
  <c r="AB672" i="2"/>
  <c r="X672" i="2"/>
  <c r="T672" i="2"/>
  <c r="AM176" i="2"/>
  <c r="AM175" i="2" s="1"/>
  <c r="AM174" i="2" s="1"/>
  <c r="AI176" i="2"/>
  <c r="AI175" i="2" s="1"/>
  <c r="AI174" i="2" s="1"/>
  <c r="AE176" i="2"/>
  <c r="AE175" i="2" s="1"/>
  <c r="AE174" i="2" s="1"/>
  <c r="AA176" i="2"/>
  <c r="AA175" i="2" s="1"/>
  <c r="AA174" i="2" s="1"/>
  <c r="W176" i="2"/>
  <c r="W175" i="2" s="1"/>
  <c r="W174" i="2" s="1"/>
  <c r="S176" i="2"/>
  <c r="S175" i="2" s="1"/>
  <c r="S174" i="2" s="1"/>
  <c r="O176" i="2"/>
  <c r="O175" i="2" s="1"/>
  <c r="O174" i="2" s="1"/>
  <c r="AP214" i="2"/>
  <c r="AL214" i="2"/>
  <c r="AH214" i="2"/>
  <c r="AD214" i="2"/>
  <c r="Z214" i="2"/>
  <c r="V214" i="2"/>
  <c r="R214" i="2"/>
  <c r="AP199" i="2"/>
  <c r="AL199" i="2"/>
  <c r="AH199" i="2"/>
  <c r="AD199" i="2"/>
  <c r="Z199" i="2"/>
  <c r="V199" i="2"/>
  <c r="R199" i="2"/>
  <c r="AO638" i="2"/>
  <c r="AO637" i="2" s="1"/>
  <c r="AO636" i="2" s="1"/>
  <c r="AK638" i="2"/>
  <c r="AK637" i="2" s="1"/>
  <c r="AK636" i="2" s="1"/>
  <c r="AG638" i="2"/>
  <c r="AG637" i="2" s="1"/>
  <c r="AG636" i="2" s="1"/>
  <c r="AC638" i="2"/>
  <c r="AC637" i="2" s="1"/>
  <c r="AC636" i="2" s="1"/>
  <c r="Y638" i="2"/>
  <c r="Y637" i="2" s="1"/>
  <c r="Y636" i="2" s="1"/>
  <c r="U638" i="2"/>
  <c r="U637" i="2" s="1"/>
  <c r="U636" i="2" s="1"/>
  <c r="Q638" i="2"/>
  <c r="Q637" i="2" s="1"/>
  <c r="Q636" i="2" s="1"/>
  <c r="AO628" i="2"/>
  <c r="AO627" i="2" s="1"/>
  <c r="AO626" i="2" s="1"/>
  <c r="AK628" i="2"/>
  <c r="AK627" i="2" s="1"/>
  <c r="AK626" i="2" s="1"/>
  <c r="AG628" i="2"/>
  <c r="AG627" i="2" s="1"/>
  <c r="AG626" i="2" s="1"/>
  <c r="AC628" i="2"/>
  <c r="AC627" i="2" s="1"/>
  <c r="AC626" i="2" s="1"/>
  <c r="Y628" i="2"/>
  <c r="Y627" i="2" s="1"/>
  <c r="Y626" i="2" s="1"/>
  <c r="U628" i="2"/>
  <c r="U627" i="2" s="1"/>
  <c r="U626" i="2" s="1"/>
  <c r="Q628" i="2"/>
  <c r="Q627" i="2" s="1"/>
  <c r="Q626" i="2" s="1"/>
  <c r="AO612" i="2"/>
  <c r="AK612" i="2"/>
  <c r="AG612" i="2"/>
  <c r="AC612" i="2"/>
  <c r="Y612" i="2"/>
  <c r="U612" i="2"/>
  <c r="Q612" i="2"/>
  <c r="AO607" i="2"/>
  <c r="AK607" i="2"/>
  <c r="AG607" i="2"/>
  <c r="AC607" i="2"/>
  <c r="Y607" i="2"/>
  <c r="U607" i="2"/>
  <c r="Q607" i="2"/>
  <c r="AO540" i="2"/>
  <c r="AO535" i="2" s="1"/>
  <c r="AK540" i="2"/>
  <c r="AK535" i="2" s="1"/>
  <c r="AG540" i="2"/>
  <c r="AG535" i="2" s="1"/>
  <c r="AC540" i="2"/>
  <c r="AC535" i="2" s="1"/>
  <c r="Y540" i="2"/>
  <c r="Y535" i="2" s="1"/>
  <c r="U540" i="2"/>
  <c r="U535" i="2" s="1"/>
  <c r="Q540" i="2"/>
  <c r="Q535" i="2" s="1"/>
  <c r="AM158" i="2"/>
  <c r="AM157" i="2" s="1"/>
  <c r="AM156" i="2" s="1"/>
  <c r="AI158" i="2"/>
  <c r="AI157" i="2" s="1"/>
  <c r="AI156" i="2" s="1"/>
  <c r="AE158" i="2"/>
  <c r="AE157" i="2" s="1"/>
  <c r="AE156" i="2" s="1"/>
  <c r="AA158" i="2"/>
  <c r="AA157" i="2" s="1"/>
  <c r="AA156" i="2" s="1"/>
  <c r="W158" i="2"/>
  <c r="W157" i="2" s="1"/>
  <c r="W156" i="2" s="1"/>
  <c r="S158" i="2"/>
  <c r="S157" i="2" s="1"/>
  <c r="S156" i="2" s="1"/>
  <c r="O158" i="2"/>
  <c r="O157" i="2" s="1"/>
  <c r="O156" i="2" s="1"/>
  <c r="AI118" i="2"/>
  <c r="AI117" i="2" s="1"/>
  <c r="AA118" i="2"/>
  <c r="AA117" i="2" s="1"/>
  <c r="S118" i="2"/>
  <c r="S117" i="2" s="1"/>
  <c r="AM80" i="2"/>
  <c r="AM79" i="2" s="1"/>
  <c r="AM78" i="2" s="1"/>
  <c r="AI80" i="2"/>
  <c r="AI79" i="2" s="1"/>
  <c r="AI78" i="2" s="1"/>
  <c r="AE80" i="2"/>
  <c r="AE79" i="2" s="1"/>
  <c r="AE78" i="2" s="1"/>
  <c r="AA80" i="2"/>
  <c r="AA79" i="2" s="1"/>
  <c r="AA78" i="2" s="1"/>
  <c r="W80" i="2"/>
  <c r="W79" i="2" s="1"/>
  <c r="W78" i="2" s="1"/>
  <c r="S80" i="2"/>
  <c r="S79" i="2" s="1"/>
  <c r="S78" i="2" s="1"/>
  <c r="O80" i="2"/>
  <c r="O79" i="2" s="1"/>
  <c r="O78" i="2" s="1"/>
  <c r="P672" i="2"/>
  <c r="P671" i="2" s="1"/>
  <c r="P667" i="2" s="1"/>
  <c r="AN638" i="2"/>
  <c r="AN637" i="2" s="1"/>
  <c r="AN636" i="2" s="1"/>
  <c r="AJ638" i="2"/>
  <c r="AJ637" i="2" s="1"/>
  <c r="AJ636" i="2" s="1"/>
  <c r="AF638" i="2"/>
  <c r="AF637" i="2" s="1"/>
  <c r="AF636" i="2" s="1"/>
  <c r="AB638" i="2"/>
  <c r="AB637" i="2" s="1"/>
  <c r="AB636" i="2" s="1"/>
  <c r="X638" i="2"/>
  <c r="X637" i="2" s="1"/>
  <c r="X636" i="2" s="1"/>
  <c r="T638" i="2"/>
  <c r="T637" i="2" s="1"/>
  <c r="T636" i="2" s="1"/>
  <c r="P638" i="2"/>
  <c r="P637" i="2" s="1"/>
  <c r="P636" i="2" s="1"/>
  <c r="AN628" i="2"/>
  <c r="AN627" i="2" s="1"/>
  <c r="AN626" i="2" s="1"/>
  <c r="AJ628" i="2"/>
  <c r="AJ627" i="2" s="1"/>
  <c r="AJ626" i="2" s="1"/>
  <c r="AF628" i="2"/>
  <c r="AF627" i="2" s="1"/>
  <c r="AF626" i="2" s="1"/>
  <c r="AB628" i="2"/>
  <c r="AB627" i="2" s="1"/>
  <c r="AB626" i="2" s="1"/>
  <c r="X628" i="2"/>
  <c r="X627" i="2" s="1"/>
  <c r="X626" i="2" s="1"/>
  <c r="T628" i="2"/>
  <c r="T627" i="2" s="1"/>
  <c r="T626" i="2" s="1"/>
  <c r="P628" i="2"/>
  <c r="P627" i="2" s="1"/>
  <c r="P626" i="2" s="1"/>
  <c r="AN612" i="2"/>
  <c r="AJ612" i="2"/>
  <c r="AF612" i="2"/>
  <c r="AB612" i="2"/>
  <c r="X612" i="2"/>
  <c r="T612" i="2"/>
  <c r="P612" i="2"/>
  <c r="AN607" i="2"/>
  <c r="AJ607" i="2"/>
  <c r="AF607" i="2"/>
  <c r="AB607" i="2"/>
  <c r="X607" i="2"/>
  <c r="T607" i="2"/>
  <c r="P607" i="2"/>
  <c r="AN540" i="2"/>
  <c r="AN535" i="2" s="1"/>
  <c r="AJ540" i="2"/>
  <c r="AJ535" i="2" s="1"/>
  <c r="AF540" i="2"/>
  <c r="AF535" i="2" s="1"/>
  <c r="AB540" i="2"/>
  <c r="AB535" i="2" s="1"/>
  <c r="X540" i="2"/>
  <c r="X535" i="2" s="1"/>
  <c r="T540" i="2"/>
  <c r="T535" i="2" s="1"/>
  <c r="P540" i="2"/>
  <c r="P535" i="2" s="1"/>
  <c r="AN498" i="2"/>
  <c r="AJ498" i="2"/>
  <c r="AF498" i="2"/>
  <c r="AB498" i="2"/>
  <c r="X498" i="2"/>
  <c r="T498" i="2"/>
  <c r="P498" i="2"/>
  <c r="AN404" i="2"/>
  <c r="AJ404" i="2"/>
  <c r="AF404" i="2"/>
  <c r="AB404" i="2"/>
  <c r="X404" i="2"/>
  <c r="T404" i="2"/>
  <c r="P404" i="2"/>
  <c r="AN382" i="2"/>
  <c r="AJ382" i="2"/>
  <c r="AF382" i="2"/>
  <c r="AB382" i="2"/>
  <c r="X382" i="2"/>
  <c r="T382" i="2"/>
  <c r="P382" i="2"/>
  <c r="AP176" i="2"/>
  <c r="AP175" i="2" s="1"/>
  <c r="AL176" i="2"/>
  <c r="AL175" i="2" s="1"/>
  <c r="AL174" i="2" s="1"/>
  <c r="AH176" i="2"/>
  <c r="AH175" i="2" s="1"/>
  <c r="AH174" i="2" s="1"/>
  <c r="AD176" i="2"/>
  <c r="AD175" i="2" s="1"/>
  <c r="AD174" i="2" s="1"/>
  <c r="Z176" i="2"/>
  <c r="Z175" i="2" s="1"/>
  <c r="Z174" i="2" s="1"/>
  <c r="V176" i="2"/>
  <c r="V175" i="2" s="1"/>
  <c r="V174" i="2" s="1"/>
  <c r="R176" i="2"/>
  <c r="R175" i="2" s="1"/>
  <c r="R174" i="2" s="1"/>
  <c r="AP158" i="2"/>
  <c r="AP157" i="2" s="1"/>
  <c r="AP156" i="2" s="1"/>
  <c r="AL158" i="2"/>
  <c r="AL157" i="2" s="1"/>
  <c r="AL156" i="2" s="1"/>
  <c r="AH158" i="2"/>
  <c r="AH157" i="2" s="1"/>
  <c r="AH156" i="2" s="1"/>
  <c r="AD158" i="2"/>
  <c r="AD157" i="2" s="1"/>
  <c r="AD156" i="2" s="1"/>
  <c r="Z158" i="2"/>
  <c r="Z157" i="2" s="1"/>
  <c r="Z156" i="2" s="1"/>
  <c r="V158" i="2"/>
  <c r="V157" i="2" s="1"/>
  <c r="V156" i="2" s="1"/>
  <c r="R158" i="2"/>
  <c r="R157" i="2" s="1"/>
  <c r="R156" i="2" s="1"/>
  <c r="AP118" i="2"/>
  <c r="AP117" i="2" s="1"/>
  <c r="AL118" i="2"/>
  <c r="AL117" i="2" s="1"/>
  <c r="AH118" i="2"/>
  <c r="AH117" i="2" s="1"/>
  <c r="AD118" i="2"/>
  <c r="AD117" i="2" s="1"/>
  <c r="Z118" i="2"/>
  <c r="Z117" i="2" s="1"/>
  <c r="V118" i="2"/>
  <c r="V117" i="2" s="1"/>
  <c r="R118" i="2"/>
  <c r="R117" i="2" s="1"/>
  <c r="AP98" i="2"/>
  <c r="AP97" i="2" s="1"/>
  <c r="AL98" i="2"/>
  <c r="AL97" i="2" s="1"/>
  <c r="AL96" i="2" s="1"/>
  <c r="AH98" i="2"/>
  <c r="AH97" i="2" s="1"/>
  <c r="AD98" i="2"/>
  <c r="AD97" i="2" s="1"/>
  <c r="AD96" i="2" s="1"/>
  <c r="Z98" i="2"/>
  <c r="Z97" i="2" s="1"/>
  <c r="Z96" i="2" s="1"/>
  <c r="V98" i="2"/>
  <c r="V97" i="2" s="1"/>
  <c r="R98" i="2"/>
  <c r="R97" i="2" s="1"/>
  <c r="AP80" i="2"/>
  <c r="AP79" i="2" s="1"/>
  <c r="AP78" i="2" s="1"/>
  <c r="AL80" i="2"/>
  <c r="AL79" i="2" s="1"/>
  <c r="AL78" i="2" s="1"/>
  <c r="AH80" i="2"/>
  <c r="AH79" i="2" s="1"/>
  <c r="AH78" i="2" s="1"/>
  <c r="AD80" i="2"/>
  <c r="AD79" i="2" s="1"/>
  <c r="AD78" i="2" s="1"/>
  <c r="Z80" i="2"/>
  <c r="Z79" i="2" s="1"/>
  <c r="Z78" i="2" s="1"/>
  <c r="V80" i="2"/>
  <c r="V79" i="2" s="1"/>
  <c r="V78" i="2" s="1"/>
  <c r="R80" i="2"/>
  <c r="R79" i="2" s="1"/>
  <c r="R78" i="2" s="1"/>
  <c r="AO214" i="2"/>
  <c r="AK214" i="2"/>
  <c r="AG214" i="2"/>
  <c r="AC214" i="2"/>
  <c r="Y214" i="2"/>
  <c r="U214" i="2"/>
  <c r="Q214" i="2"/>
  <c r="AO199" i="2"/>
  <c r="AK199" i="2"/>
  <c r="AG199" i="2"/>
  <c r="AC199" i="2"/>
  <c r="Y199" i="2"/>
  <c r="U199" i="2"/>
  <c r="Q199" i="2"/>
  <c r="AM40" i="2"/>
  <c r="AM39" i="2" s="1"/>
  <c r="AM38" i="2" s="1"/>
  <c r="AI40" i="2"/>
  <c r="AI39" i="2" s="1"/>
  <c r="AI38" i="2" s="1"/>
  <c r="AE40" i="2"/>
  <c r="AE39" i="2" s="1"/>
  <c r="AE38" i="2" s="1"/>
  <c r="AA40" i="2"/>
  <c r="W40" i="2"/>
  <c r="W39" i="2" s="1"/>
  <c r="W38" i="2" s="1"/>
  <c r="S40" i="2"/>
  <c r="S39" i="2" s="1"/>
  <c r="S38" i="2" s="1"/>
  <c r="O40" i="2"/>
  <c r="O39" i="2" s="1"/>
  <c r="O38" i="2" s="1"/>
  <c r="AM19" i="2"/>
  <c r="AM18" i="2" s="1"/>
  <c r="AM17" i="2" s="1"/>
  <c r="AI19" i="2"/>
  <c r="AI18" i="2" s="1"/>
  <c r="AI17" i="2" s="1"/>
  <c r="AE19" i="2"/>
  <c r="AE18" i="2" s="1"/>
  <c r="AE17" i="2" s="1"/>
  <c r="AA19" i="2"/>
  <c r="AA18" i="2" s="1"/>
  <c r="AA17" i="2" s="1"/>
  <c r="W19" i="2"/>
  <c r="W18" i="2" s="1"/>
  <c r="W17" i="2" s="1"/>
  <c r="S19" i="2"/>
  <c r="S18" i="2" s="1"/>
  <c r="S17" i="2" s="1"/>
  <c r="O19" i="2"/>
  <c r="O18" i="2" s="1"/>
  <c r="O17" i="2" s="1"/>
  <c r="AN214" i="2"/>
  <c r="AJ214" i="2"/>
  <c r="AF214" i="2"/>
  <c r="AB214" i="2"/>
  <c r="X214" i="2"/>
  <c r="T214" i="2"/>
  <c r="P214" i="2"/>
  <c r="AN199" i="2"/>
  <c r="AJ199" i="2"/>
  <c r="AF199" i="2"/>
  <c r="AB199" i="2"/>
  <c r="X199" i="2"/>
  <c r="T199" i="2"/>
  <c r="P199" i="2"/>
  <c r="AN176" i="2"/>
  <c r="AN175" i="2" s="1"/>
  <c r="AJ176" i="2"/>
  <c r="AJ175" i="2" s="1"/>
  <c r="AJ174" i="2" s="1"/>
  <c r="AF176" i="2"/>
  <c r="AF175" i="2" s="1"/>
  <c r="AF174" i="2" s="1"/>
  <c r="AB176" i="2"/>
  <c r="AB175" i="2" s="1"/>
  <c r="AB174" i="2" s="1"/>
  <c r="X176" i="2"/>
  <c r="X175" i="2" s="1"/>
  <c r="X174" i="2" s="1"/>
  <c r="T176" i="2"/>
  <c r="T175" i="2" s="1"/>
  <c r="T174" i="2" s="1"/>
  <c r="P176" i="2"/>
  <c r="P175" i="2" s="1"/>
  <c r="P174" i="2" s="1"/>
  <c r="AN158" i="2"/>
  <c r="AN157" i="2" s="1"/>
  <c r="AN156" i="2" s="1"/>
  <c r="AJ158" i="2"/>
  <c r="AJ157" i="2" s="1"/>
  <c r="AJ156" i="2" s="1"/>
  <c r="AF158" i="2"/>
  <c r="AF157" i="2" s="1"/>
  <c r="AF156" i="2" s="1"/>
  <c r="AB158" i="2"/>
  <c r="AB157" i="2" s="1"/>
  <c r="AB156" i="2" s="1"/>
  <c r="X158" i="2"/>
  <c r="X157" i="2" s="1"/>
  <c r="X156" i="2" s="1"/>
  <c r="T158" i="2"/>
  <c r="T157" i="2" s="1"/>
  <c r="T156" i="2" s="1"/>
  <c r="P158" i="2"/>
  <c r="P157" i="2" s="1"/>
  <c r="P156" i="2" s="1"/>
  <c r="AN118" i="2"/>
  <c r="AN117" i="2" s="1"/>
  <c r="AJ118" i="2"/>
  <c r="AJ117" i="2" s="1"/>
  <c r="AF118" i="2"/>
  <c r="AF117" i="2" s="1"/>
  <c r="AB118" i="2"/>
  <c r="AB117" i="2" s="1"/>
  <c r="X118" i="2"/>
  <c r="X117" i="2" s="1"/>
  <c r="T118" i="2"/>
  <c r="T117" i="2" s="1"/>
  <c r="P118" i="2"/>
  <c r="P117" i="2" s="1"/>
  <c r="AN98" i="2"/>
  <c r="AN97" i="2" s="1"/>
  <c r="AJ98" i="2"/>
  <c r="AJ97" i="2" s="1"/>
  <c r="AF98" i="2"/>
  <c r="AF97" i="2" s="1"/>
  <c r="AB98" i="2"/>
  <c r="AB97" i="2" s="1"/>
  <c r="AB96" i="2" s="1"/>
  <c r="X98" i="2"/>
  <c r="X97" i="2" s="1"/>
  <c r="T98" i="2"/>
  <c r="T97" i="2" s="1"/>
  <c r="P98" i="2"/>
  <c r="P97" i="2" s="1"/>
  <c r="AN80" i="2"/>
  <c r="AN79" i="2" s="1"/>
  <c r="AN78" i="2" s="1"/>
  <c r="AJ80" i="2"/>
  <c r="AJ79" i="2" s="1"/>
  <c r="AJ78" i="2" s="1"/>
  <c r="AF80" i="2"/>
  <c r="AF79" i="2" s="1"/>
  <c r="AF78" i="2" s="1"/>
  <c r="AB80" i="2"/>
  <c r="AB79" i="2" s="1"/>
  <c r="AB78" i="2" s="1"/>
  <c r="X80" i="2"/>
  <c r="X79" i="2" s="1"/>
  <c r="X78" i="2" s="1"/>
  <c r="T80" i="2"/>
  <c r="T79" i="2" s="1"/>
  <c r="T78" i="2" s="1"/>
  <c r="P80" i="2"/>
  <c r="P79" i="2" s="1"/>
  <c r="P78" i="2" s="1"/>
  <c r="AP19" i="2"/>
  <c r="AP18" i="2" s="1"/>
  <c r="AP17" i="2" s="1"/>
  <c r="AL19" i="2"/>
  <c r="AL18" i="2" s="1"/>
  <c r="AL17" i="2" s="1"/>
  <c r="AH19" i="2"/>
  <c r="AH18" i="2" s="1"/>
  <c r="AH17" i="2" s="1"/>
  <c r="AD19" i="2"/>
  <c r="AD18" i="2" s="1"/>
  <c r="AD17" i="2" s="1"/>
  <c r="Z19" i="2"/>
  <c r="Z18" i="2" s="1"/>
  <c r="Z17" i="2" s="1"/>
  <c r="V19" i="2"/>
  <c r="V18" i="2" s="1"/>
  <c r="V17" i="2" s="1"/>
  <c r="R19" i="2"/>
  <c r="R18" i="2" s="1"/>
  <c r="R17" i="2" s="1"/>
  <c r="AI535" i="2"/>
  <c r="AO498" i="2"/>
  <c r="AG498" i="2"/>
  <c r="Y498" i="2"/>
  <c r="Q498" i="2"/>
  <c r="AO404" i="2"/>
  <c r="AK404" i="2"/>
  <c r="AG404" i="2"/>
  <c r="AC404" i="2"/>
  <c r="Y404" i="2"/>
  <c r="U404" i="2"/>
  <c r="Q404" i="2"/>
  <c r="AO382" i="2"/>
  <c r="AK382" i="2"/>
  <c r="AG382" i="2"/>
  <c r="AC382" i="2"/>
  <c r="Y382" i="2"/>
  <c r="U382" i="2"/>
  <c r="Q382" i="2"/>
  <c r="AK498" i="2"/>
  <c r="AC498" i="2"/>
  <c r="U498" i="2"/>
  <c r="AO326" i="2"/>
  <c r="AK326" i="2"/>
  <c r="AG326" i="2"/>
  <c r="AC326" i="2"/>
  <c r="Y326" i="2"/>
  <c r="U326" i="2"/>
  <c r="Q326" i="2"/>
  <c r="O326" i="2"/>
  <c r="AP326" i="2"/>
  <c r="AL326" i="2"/>
  <c r="AH326" i="2"/>
  <c r="AD326" i="2"/>
  <c r="Z326" i="2"/>
  <c r="V326" i="2"/>
  <c r="T326" i="2"/>
  <c r="R326" i="2"/>
  <c r="AO98" i="2"/>
  <c r="AO97" i="2" s="1"/>
  <c r="AM98" i="2"/>
  <c r="AM97" i="2" s="1"/>
  <c r="AK98" i="2"/>
  <c r="AK97" i="2" s="1"/>
  <c r="AI98" i="2"/>
  <c r="AI97" i="2" s="1"/>
  <c r="AG98" i="2"/>
  <c r="AG97" i="2" s="1"/>
  <c r="AE98" i="2"/>
  <c r="AE97" i="2" s="1"/>
  <c r="AC98" i="2"/>
  <c r="AC97" i="2" s="1"/>
  <c r="AA98" i="2"/>
  <c r="AA97" i="2" s="1"/>
  <c r="Y98" i="2"/>
  <c r="Y97" i="2" s="1"/>
  <c r="W98" i="2"/>
  <c r="W97" i="2" s="1"/>
  <c r="U98" i="2"/>
  <c r="U97" i="2" s="1"/>
  <c r="S98" i="2"/>
  <c r="S97" i="2" s="1"/>
  <c r="O98" i="2"/>
  <c r="O97" i="2" s="1"/>
  <c r="AO158" i="2"/>
  <c r="AO157" i="2" s="1"/>
  <c r="AO156" i="2" s="1"/>
  <c r="AK158" i="2"/>
  <c r="AK157" i="2" s="1"/>
  <c r="AK156" i="2" s="1"/>
  <c r="AG158" i="2"/>
  <c r="AG157" i="2" s="1"/>
  <c r="AG156" i="2" s="1"/>
  <c r="AC158" i="2"/>
  <c r="AC157" i="2" s="1"/>
  <c r="AC156" i="2" s="1"/>
  <c r="Y158" i="2"/>
  <c r="Y157" i="2" s="1"/>
  <c r="Y156" i="2" s="1"/>
  <c r="U158" i="2"/>
  <c r="U157" i="2" s="1"/>
  <c r="U156" i="2" s="1"/>
  <c r="Q158" i="2"/>
  <c r="Q157" i="2" s="1"/>
  <c r="Q156" i="2" s="1"/>
  <c r="AO118" i="2"/>
  <c r="AK118" i="2"/>
  <c r="AG118" i="2"/>
  <c r="AG117" i="2" s="1"/>
  <c r="AC118" i="2"/>
  <c r="AC117" i="2" s="1"/>
  <c r="Y118" i="2"/>
  <c r="Y117" i="2" s="1"/>
  <c r="U118" i="2"/>
  <c r="U117" i="2" s="1"/>
  <c r="Q118" i="2"/>
  <c r="Q117" i="2" s="1"/>
  <c r="Q98" i="2"/>
  <c r="Q97" i="2" s="1"/>
  <c r="AO80" i="2"/>
  <c r="AO79" i="2" s="1"/>
  <c r="AO78" i="2" s="1"/>
  <c r="AK80" i="2"/>
  <c r="AK79" i="2" s="1"/>
  <c r="AK78" i="2" s="1"/>
  <c r="AG80" i="2"/>
  <c r="AG79" i="2" s="1"/>
  <c r="AG78" i="2" s="1"/>
  <c r="AC80" i="2"/>
  <c r="AC79" i="2" s="1"/>
  <c r="AC78" i="2" s="1"/>
  <c r="Y80" i="2"/>
  <c r="Y79" i="2" s="1"/>
  <c r="Y78" i="2" s="1"/>
  <c r="U80" i="2"/>
  <c r="U79" i="2" s="1"/>
  <c r="U78" i="2" s="1"/>
  <c r="Q80" i="2"/>
  <c r="Q79" i="2" s="1"/>
  <c r="Q78" i="2" s="1"/>
  <c r="AP40" i="2"/>
  <c r="AN40" i="2"/>
  <c r="AL40" i="2"/>
  <c r="AJ40" i="2"/>
  <c r="AH40" i="2"/>
  <c r="AF40" i="2"/>
  <c r="AD40" i="2"/>
  <c r="AB40" i="2"/>
  <c r="Z40" i="2"/>
  <c r="X40" i="2"/>
  <c r="V40" i="2"/>
  <c r="T40" i="2"/>
  <c r="R40" i="2"/>
  <c r="P40" i="2"/>
  <c r="L629" i="2"/>
  <c r="L633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D631" i="2"/>
  <c r="C631" i="2"/>
  <c r="B631" i="2"/>
  <c r="A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Z766" i="2" l="1"/>
  <c r="Z765" i="2" s="1"/>
  <c r="AI606" i="2"/>
  <c r="AI605" i="2" s="1"/>
  <c r="AA766" i="2"/>
  <c r="AA765" i="2" s="1"/>
  <c r="AJ694" i="2"/>
  <c r="AJ693" i="2" s="1"/>
  <c r="S671" i="2"/>
  <c r="S667" i="2" s="1"/>
  <c r="W694" i="2"/>
  <c r="W693" i="2" s="1"/>
  <c r="AL198" i="2"/>
  <c r="AL190" i="2" s="1"/>
  <c r="V694" i="2"/>
  <c r="V693" i="2" s="1"/>
  <c r="AC750" i="2"/>
  <c r="AC749" i="2" s="1"/>
  <c r="AI713" i="2"/>
  <c r="AI712" i="2" s="1"/>
  <c r="AA198" i="2"/>
  <c r="AA190" i="2" s="1"/>
  <c r="AD750" i="2"/>
  <c r="AD749" i="2" s="1"/>
  <c r="AL606" i="2"/>
  <c r="AL605" i="2" s="1"/>
  <c r="V671" i="2"/>
  <c r="V667" i="2" s="1"/>
  <c r="U713" i="2"/>
  <c r="U712" i="2" s="1"/>
  <c r="W713" i="2"/>
  <c r="W712" i="2" s="1"/>
  <c r="AM750" i="2"/>
  <c r="AM749" i="2" s="1"/>
  <c r="AG766" i="2"/>
  <c r="AG765" i="2" s="1"/>
  <c r="AM198" i="2"/>
  <c r="AM190" i="2" s="1"/>
  <c r="S198" i="2"/>
  <c r="S190" i="2" s="1"/>
  <c r="AN750" i="2"/>
  <c r="AN749" i="2" s="1"/>
  <c r="O606" i="2"/>
  <c r="O605" i="2" s="1"/>
  <c r="AA671" i="2"/>
  <c r="AA667" i="2" s="1"/>
  <c r="X750" i="2"/>
  <c r="X749" i="2" s="1"/>
  <c r="P198" i="2"/>
  <c r="P190" i="2" s="1"/>
  <c r="AF198" i="2"/>
  <c r="AF190" i="2" s="1"/>
  <c r="T198" i="2"/>
  <c r="T190" i="2" s="1"/>
  <c r="Q198" i="2"/>
  <c r="Q190" i="2" s="1"/>
  <c r="Y198" i="2"/>
  <c r="AG198" i="2"/>
  <c r="AG190" i="2" s="1"/>
  <c r="AO198" i="2"/>
  <c r="U198" i="2"/>
  <c r="U190" i="2" s="1"/>
  <c r="AK198" i="2"/>
  <c r="T381" i="2"/>
  <c r="T373" i="2" s="1"/>
  <c r="AJ381" i="2"/>
  <c r="AJ373" i="2" s="1"/>
  <c r="T606" i="2"/>
  <c r="T605" i="2" s="1"/>
  <c r="AB606" i="2"/>
  <c r="AB605" i="2" s="1"/>
  <c r="AJ606" i="2"/>
  <c r="AJ605" i="2" s="1"/>
  <c r="P606" i="2"/>
  <c r="P605" i="2" s="1"/>
  <c r="AF606" i="2"/>
  <c r="AF605" i="2" s="1"/>
  <c r="U606" i="2"/>
  <c r="U605" i="2" s="1"/>
  <c r="Z198" i="2"/>
  <c r="Z190" i="2" s="1"/>
  <c r="AH198" i="2"/>
  <c r="AH190" i="2" s="1"/>
  <c r="AP198" i="2"/>
  <c r="AP190" i="2" s="1"/>
  <c r="X671" i="2"/>
  <c r="X667" i="2" s="1"/>
  <c r="AF671" i="2"/>
  <c r="AF667" i="2" s="1"/>
  <c r="AN671" i="2"/>
  <c r="AN667" i="2" s="1"/>
  <c r="T671" i="2"/>
  <c r="T667" i="2" s="1"/>
  <c r="AJ671" i="2"/>
  <c r="AJ667" i="2" s="1"/>
  <c r="Z694" i="2"/>
  <c r="Z693" i="2" s="1"/>
  <c r="AP694" i="2"/>
  <c r="AP693" i="2" s="1"/>
  <c r="AL694" i="2"/>
  <c r="AL693" i="2" s="1"/>
  <c r="Z713" i="2"/>
  <c r="Z712" i="2" s="1"/>
  <c r="Z750" i="2"/>
  <c r="Z749" i="2" s="1"/>
  <c r="V750" i="2"/>
  <c r="V749" i="2" s="1"/>
  <c r="R766" i="2"/>
  <c r="R765" i="2" s="1"/>
  <c r="AH766" i="2"/>
  <c r="AH765" i="2" s="1"/>
  <c r="V606" i="2"/>
  <c r="V605" i="2" s="1"/>
  <c r="AP606" i="2"/>
  <c r="AP605" i="2" s="1"/>
  <c r="AL671" i="2"/>
  <c r="AL667" i="2" s="1"/>
  <c r="AP671" i="2"/>
  <c r="AP667" i="2" s="1"/>
  <c r="AC694" i="2"/>
  <c r="AC693" i="2" s="1"/>
  <c r="AK694" i="2"/>
  <c r="AK693" i="2" s="1"/>
  <c r="AO694" i="2"/>
  <c r="AO693" i="2" s="1"/>
  <c r="AK713" i="2"/>
  <c r="AK712" i="2" s="1"/>
  <c r="Q713" i="2"/>
  <c r="Q712" i="2" s="1"/>
  <c r="AG713" i="2"/>
  <c r="AG712" i="2" s="1"/>
  <c r="Y750" i="2"/>
  <c r="Y749" i="2" s="1"/>
  <c r="AO750" i="2"/>
  <c r="AO749" i="2" s="1"/>
  <c r="S694" i="2"/>
  <c r="S693" i="2" s="1"/>
  <c r="AA694" i="2"/>
  <c r="AA693" i="2" s="1"/>
  <c r="AI694" i="2"/>
  <c r="AI693" i="2" s="1"/>
  <c r="S713" i="2"/>
  <c r="S712" i="2" s="1"/>
  <c r="AA713" i="2"/>
  <c r="AA712" i="2" s="1"/>
  <c r="S750" i="2"/>
  <c r="S749" i="2" s="1"/>
  <c r="AA750" i="2"/>
  <c r="AA749" i="2" s="1"/>
  <c r="AI750" i="2"/>
  <c r="AI749" i="2" s="1"/>
  <c r="S766" i="2"/>
  <c r="S765" i="2" s="1"/>
  <c r="AI766" i="2"/>
  <c r="AI765" i="2" s="1"/>
  <c r="W766" i="2"/>
  <c r="W765" i="2" s="1"/>
  <c r="Q766" i="2"/>
  <c r="Q765" i="2" s="1"/>
  <c r="AO766" i="2"/>
  <c r="AO765" i="2" s="1"/>
  <c r="AI198" i="2"/>
  <c r="AI190" i="2" s="1"/>
  <c r="O198" i="2"/>
  <c r="O190" i="2" s="1"/>
  <c r="W198" i="2"/>
  <c r="W190" i="2" s="1"/>
  <c r="AI671" i="2"/>
  <c r="AI667" i="2" s="1"/>
  <c r="AE671" i="2"/>
  <c r="AE667" i="2" s="1"/>
  <c r="O671" i="2"/>
  <c r="O667" i="2" s="1"/>
  <c r="AJ750" i="2"/>
  <c r="AJ749" i="2" s="1"/>
  <c r="AB766" i="2"/>
  <c r="AB765" i="2" s="1"/>
  <c r="AN694" i="2"/>
  <c r="AN693" i="2" s="1"/>
  <c r="X713" i="2"/>
  <c r="X712" i="2" s="1"/>
  <c r="AO190" i="2"/>
  <c r="AL766" i="2"/>
  <c r="AL765" i="2" s="1"/>
  <c r="V766" i="2"/>
  <c r="V765" i="2" s="1"/>
  <c r="AE606" i="2"/>
  <c r="AE605" i="2" s="1"/>
  <c r="W671" i="2"/>
  <c r="W667" i="2" s="1"/>
  <c r="P381" i="2"/>
  <c r="P373" i="2" s="1"/>
  <c r="AN381" i="2"/>
  <c r="AN373" i="2" s="1"/>
  <c r="X606" i="2"/>
  <c r="X605" i="2" s="1"/>
  <c r="AN606" i="2"/>
  <c r="AN605" i="2" s="1"/>
  <c r="AB671" i="2"/>
  <c r="AB667" i="2" s="1"/>
  <c r="O694" i="2"/>
  <c r="O693" i="2" s="1"/>
  <c r="AE694" i="2"/>
  <c r="AE693" i="2" s="1"/>
  <c r="AM694" i="2"/>
  <c r="AM693" i="2" s="1"/>
  <c r="O713" i="2"/>
  <c r="O712" i="2" s="1"/>
  <c r="AE713" i="2"/>
  <c r="AE712" i="2" s="1"/>
  <c r="AM713" i="2"/>
  <c r="AM712" i="2" s="1"/>
  <c r="O750" i="2"/>
  <c r="O749" i="2" s="1"/>
  <c r="W750" i="2"/>
  <c r="W749" i="2" s="1"/>
  <c r="AE750" i="2"/>
  <c r="AE749" i="2" s="1"/>
  <c r="O766" i="2"/>
  <c r="O765" i="2" s="1"/>
  <c r="AE766" i="2"/>
  <c r="AE765" i="2" s="1"/>
  <c r="AM766" i="2"/>
  <c r="AM765" i="2" s="1"/>
  <c r="AE198" i="2"/>
  <c r="AE190" i="2" s="1"/>
  <c r="Q381" i="2"/>
  <c r="Q373" i="2" s="1"/>
  <c r="Y381" i="2"/>
  <c r="Y373" i="2" s="1"/>
  <c r="AO381" i="2"/>
  <c r="AO373" i="2" s="1"/>
  <c r="AJ198" i="2"/>
  <c r="AC606" i="2"/>
  <c r="AC605" i="2" s="1"/>
  <c r="AK606" i="2"/>
  <c r="AK605" i="2" s="1"/>
  <c r="Q606" i="2"/>
  <c r="Q605" i="2" s="1"/>
  <c r="Y606" i="2"/>
  <c r="Y605" i="2" s="1"/>
  <c r="AG606" i="2"/>
  <c r="AG605" i="2" s="1"/>
  <c r="AO606" i="2"/>
  <c r="AO605" i="2" s="1"/>
  <c r="AD198" i="2"/>
  <c r="AD190" i="2" s="1"/>
  <c r="R198" i="2"/>
  <c r="R190" i="2" s="1"/>
  <c r="AD694" i="2"/>
  <c r="AD693" i="2" s="1"/>
  <c r="V713" i="2"/>
  <c r="V712" i="2" s="1"/>
  <c r="AL713" i="2"/>
  <c r="AL712" i="2" s="1"/>
  <c r="AP713" i="2"/>
  <c r="AP712" i="2" s="1"/>
  <c r="Z606" i="2"/>
  <c r="Z605" i="2" s="1"/>
  <c r="AD606" i="2"/>
  <c r="AD605" i="2" s="1"/>
  <c r="Z671" i="2"/>
  <c r="Z667" i="2" s="1"/>
  <c r="AD671" i="2"/>
  <c r="AD667" i="2" s="1"/>
  <c r="Q694" i="2"/>
  <c r="Q693" i="2" s="1"/>
  <c r="Y694" i="2"/>
  <c r="Y693" i="2" s="1"/>
  <c r="AG694" i="2"/>
  <c r="AG693" i="2" s="1"/>
  <c r="U694" i="2"/>
  <c r="U693" i="2" s="1"/>
  <c r="Y713" i="2"/>
  <c r="Y712" i="2" s="1"/>
  <c r="AO713" i="2"/>
  <c r="AO712" i="2" s="1"/>
  <c r="AC713" i="2"/>
  <c r="AC712" i="2" s="1"/>
  <c r="Q750" i="2"/>
  <c r="Q749" i="2" s="1"/>
  <c r="AG750" i="2"/>
  <c r="AG749" i="2" s="1"/>
  <c r="U750" i="2"/>
  <c r="U749" i="2" s="1"/>
  <c r="AK750" i="2"/>
  <c r="AK749" i="2" s="1"/>
  <c r="Y766" i="2"/>
  <c r="Y765" i="2" s="1"/>
  <c r="P713" i="2"/>
  <c r="P712" i="2" s="1"/>
  <c r="AF713" i="2"/>
  <c r="AF712" i="2" s="1"/>
  <c r="X694" i="2"/>
  <c r="X693" i="2" s="1"/>
  <c r="R694" i="2"/>
  <c r="R693" i="2" s="1"/>
  <c r="AH694" i="2"/>
  <c r="AH693" i="2" s="1"/>
  <c r="AD713" i="2"/>
  <c r="AD712" i="2" s="1"/>
  <c r="R750" i="2"/>
  <c r="R749" i="2" s="1"/>
  <c r="AH750" i="2"/>
  <c r="AH749" i="2" s="1"/>
  <c r="AL750" i="2"/>
  <c r="AL749" i="2" s="1"/>
  <c r="AD381" i="2"/>
  <c r="AD373" i="2" s="1"/>
  <c r="R381" i="2"/>
  <c r="R373" i="2" s="1"/>
  <c r="AC766" i="2"/>
  <c r="AC765" i="2" s="1"/>
  <c r="O381" i="2"/>
  <c r="O373" i="2" s="1"/>
  <c r="AK671" i="2"/>
  <c r="AK667" i="2" s="1"/>
  <c r="AH381" i="2"/>
  <c r="AH373" i="2" s="1"/>
  <c r="W606" i="2"/>
  <c r="W605" i="2" s="1"/>
  <c r="AB750" i="2"/>
  <c r="AB749" i="2" s="1"/>
  <c r="W381" i="2"/>
  <c r="W373" i="2" s="1"/>
  <c r="AK381" i="2"/>
  <c r="AK373" i="2" s="1"/>
  <c r="AC381" i="2"/>
  <c r="AC373" i="2" s="1"/>
  <c r="R713" i="2"/>
  <c r="R712" i="2" s="1"/>
  <c r="AH713" i="2"/>
  <c r="AH712" i="2" s="1"/>
  <c r="AP750" i="2"/>
  <c r="AP749" i="2" s="1"/>
  <c r="V381" i="2"/>
  <c r="V373" i="2" s="1"/>
  <c r="AL381" i="2"/>
  <c r="AL373" i="2" s="1"/>
  <c r="U766" i="2"/>
  <c r="U765" i="2" s="1"/>
  <c r="AK766" i="2"/>
  <c r="AK765" i="2" s="1"/>
  <c r="AM381" i="2"/>
  <c r="AM373" i="2" s="1"/>
  <c r="T694" i="2"/>
  <c r="T693" i="2" s="1"/>
  <c r="AJ713" i="2"/>
  <c r="AJ712" i="2" s="1"/>
  <c r="U671" i="2"/>
  <c r="U667" i="2" s="1"/>
  <c r="AD766" i="2"/>
  <c r="AD765" i="2" s="1"/>
  <c r="AG381" i="2"/>
  <c r="AG373" i="2" s="1"/>
  <c r="X381" i="2"/>
  <c r="X373" i="2" s="1"/>
  <c r="AF381" i="2"/>
  <c r="AF373" i="2" s="1"/>
  <c r="Z381" i="2"/>
  <c r="Z373" i="2" s="1"/>
  <c r="AP381" i="2"/>
  <c r="AP373" i="2" s="1"/>
  <c r="AB694" i="2"/>
  <c r="AB693" i="2" s="1"/>
  <c r="T750" i="2"/>
  <c r="T749" i="2" s="1"/>
  <c r="P766" i="2"/>
  <c r="P765" i="2" s="1"/>
  <c r="X766" i="2"/>
  <c r="X765" i="2" s="1"/>
  <c r="AF766" i="2"/>
  <c r="AF765" i="2" s="1"/>
  <c r="AN766" i="2"/>
  <c r="AN765" i="2" s="1"/>
  <c r="T766" i="2"/>
  <c r="T765" i="2" s="1"/>
  <c r="AJ766" i="2"/>
  <c r="AJ765" i="2" s="1"/>
  <c r="AE381" i="2"/>
  <c r="AE373" i="2" s="1"/>
  <c r="AM671" i="2"/>
  <c r="AM667" i="2" s="1"/>
  <c r="AN713" i="2"/>
  <c r="AN712" i="2" s="1"/>
  <c r="P750" i="2"/>
  <c r="P749" i="2" s="1"/>
  <c r="AF750" i="2"/>
  <c r="AF749" i="2" s="1"/>
  <c r="S381" i="2"/>
  <c r="S373" i="2" s="1"/>
  <c r="AI381" i="2"/>
  <c r="AI373" i="2" s="1"/>
  <c r="S606" i="2"/>
  <c r="S605" i="2" s="1"/>
  <c r="R39" i="2"/>
  <c r="R38" i="2" s="1"/>
  <c r="R16" i="2" s="1"/>
  <c r="V39" i="2"/>
  <c r="V38" i="2" s="1"/>
  <c r="V16" i="2" s="1"/>
  <c r="Z39" i="2"/>
  <c r="Z38" i="2" s="1"/>
  <c r="Z16" i="2" s="1"/>
  <c r="AD39" i="2"/>
  <c r="AD38" i="2" s="1"/>
  <c r="AD16" i="2" s="1"/>
  <c r="AH39" i="2"/>
  <c r="AH38" i="2" s="1"/>
  <c r="AH16" i="2" s="1"/>
  <c r="AL39" i="2"/>
  <c r="AL38" i="2" s="1"/>
  <c r="AL16" i="2" s="1"/>
  <c r="AP39" i="2"/>
  <c r="AP38" i="2" s="1"/>
  <c r="AP16" i="2" s="1"/>
  <c r="AK117" i="2"/>
  <c r="AK116" i="2" s="1"/>
  <c r="P39" i="2"/>
  <c r="P38" i="2" s="1"/>
  <c r="P16" i="2" s="1"/>
  <c r="T39" i="2"/>
  <c r="T38" i="2" s="1"/>
  <c r="T16" i="2" s="1"/>
  <c r="X39" i="2"/>
  <c r="X38" i="2" s="1"/>
  <c r="X16" i="2" s="1"/>
  <c r="AB39" i="2"/>
  <c r="AB38" i="2" s="1"/>
  <c r="AB16" i="2" s="1"/>
  <c r="AF39" i="2"/>
  <c r="AF38" i="2" s="1"/>
  <c r="AF16" i="2" s="1"/>
  <c r="AJ39" i="2"/>
  <c r="AJ38" i="2" s="1"/>
  <c r="AJ16" i="2" s="1"/>
  <c r="AN39" i="2"/>
  <c r="AN38" i="2" s="1"/>
  <c r="AN16" i="2" s="1"/>
  <c r="AO117" i="2"/>
  <c r="AO116" i="2" s="1"/>
  <c r="U381" i="2"/>
  <c r="U373" i="2" s="1"/>
  <c r="AA39" i="2"/>
  <c r="AA38" i="2" s="1"/>
  <c r="AA16" i="2" s="1"/>
  <c r="AP766" i="2"/>
  <c r="AP765" i="2" s="1"/>
  <c r="AA381" i="2"/>
  <c r="AA373" i="2" s="1"/>
  <c r="AB381" i="2"/>
  <c r="AB373" i="2" s="1"/>
  <c r="AB198" i="2"/>
  <c r="AB190" i="2" s="1"/>
  <c r="AQ156" i="2"/>
  <c r="AS156" i="2" s="1"/>
  <c r="V198" i="2"/>
  <c r="V190" i="2" s="1"/>
  <c r="R606" i="2"/>
  <c r="R605" i="2" s="1"/>
  <c r="AH606" i="2"/>
  <c r="AH605" i="2" s="1"/>
  <c r="R671" i="2"/>
  <c r="R667" i="2" s="1"/>
  <c r="AH671" i="2"/>
  <c r="AH667" i="2" s="1"/>
  <c r="AC671" i="2"/>
  <c r="AC667" i="2" s="1"/>
  <c r="L174" i="2"/>
  <c r="AH96" i="2"/>
  <c r="L628" i="2"/>
  <c r="L627" i="2" s="1"/>
  <c r="L626" i="2" s="1"/>
  <c r="AC198" i="2"/>
  <c r="AC190" i="2" s="1"/>
  <c r="P96" i="2"/>
  <c r="AF96" i="2"/>
  <c r="R96" i="2"/>
  <c r="T96" i="2"/>
  <c r="AJ96" i="2"/>
  <c r="V96" i="2"/>
  <c r="AA96" i="2"/>
  <c r="X96" i="2"/>
  <c r="AN96" i="2"/>
  <c r="X198" i="2"/>
  <c r="X190" i="2" s="1"/>
  <c r="AN198" i="2"/>
  <c r="AN190" i="2" s="1"/>
  <c r="AP96" i="2"/>
  <c r="S96" i="2"/>
  <c r="AI96" i="2"/>
  <c r="AJ190" i="2"/>
  <c r="AK190" i="2"/>
  <c r="W96" i="2"/>
  <c r="AM96" i="2"/>
  <c r="W16" i="2"/>
  <c r="AM16" i="2"/>
  <c r="Y190" i="2"/>
  <c r="AE96" i="2"/>
  <c r="S16" i="2"/>
  <c r="AI16" i="2"/>
  <c r="O96" i="2"/>
  <c r="Y16" i="2"/>
  <c r="AO16" i="2"/>
  <c r="AC16" i="2"/>
  <c r="Q96" i="2"/>
  <c r="O16" i="2"/>
  <c r="AE16" i="2"/>
  <c r="Q16" i="2"/>
  <c r="AG16" i="2"/>
  <c r="U16" i="2"/>
  <c r="AK16" i="2"/>
  <c r="U96" i="2"/>
  <c r="Y96" i="2"/>
  <c r="AC96" i="2"/>
  <c r="AG96" i="2"/>
  <c r="AK96" i="2"/>
  <c r="AO96" i="2"/>
  <c r="L374" i="2"/>
  <c r="L191" i="2"/>
  <c r="L4" i="2"/>
  <c r="L808" i="2"/>
  <c r="L806" i="2"/>
  <c r="L780" i="2"/>
  <c r="L776" i="2"/>
  <c r="L773" i="2"/>
  <c r="L770" i="2"/>
  <c r="L768" i="2"/>
  <c r="L762" i="2"/>
  <c r="L759" i="2"/>
  <c r="L756" i="2"/>
  <c r="L754" i="2"/>
  <c r="L752" i="2"/>
  <c r="L734" i="2"/>
  <c r="L733" i="2" s="1"/>
  <c r="L732" i="2" s="1"/>
  <c r="L731" i="2" s="1"/>
  <c r="L728" i="2"/>
  <c r="L727" i="2" s="1"/>
  <c r="L725" i="2"/>
  <c r="L722" i="2"/>
  <c r="L719" i="2"/>
  <c r="L717" i="2"/>
  <c r="L715" i="2"/>
  <c r="L709" i="2"/>
  <c r="L708" i="2" s="1"/>
  <c r="L706" i="2"/>
  <c r="L703" i="2"/>
  <c r="L700" i="2"/>
  <c r="L698" i="2"/>
  <c r="L696" i="2"/>
  <c r="L689" i="2"/>
  <c r="L684" i="2"/>
  <c r="L680" i="2"/>
  <c r="L677" i="2"/>
  <c r="L675" i="2"/>
  <c r="L673" i="2"/>
  <c r="L670" i="2"/>
  <c r="L669" i="2"/>
  <c r="L668" i="2"/>
  <c r="L664" i="2"/>
  <c r="L663" i="2" s="1"/>
  <c r="L662" i="2" s="1"/>
  <c r="L661" i="2" s="1"/>
  <c r="L658" i="2"/>
  <c r="L657" i="2" s="1"/>
  <c r="L656" i="2" s="1"/>
  <c r="L655" i="2" s="1"/>
  <c r="L650" i="2"/>
  <c r="L646" i="2"/>
  <c r="L642" i="2"/>
  <c r="L639" i="2"/>
  <c r="L622" i="2"/>
  <c r="L620" i="2"/>
  <c r="L616" i="2"/>
  <c r="L613" i="2"/>
  <c r="L610" i="2"/>
  <c r="L608" i="2"/>
  <c r="L601" i="2"/>
  <c r="L598" i="2" s="1"/>
  <c r="L597" i="2" s="1"/>
  <c r="L595" i="2"/>
  <c r="L592" i="2" s="1"/>
  <c r="L590" i="2"/>
  <c r="L588" i="2"/>
  <c r="L582" i="2"/>
  <c r="L578" i="2"/>
  <c r="L544" i="2"/>
  <c r="L537" i="2"/>
  <c r="L536" i="2" s="1"/>
  <c r="L531" i="2"/>
  <c r="L516" i="2"/>
  <c r="L499" i="2"/>
  <c r="L476" i="2"/>
  <c r="L443" i="2"/>
  <c r="L420" i="2"/>
  <c r="L405" i="2"/>
  <c r="L394" i="2"/>
  <c r="L383" i="2"/>
  <c r="L380" i="2"/>
  <c r="L379" i="2"/>
  <c r="L378" i="2"/>
  <c r="L377" i="2"/>
  <c r="L376" i="2"/>
  <c r="L375" i="2"/>
  <c r="L330" i="2"/>
  <c r="L328" i="2"/>
  <c r="L327" i="2" s="1"/>
  <c r="L324" i="2"/>
  <c r="L323" i="2" s="1"/>
  <c r="L318" i="2"/>
  <c r="L317" i="2" s="1"/>
  <c r="L309" i="2"/>
  <c r="L308" i="2" s="1"/>
  <c r="L289" i="2"/>
  <c r="L284" i="2"/>
  <c r="L253" i="2"/>
  <c r="L230" i="2"/>
  <c r="L215" i="2"/>
  <c r="L209" i="2"/>
  <c r="L206" i="2"/>
  <c r="L200" i="2"/>
  <c r="L197" i="2"/>
  <c r="L196" i="2"/>
  <c r="L195" i="2"/>
  <c r="L194" i="2"/>
  <c r="L193" i="2"/>
  <c r="L192" i="2"/>
  <c r="L171" i="2"/>
  <c r="L165" i="2"/>
  <c r="L161" i="2"/>
  <c r="L159" i="2"/>
  <c r="L148" i="2"/>
  <c r="L147" i="2" s="1"/>
  <c r="L141" i="2"/>
  <c r="L139" i="2"/>
  <c r="L129" i="2"/>
  <c r="L123" i="2"/>
  <c r="L119" i="2"/>
  <c r="L112" i="2"/>
  <c r="L111" i="2" s="1"/>
  <c r="L110" i="2" s="1"/>
  <c r="L109" i="2" s="1"/>
  <c r="L100" i="2"/>
  <c r="L99" i="2" s="1"/>
  <c r="L93" i="2"/>
  <c r="L85" i="2"/>
  <c r="L81" i="2"/>
  <c r="L70" i="2"/>
  <c r="L69" i="2" s="1"/>
  <c r="L63" i="2"/>
  <c r="L61" i="2"/>
  <c r="L51" i="2"/>
  <c r="L45" i="2"/>
  <c r="L41" i="2"/>
  <c r="L34" i="2"/>
  <c r="L33" i="2" s="1"/>
  <c r="L32" i="2" s="1"/>
  <c r="L31" i="2" s="1"/>
  <c r="L28" i="2"/>
  <c r="L20" i="2"/>
  <c r="L15" i="2"/>
  <c r="L14" i="2"/>
  <c r="L13" i="2"/>
  <c r="L12" i="2"/>
  <c r="L11" i="2"/>
  <c r="L10" i="2"/>
  <c r="L9" i="2"/>
  <c r="L8" i="2"/>
  <c r="L7" i="2"/>
  <c r="L6" i="2"/>
  <c r="L5" i="2"/>
  <c r="AF604" i="2" l="1"/>
  <c r="AE189" i="2"/>
  <c r="AM189" i="2"/>
  <c r="AO189" i="2"/>
  <c r="AA604" i="2"/>
  <c r="AI604" i="2"/>
  <c r="S604" i="2"/>
  <c r="AM604" i="2"/>
  <c r="AG189" i="2"/>
  <c r="AO604" i="2"/>
  <c r="AN604" i="2"/>
  <c r="AP604" i="2"/>
  <c r="T604" i="2"/>
  <c r="AB604" i="2"/>
  <c r="V604" i="2"/>
  <c r="AE604" i="2"/>
  <c r="R189" i="2"/>
  <c r="AN189" i="2"/>
  <c r="T189" i="2"/>
  <c r="O604" i="2"/>
  <c r="AL604" i="2"/>
  <c r="AG604" i="2"/>
  <c r="Q604" i="2"/>
  <c r="P604" i="2"/>
  <c r="AJ604" i="2"/>
  <c r="X604" i="2"/>
  <c r="W604" i="2"/>
  <c r="Y604" i="2"/>
  <c r="Z604" i="2"/>
  <c r="AI189" i="2"/>
  <c r="AC604" i="2"/>
  <c r="U604" i="2"/>
  <c r="AK604" i="2"/>
  <c r="AD604" i="2"/>
  <c r="Q189" i="2"/>
  <c r="AH189" i="2"/>
  <c r="AQ116" i="2"/>
  <c r="AS116" i="2" s="1"/>
  <c r="L116" i="2"/>
  <c r="AB189" i="2"/>
  <c r="R604" i="2"/>
  <c r="S189" i="2"/>
  <c r="AH604" i="2"/>
  <c r="L695" i="2"/>
  <c r="L751" i="2"/>
  <c r="AH3" i="2"/>
  <c r="L612" i="2"/>
  <c r="X189" i="2"/>
  <c r="AB3" i="2"/>
  <c r="AP189" i="2"/>
  <c r="O189" i="2"/>
  <c r="O3" i="2" s="1"/>
  <c r="T3" i="2"/>
  <c r="AD189" i="2"/>
  <c r="AD3" i="2" s="1"/>
  <c r="AL189" i="2"/>
  <c r="AL3" i="2" s="1"/>
  <c r="AJ189" i="2"/>
  <c r="AJ3" i="2" s="1"/>
  <c r="AF189" i="2"/>
  <c r="AF3" i="2" s="1"/>
  <c r="X3" i="2"/>
  <c r="AN3" i="2"/>
  <c r="L515" i="2"/>
  <c r="W189" i="2"/>
  <c r="W3" i="2" s="1"/>
  <c r="Z189" i="2"/>
  <c r="Z3" i="2" s="1"/>
  <c r="P189" i="2"/>
  <c r="P3" i="2" s="1"/>
  <c r="V189" i="2"/>
  <c r="V3" i="2" s="1"/>
  <c r="L19" i="2"/>
  <c r="L18" i="2" s="1"/>
  <c r="L17" i="2" s="1"/>
  <c r="L607" i="2"/>
  <c r="R3" i="2"/>
  <c r="AK189" i="2"/>
  <c r="AC189" i="2"/>
  <c r="AC3" i="2" s="1"/>
  <c r="AA189" i="2"/>
  <c r="AA3" i="2" s="1"/>
  <c r="AE3" i="2"/>
  <c r="AP3" i="2"/>
  <c r="Y189" i="2"/>
  <c r="Y3" i="2" s="1"/>
  <c r="AI3" i="2"/>
  <c r="AM3" i="2"/>
  <c r="U189" i="2"/>
  <c r="U3" i="2" s="1"/>
  <c r="S3" i="2"/>
  <c r="L158" i="2"/>
  <c r="L157" i="2" s="1"/>
  <c r="L156" i="2" s="1"/>
  <c r="L40" i="2"/>
  <c r="L199" i="2"/>
  <c r="L672" i="2"/>
  <c r="L714" i="2"/>
  <c r="AK3" i="2"/>
  <c r="AG3" i="2"/>
  <c r="L80" i="2"/>
  <c r="L79" i="2" s="1"/>
  <c r="L78" i="2" s="1"/>
  <c r="L805" i="2"/>
  <c r="L804" i="2" s="1"/>
  <c r="L803" i="2" s="1"/>
  <c r="Q3" i="2"/>
  <c r="AO3" i="2"/>
  <c r="L767" i="2"/>
  <c r="L772" i="2"/>
  <c r="L721" i="2"/>
  <c r="L702" i="2"/>
  <c r="L540" i="2"/>
  <c r="L535" i="2" s="1"/>
  <c r="L382" i="2"/>
  <c r="L118" i="2"/>
  <c r="L758" i="2"/>
  <c r="L679" i="2"/>
  <c r="L638" i="2"/>
  <c r="L637" i="2" s="1"/>
  <c r="L636" i="2" s="1"/>
  <c r="L498" i="2"/>
  <c r="L404" i="2"/>
  <c r="L326" i="2"/>
  <c r="L214" i="2"/>
  <c r="L176" i="2"/>
  <c r="L175" i="2" s="1"/>
  <c r="L98" i="2"/>
  <c r="L97" i="2" s="1"/>
  <c r="L694" i="2" l="1"/>
  <c r="L693" i="2" s="1"/>
  <c r="L713" i="2"/>
  <c r="L712" i="2" s="1"/>
  <c r="L606" i="2"/>
  <c r="L605" i="2" s="1"/>
  <c r="L750" i="2"/>
  <c r="L749" i="2" s="1"/>
  <c r="L671" i="2"/>
  <c r="L667" i="2" s="1"/>
  <c r="L117" i="2"/>
  <c r="L96" i="2" s="1"/>
  <c r="L39" i="2"/>
  <c r="L38" i="2" s="1"/>
  <c r="L16" i="2" s="1"/>
  <c r="L381" i="2"/>
  <c r="L373" i="2" s="1"/>
  <c r="L198" i="2"/>
  <c r="L190" i="2" s="1"/>
  <c r="L766" i="2"/>
  <c r="L765" i="2" s="1"/>
  <c r="L604" i="2" l="1"/>
  <c r="L189" i="2"/>
  <c r="D114" i="2"/>
  <c r="C114" i="2"/>
  <c r="B114" i="2"/>
  <c r="A114" i="2"/>
  <c r="D108" i="2"/>
  <c r="C108" i="2"/>
  <c r="B108" i="2"/>
  <c r="A108" i="2"/>
  <c r="D36" i="2"/>
  <c r="C36" i="2"/>
  <c r="B36" i="2"/>
  <c r="A36" i="2"/>
  <c r="L3" i="2" l="1"/>
  <c r="C317" i="1" l="1"/>
  <c r="C346" i="1"/>
  <c r="C432" i="1"/>
  <c r="C295" i="1"/>
  <c r="C294" i="1" s="1"/>
  <c r="C411" i="1"/>
  <c r="C71" i="1"/>
  <c r="C173" i="1"/>
  <c r="C233" i="1"/>
  <c r="C187" i="1"/>
  <c r="C123" i="1"/>
  <c r="C151" i="1"/>
  <c r="C166" i="1"/>
  <c r="C41" i="1"/>
  <c r="C56" i="1"/>
  <c r="C79" i="1"/>
  <c r="C20" i="1"/>
  <c r="C101" i="1"/>
  <c r="C116" i="1"/>
  <c r="C137" i="1"/>
  <c r="C226" i="1"/>
  <c r="C271" i="1"/>
  <c r="C310" i="1"/>
  <c r="C395" i="1"/>
  <c r="C394" i="1" s="1"/>
  <c r="C404" i="1"/>
  <c r="C64" i="1"/>
  <c r="C325" i="1"/>
  <c r="C12" i="1"/>
  <c r="C241" i="1"/>
  <c r="C430" i="1"/>
  <c r="C371" i="1"/>
  <c r="C370" i="1" s="1"/>
  <c r="C34" i="1"/>
  <c r="C49" i="1"/>
  <c r="C86" i="1"/>
  <c r="C94" i="1"/>
  <c r="C144" i="1"/>
  <c r="C194" i="1"/>
  <c r="C218" i="1"/>
  <c r="C217" i="1" s="1"/>
  <c r="C248" i="1"/>
  <c r="C431" i="1"/>
  <c r="C434" i="1"/>
  <c r="C278" i="1"/>
  <c r="C303" i="1"/>
  <c r="C339" i="1"/>
  <c r="C354" i="1"/>
  <c r="C353" i="1" s="1"/>
  <c r="C363" i="1"/>
  <c r="C362" i="1" s="1"/>
  <c r="C108" i="1"/>
  <c r="C130" i="1"/>
  <c r="C158" i="1"/>
  <c r="C180" i="1"/>
  <c r="C202" i="1"/>
  <c r="C201" i="1" s="1"/>
  <c r="C210" i="1"/>
  <c r="C209" i="1" s="1"/>
  <c r="C263" i="1"/>
  <c r="C286" i="1"/>
  <c r="C285" i="1" s="1"/>
  <c r="C332" i="1"/>
  <c r="C379" i="1"/>
  <c r="C378" i="1" s="1"/>
  <c r="C387" i="1"/>
  <c r="C386" i="1" s="1"/>
  <c r="C429" i="1"/>
  <c r="C256" i="1"/>
  <c r="C435" i="1"/>
  <c r="C5" i="1"/>
  <c r="C437" i="1"/>
  <c r="C439" i="1"/>
  <c r="C436" i="1"/>
  <c r="C438" i="1"/>
  <c r="C440" i="1"/>
  <c r="C418" i="1" l="1"/>
  <c r="C419" i="1" s="1"/>
  <c r="C93" i="1"/>
  <c r="L827" i="2"/>
  <c r="M813" i="2"/>
  <c r="C19" i="1"/>
  <c r="C4" i="1"/>
  <c r="C302" i="1"/>
  <c r="C403" i="1"/>
  <c r="C402" i="1" s="1"/>
  <c r="C424" i="1" s="1"/>
  <c r="C324" i="1"/>
  <c r="C48" i="1"/>
  <c r="C63" i="1"/>
  <c r="C270" i="1"/>
  <c r="C78" i="1"/>
  <c r="C240" i="1"/>
  <c r="C255" i="1"/>
  <c r="C225" i="1"/>
  <c r="C361" i="1"/>
  <c r="C423" i="1" s="1"/>
  <c r="C165" i="1"/>
  <c r="C115" i="1"/>
  <c r="C441" i="1"/>
  <c r="C293" i="1" l="1"/>
  <c r="C422" i="1" s="1"/>
  <c r="C3" i="1"/>
  <c r="C421" i="1" s="1"/>
  <c r="C425" i="1" l="1"/>
  <c r="C426" i="1" s="1"/>
  <c r="A4" i="4"/>
  <c r="A5" i="4" s="1"/>
  <c r="A6" i="4" s="1"/>
  <c r="A7" i="4" s="1"/>
  <c r="A8" i="4" s="1"/>
  <c r="A9" i="4" s="1"/>
  <c r="A11" i="4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O813" i="2" l="1"/>
  <c r="O827" i="2" s="1"/>
  <c r="P813" i="2"/>
  <c r="P827" i="2" s="1"/>
  <c r="Q813" i="2"/>
  <c r="Q827" i="2" s="1"/>
  <c r="R813" i="2"/>
  <c r="R827" i="2" s="1"/>
  <c r="S813" i="2"/>
  <c r="S827" i="2" s="1"/>
  <c r="T813" i="2"/>
  <c r="T827" i="2" s="1"/>
  <c r="U813" i="2"/>
  <c r="U827" i="2" s="1"/>
  <c r="V813" i="2"/>
  <c r="V827" i="2" s="1"/>
  <c r="W813" i="2"/>
  <c r="W827" i="2" s="1"/>
  <c r="X813" i="2"/>
  <c r="X827" i="2" s="1"/>
  <c r="Y813" i="2"/>
  <c r="Y827" i="2" s="1"/>
  <c r="Z813" i="2"/>
  <c r="Z827" i="2" s="1"/>
  <c r="AA813" i="2"/>
  <c r="AA827" i="2" s="1"/>
  <c r="AB813" i="2"/>
  <c r="AB827" i="2" s="1"/>
  <c r="AC813" i="2"/>
  <c r="AC827" i="2" s="1"/>
  <c r="AD813" i="2"/>
  <c r="AD827" i="2" s="1"/>
  <c r="AE813" i="2"/>
  <c r="AE827" i="2" s="1"/>
  <c r="AF813" i="2"/>
  <c r="AF827" i="2" s="1"/>
  <c r="AG813" i="2"/>
  <c r="AG827" i="2" s="1"/>
  <c r="AH813" i="2"/>
  <c r="AH827" i="2" s="1"/>
  <c r="AI813" i="2"/>
  <c r="AI827" i="2" s="1"/>
  <c r="AJ813" i="2"/>
  <c r="AJ827" i="2" s="1"/>
  <c r="AK813" i="2"/>
  <c r="AK827" i="2" s="1"/>
  <c r="AL813" i="2"/>
  <c r="AL827" i="2" s="1"/>
  <c r="AM813" i="2"/>
  <c r="AM827" i="2" s="1"/>
  <c r="AN813" i="2"/>
  <c r="AN827" i="2" s="1"/>
  <c r="AO813" i="2"/>
  <c r="AO827" i="2" s="1"/>
  <c r="AP813" i="2"/>
  <c r="AP827" i="2" s="1"/>
  <c r="O814" i="2"/>
  <c r="O828" i="2" s="1"/>
  <c r="P814" i="2"/>
  <c r="P828" i="2" s="1"/>
  <c r="Q814" i="2"/>
  <c r="Q828" i="2" s="1"/>
  <c r="R814" i="2"/>
  <c r="R828" i="2" s="1"/>
  <c r="S814" i="2"/>
  <c r="S828" i="2" s="1"/>
  <c r="T814" i="2"/>
  <c r="T828" i="2" s="1"/>
  <c r="U814" i="2"/>
  <c r="U828" i="2" s="1"/>
  <c r="V814" i="2"/>
  <c r="V828" i="2" s="1"/>
  <c r="W814" i="2"/>
  <c r="W828" i="2" s="1"/>
  <c r="X814" i="2"/>
  <c r="X828" i="2" s="1"/>
  <c r="Y814" i="2"/>
  <c r="Y828" i="2" s="1"/>
  <c r="Z814" i="2"/>
  <c r="Z828" i="2" s="1"/>
  <c r="AA814" i="2"/>
  <c r="AA828" i="2" s="1"/>
  <c r="AB814" i="2"/>
  <c r="AB828" i="2" s="1"/>
  <c r="AC814" i="2"/>
  <c r="AC828" i="2" s="1"/>
  <c r="AD814" i="2"/>
  <c r="AD828" i="2" s="1"/>
  <c r="AE814" i="2"/>
  <c r="AE828" i="2" s="1"/>
  <c r="AF814" i="2"/>
  <c r="AF828" i="2" s="1"/>
  <c r="AG814" i="2"/>
  <c r="AG828" i="2" s="1"/>
  <c r="AH814" i="2"/>
  <c r="AH828" i="2" s="1"/>
  <c r="AI814" i="2"/>
  <c r="AI828" i="2" s="1"/>
  <c r="AJ814" i="2"/>
  <c r="AJ828" i="2" s="1"/>
  <c r="AK814" i="2"/>
  <c r="AK828" i="2" s="1"/>
  <c r="AL814" i="2"/>
  <c r="AL828" i="2" s="1"/>
  <c r="AM814" i="2"/>
  <c r="AM828" i="2" s="1"/>
  <c r="AN814" i="2"/>
  <c r="AN828" i="2" s="1"/>
  <c r="AO814" i="2"/>
  <c r="AO828" i="2" s="1"/>
  <c r="AP814" i="2"/>
  <c r="AP828" i="2" s="1"/>
  <c r="O815" i="2"/>
  <c r="O829" i="2" s="1"/>
  <c r="P815" i="2"/>
  <c r="P829" i="2" s="1"/>
  <c r="Q815" i="2"/>
  <c r="Q829" i="2" s="1"/>
  <c r="R815" i="2"/>
  <c r="R829" i="2" s="1"/>
  <c r="S815" i="2"/>
  <c r="S829" i="2" s="1"/>
  <c r="T815" i="2"/>
  <c r="T829" i="2" s="1"/>
  <c r="U815" i="2"/>
  <c r="U829" i="2" s="1"/>
  <c r="V815" i="2"/>
  <c r="V829" i="2" s="1"/>
  <c r="W815" i="2"/>
  <c r="W829" i="2" s="1"/>
  <c r="X815" i="2"/>
  <c r="X829" i="2" s="1"/>
  <c r="Y815" i="2"/>
  <c r="Y829" i="2" s="1"/>
  <c r="Z815" i="2"/>
  <c r="Z829" i="2" s="1"/>
  <c r="AA815" i="2"/>
  <c r="AA829" i="2" s="1"/>
  <c r="AB815" i="2"/>
  <c r="AB829" i="2" s="1"/>
  <c r="AC815" i="2"/>
  <c r="AC829" i="2" s="1"/>
  <c r="AD815" i="2"/>
  <c r="AD829" i="2" s="1"/>
  <c r="AE815" i="2"/>
  <c r="AE829" i="2" s="1"/>
  <c r="AF815" i="2"/>
  <c r="AF829" i="2" s="1"/>
  <c r="AG815" i="2"/>
  <c r="AG829" i="2" s="1"/>
  <c r="AH815" i="2"/>
  <c r="AH829" i="2" s="1"/>
  <c r="AI815" i="2"/>
  <c r="AI829" i="2" s="1"/>
  <c r="AJ815" i="2"/>
  <c r="AJ829" i="2" s="1"/>
  <c r="AK815" i="2"/>
  <c r="AK829" i="2" s="1"/>
  <c r="AL815" i="2"/>
  <c r="AL829" i="2" s="1"/>
  <c r="AM815" i="2"/>
  <c r="AM829" i="2" s="1"/>
  <c r="AN815" i="2"/>
  <c r="AN829" i="2" s="1"/>
  <c r="AO815" i="2"/>
  <c r="AO829" i="2" s="1"/>
  <c r="AP815" i="2"/>
  <c r="AP829" i="2" s="1"/>
  <c r="O816" i="2"/>
  <c r="O830" i="2" s="1"/>
  <c r="P816" i="2"/>
  <c r="P830" i="2" s="1"/>
  <c r="Q816" i="2"/>
  <c r="Q830" i="2" s="1"/>
  <c r="R816" i="2"/>
  <c r="R830" i="2" s="1"/>
  <c r="S816" i="2"/>
  <c r="S830" i="2" s="1"/>
  <c r="T816" i="2"/>
  <c r="T830" i="2" s="1"/>
  <c r="U816" i="2"/>
  <c r="U830" i="2" s="1"/>
  <c r="V816" i="2"/>
  <c r="V830" i="2" s="1"/>
  <c r="W816" i="2"/>
  <c r="W830" i="2" s="1"/>
  <c r="X816" i="2"/>
  <c r="X830" i="2" s="1"/>
  <c r="Y816" i="2"/>
  <c r="Y830" i="2" s="1"/>
  <c r="Z816" i="2"/>
  <c r="Z830" i="2" s="1"/>
  <c r="AA816" i="2"/>
  <c r="AA830" i="2" s="1"/>
  <c r="AB816" i="2"/>
  <c r="AB830" i="2" s="1"/>
  <c r="AC816" i="2"/>
  <c r="AC830" i="2" s="1"/>
  <c r="AD816" i="2"/>
  <c r="AD830" i="2" s="1"/>
  <c r="AE816" i="2"/>
  <c r="AE830" i="2" s="1"/>
  <c r="AF816" i="2"/>
  <c r="AF830" i="2" s="1"/>
  <c r="AG816" i="2"/>
  <c r="AG830" i="2" s="1"/>
  <c r="AH816" i="2"/>
  <c r="AH830" i="2" s="1"/>
  <c r="AI816" i="2"/>
  <c r="AI830" i="2" s="1"/>
  <c r="AJ816" i="2"/>
  <c r="AJ830" i="2" s="1"/>
  <c r="AK816" i="2"/>
  <c r="AK830" i="2" s="1"/>
  <c r="AL816" i="2"/>
  <c r="AL830" i="2" s="1"/>
  <c r="AM816" i="2"/>
  <c r="AM830" i="2" s="1"/>
  <c r="AN816" i="2"/>
  <c r="AN830" i="2" s="1"/>
  <c r="AO816" i="2"/>
  <c r="AO830" i="2" s="1"/>
  <c r="AP816" i="2"/>
  <c r="AP830" i="2" s="1"/>
  <c r="O818" i="2"/>
  <c r="O832" i="2" s="1"/>
  <c r="P818" i="2"/>
  <c r="P832" i="2" s="1"/>
  <c r="Q818" i="2"/>
  <c r="Q832" i="2" s="1"/>
  <c r="R818" i="2"/>
  <c r="R832" i="2" s="1"/>
  <c r="S818" i="2"/>
  <c r="S832" i="2" s="1"/>
  <c r="T818" i="2"/>
  <c r="T832" i="2" s="1"/>
  <c r="U818" i="2"/>
  <c r="U832" i="2" s="1"/>
  <c r="V818" i="2"/>
  <c r="V832" i="2" s="1"/>
  <c r="W818" i="2"/>
  <c r="W832" i="2" s="1"/>
  <c r="X818" i="2"/>
  <c r="X832" i="2" s="1"/>
  <c r="Y818" i="2"/>
  <c r="Y832" i="2" s="1"/>
  <c r="Z818" i="2"/>
  <c r="Z832" i="2" s="1"/>
  <c r="AA818" i="2"/>
  <c r="AA832" i="2" s="1"/>
  <c r="AB818" i="2"/>
  <c r="AB832" i="2" s="1"/>
  <c r="AC818" i="2"/>
  <c r="AC832" i="2" s="1"/>
  <c r="AD818" i="2"/>
  <c r="AD832" i="2" s="1"/>
  <c r="AE818" i="2"/>
  <c r="AE832" i="2" s="1"/>
  <c r="AF818" i="2"/>
  <c r="AF832" i="2" s="1"/>
  <c r="AG818" i="2"/>
  <c r="AG832" i="2" s="1"/>
  <c r="AH818" i="2"/>
  <c r="AH832" i="2" s="1"/>
  <c r="AI818" i="2"/>
  <c r="AI832" i="2" s="1"/>
  <c r="AJ818" i="2"/>
  <c r="AJ832" i="2" s="1"/>
  <c r="AK818" i="2"/>
  <c r="AK832" i="2" s="1"/>
  <c r="AL818" i="2"/>
  <c r="AL832" i="2" s="1"/>
  <c r="AM818" i="2"/>
  <c r="AM832" i="2" s="1"/>
  <c r="AN818" i="2"/>
  <c r="AN832" i="2" s="1"/>
  <c r="AO818" i="2"/>
  <c r="AO832" i="2" s="1"/>
  <c r="AP818" i="2"/>
  <c r="AP832" i="2" s="1"/>
  <c r="O819" i="2"/>
  <c r="O833" i="2" s="1"/>
  <c r="P819" i="2"/>
  <c r="P833" i="2" s="1"/>
  <c r="Q819" i="2"/>
  <c r="Q833" i="2" s="1"/>
  <c r="R819" i="2"/>
  <c r="R833" i="2" s="1"/>
  <c r="S819" i="2"/>
  <c r="S833" i="2" s="1"/>
  <c r="T819" i="2"/>
  <c r="T833" i="2" s="1"/>
  <c r="U819" i="2"/>
  <c r="U833" i="2" s="1"/>
  <c r="V819" i="2"/>
  <c r="V833" i="2" s="1"/>
  <c r="W819" i="2"/>
  <c r="W833" i="2" s="1"/>
  <c r="X819" i="2"/>
  <c r="X833" i="2" s="1"/>
  <c r="Y819" i="2"/>
  <c r="Y833" i="2" s="1"/>
  <c r="Z819" i="2"/>
  <c r="Z833" i="2" s="1"/>
  <c r="AA819" i="2"/>
  <c r="AA833" i="2" s="1"/>
  <c r="AB819" i="2"/>
  <c r="AB833" i="2" s="1"/>
  <c r="AC819" i="2"/>
  <c r="AC833" i="2" s="1"/>
  <c r="AD819" i="2"/>
  <c r="AD833" i="2" s="1"/>
  <c r="AE819" i="2"/>
  <c r="AE833" i="2" s="1"/>
  <c r="AF819" i="2"/>
  <c r="AF833" i="2" s="1"/>
  <c r="AG819" i="2"/>
  <c r="AG833" i="2" s="1"/>
  <c r="AH819" i="2"/>
  <c r="AH833" i="2" s="1"/>
  <c r="AI819" i="2"/>
  <c r="AI833" i="2" s="1"/>
  <c r="AJ819" i="2"/>
  <c r="AJ833" i="2" s="1"/>
  <c r="AK819" i="2"/>
  <c r="AK833" i="2" s="1"/>
  <c r="AL819" i="2"/>
  <c r="AL833" i="2" s="1"/>
  <c r="AM819" i="2"/>
  <c r="AM833" i="2" s="1"/>
  <c r="AN819" i="2"/>
  <c r="AN833" i="2" s="1"/>
  <c r="AO819" i="2"/>
  <c r="AO833" i="2" s="1"/>
  <c r="AP819" i="2"/>
  <c r="AP833" i="2" s="1"/>
  <c r="O820" i="2"/>
  <c r="O834" i="2" s="1"/>
  <c r="P820" i="2"/>
  <c r="P834" i="2" s="1"/>
  <c r="Q820" i="2"/>
  <c r="Q834" i="2" s="1"/>
  <c r="R820" i="2"/>
  <c r="R834" i="2" s="1"/>
  <c r="S820" i="2"/>
  <c r="S834" i="2" s="1"/>
  <c r="T820" i="2"/>
  <c r="T834" i="2" s="1"/>
  <c r="U820" i="2"/>
  <c r="U834" i="2" s="1"/>
  <c r="V820" i="2"/>
  <c r="V834" i="2" s="1"/>
  <c r="W820" i="2"/>
  <c r="W834" i="2" s="1"/>
  <c r="X820" i="2"/>
  <c r="X834" i="2" s="1"/>
  <c r="Y820" i="2"/>
  <c r="Y834" i="2" s="1"/>
  <c r="Z820" i="2"/>
  <c r="Z834" i="2" s="1"/>
  <c r="AA820" i="2"/>
  <c r="AA834" i="2" s="1"/>
  <c r="AB820" i="2"/>
  <c r="AB834" i="2" s="1"/>
  <c r="AC820" i="2"/>
  <c r="AC834" i="2" s="1"/>
  <c r="AD820" i="2"/>
  <c r="AD834" i="2" s="1"/>
  <c r="AE820" i="2"/>
  <c r="AE834" i="2" s="1"/>
  <c r="AF820" i="2"/>
  <c r="AF834" i="2" s="1"/>
  <c r="AG820" i="2"/>
  <c r="AG834" i="2" s="1"/>
  <c r="AH820" i="2"/>
  <c r="AH834" i="2" s="1"/>
  <c r="AI820" i="2"/>
  <c r="AI834" i="2" s="1"/>
  <c r="AJ820" i="2"/>
  <c r="AJ834" i="2" s="1"/>
  <c r="AK820" i="2"/>
  <c r="AK834" i="2" s="1"/>
  <c r="AL820" i="2"/>
  <c r="AL834" i="2" s="1"/>
  <c r="AM820" i="2"/>
  <c r="AM834" i="2" s="1"/>
  <c r="AN820" i="2"/>
  <c r="AN834" i="2" s="1"/>
  <c r="AO820" i="2"/>
  <c r="AO834" i="2" s="1"/>
  <c r="AP820" i="2"/>
  <c r="AP834" i="2" s="1"/>
  <c r="O821" i="2"/>
  <c r="O835" i="2" s="1"/>
  <c r="P821" i="2"/>
  <c r="P835" i="2" s="1"/>
  <c r="Q821" i="2"/>
  <c r="Q835" i="2" s="1"/>
  <c r="R821" i="2"/>
  <c r="R835" i="2" s="1"/>
  <c r="S821" i="2"/>
  <c r="S835" i="2" s="1"/>
  <c r="T821" i="2"/>
  <c r="T835" i="2" s="1"/>
  <c r="U821" i="2"/>
  <c r="U835" i="2" s="1"/>
  <c r="V821" i="2"/>
  <c r="V835" i="2" s="1"/>
  <c r="W821" i="2"/>
  <c r="W835" i="2" s="1"/>
  <c r="X821" i="2"/>
  <c r="X835" i="2" s="1"/>
  <c r="Y821" i="2"/>
  <c r="Y835" i="2" s="1"/>
  <c r="Z821" i="2"/>
  <c r="Z835" i="2" s="1"/>
  <c r="AA821" i="2"/>
  <c r="AA835" i="2" s="1"/>
  <c r="AB821" i="2"/>
  <c r="AB835" i="2" s="1"/>
  <c r="AC821" i="2"/>
  <c r="AC835" i="2" s="1"/>
  <c r="AD821" i="2"/>
  <c r="AD835" i="2" s="1"/>
  <c r="AE821" i="2"/>
  <c r="AE835" i="2" s="1"/>
  <c r="AF821" i="2"/>
  <c r="AF835" i="2" s="1"/>
  <c r="AG821" i="2"/>
  <c r="AG835" i="2" s="1"/>
  <c r="AH821" i="2"/>
  <c r="AH835" i="2" s="1"/>
  <c r="AI821" i="2"/>
  <c r="AI835" i="2" s="1"/>
  <c r="AJ821" i="2"/>
  <c r="AJ835" i="2" s="1"/>
  <c r="AK821" i="2"/>
  <c r="AK835" i="2" s="1"/>
  <c r="AL821" i="2"/>
  <c r="AL835" i="2" s="1"/>
  <c r="AM821" i="2"/>
  <c r="AM835" i="2" s="1"/>
  <c r="AN821" i="2"/>
  <c r="AN835" i="2" s="1"/>
  <c r="AO821" i="2"/>
  <c r="AO835" i="2" s="1"/>
  <c r="AP821" i="2"/>
  <c r="AP835" i="2" s="1"/>
  <c r="O822" i="2"/>
  <c r="O836" i="2" s="1"/>
  <c r="P822" i="2"/>
  <c r="P836" i="2" s="1"/>
  <c r="Q822" i="2"/>
  <c r="Q836" i="2" s="1"/>
  <c r="R822" i="2"/>
  <c r="R836" i="2" s="1"/>
  <c r="S822" i="2"/>
  <c r="S836" i="2" s="1"/>
  <c r="T822" i="2"/>
  <c r="T836" i="2" s="1"/>
  <c r="U822" i="2"/>
  <c r="U836" i="2" s="1"/>
  <c r="V822" i="2"/>
  <c r="V836" i="2" s="1"/>
  <c r="W822" i="2"/>
  <c r="W836" i="2" s="1"/>
  <c r="X822" i="2"/>
  <c r="X836" i="2" s="1"/>
  <c r="Y822" i="2"/>
  <c r="Y836" i="2" s="1"/>
  <c r="Z822" i="2"/>
  <c r="Z836" i="2" s="1"/>
  <c r="AA822" i="2"/>
  <c r="AA836" i="2" s="1"/>
  <c r="AB822" i="2"/>
  <c r="AB836" i="2" s="1"/>
  <c r="AC822" i="2"/>
  <c r="AC836" i="2" s="1"/>
  <c r="AD822" i="2"/>
  <c r="AD836" i="2" s="1"/>
  <c r="AE822" i="2"/>
  <c r="AE836" i="2" s="1"/>
  <c r="AF822" i="2"/>
  <c r="AF836" i="2" s="1"/>
  <c r="AG822" i="2"/>
  <c r="AG836" i="2" s="1"/>
  <c r="AH822" i="2"/>
  <c r="AH836" i="2" s="1"/>
  <c r="AI822" i="2"/>
  <c r="AI836" i="2" s="1"/>
  <c r="AJ822" i="2"/>
  <c r="AJ836" i="2" s="1"/>
  <c r="AK822" i="2"/>
  <c r="AK836" i="2" s="1"/>
  <c r="AL822" i="2"/>
  <c r="AL836" i="2" s="1"/>
  <c r="AM822" i="2"/>
  <c r="AM836" i="2" s="1"/>
  <c r="AN822" i="2"/>
  <c r="AN836" i="2" s="1"/>
  <c r="AO822" i="2"/>
  <c r="AO836" i="2" s="1"/>
  <c r="AP822" i="2"/>
  <c r="AP836" i="2" s="1"/>
  <c r="O823" i="2"/>
  <c r="O837" i="2" s="1"/>
  <c r="P823" i="2"/>
  <c r="P837" i="2" s="1"/>
  <c r="Q823" i="2"/>
  <c r="Q837" i="2" s="1"/>
  <c r="R823" i="2"/>
  <c r="R837" i="2" s="1"/>
  <c r="S823" i="2"/>
  <c r="S837" i="2" s="1"/>
  <c r="T823" i="2"/>
  <c r="T837" i="2" s="1"/>
  <c r="U823" i="2"/>
  <c r="U837" i="2" s="1"/>
  <c r="V823" i="2"/>
  <c r="V837" i="2" s="1"/>
  <c r="W823" i="2"/>
  <c r="W837" i="2" s="1"/>
  <c r="X823" i="2"/>
  <c r="X837" i="2" s="1"/>
  <c r="Y823" i="2"/>
  <c r="Y837" i="2" s="1"/>
  <c r="Z823" i="2"/>
  <c r="Z837" i="2" s="1"/>
  <c r="AA823" i="2"/>
  <c r="AA837" i="2" s="1"/>
  <c r="AB823" i="2"/>
  <c r="AB837" i="2" s="1"/>
  <c r="AC823" i="2"/>
  <c r="AC837" i="2" s="1"/>
  <c r="AD823" i="2"/>
  <c r="AD837" i="2" s="1"/>
  <c r="AE823" i="2"/>
  <c r="AE837" i="2" s="1"/>
  <c r="AF823" i="2"/>
  <c r="AF837" i="2" s="1"/>
  <c r="AG823" i="2"/>
  <c r="AG837" i="2" s="1"/>
  <c r="AH823" i="2"/>
  <c r="AH837" i="2" s="1"/>
  <c r="AI823" i="2"/>
  <c r="AI837" i="2" s="1"/>
  <c r="AJ823" i="2"/>
  <c r="AJ837" i="2" s="1"/>
  <c r="AK823" i="2"/>
  <c r="AK837" i="2" s="1"/>
  <c r="AL823" i="2"/>
  <c r="AL837" i="2" s="1"/>
  <c r="AM823" i="2"/>
  <c r="AM837" i="2" s="1"/>
  <c r="AN823" i="2"/>
  <c r="AN837" i="2" s="1"/>
  <c r="AO823" i="2"/>
  <c r="AO837" i="2" s="1"/>
  <c r="AP823" i="2"/>
  <c r="AP837" i="2" s="1"/>
  <c r="O824" i="2"/>
  <c r="O838" i="2" s="1"/>
  <c r="P824" i="2"/>
  <c r="P838" i="2" s="1"/>
  <c r="Q824" i="2"/>
  <c r="Q838" i="2" s="1"/>
  <c r="R824" i="2"/>
  <c r="R838" i="2" s="1"/>
  <c r="S824" i="2"/>
  <c r="S838" i="2" s="1"/>
  <c r="T824" i="2"/>
  <c r="T838" i="2" s="1"/>
  <c r="U824" i="2"/>
  <c r="U838" i="2" s="1"/>
  <c r="V824" i="2"/>
  <c r="V838" i="2" s="1"/>
  <c r="W824" i="2"/>
  <c r="W838" i="2" s="1"/>
  <c r="X824" i="2"/>
  <c r="X838" i="2" s="1"/>
  <c r="Y824" i="2"/>
  <c r="Y838" i="2" s="1"/>
  <c r="Z824" i="2"/>
  <c r="Z838" i="2" s="1"/>
  <c r="AA824" i="2"/>
  <c r="AA838" i="2" s="1"/>
  <c r="AB824" i="2"/>
  <c r="AB838" i="2" s="1"/>
  <c r="AC824" i="2"/>
  <c r="AC838" i="2" s="1"/>
  <c r="AD824" i="2"/>
  <c r="AD838" i="2" s="1"/>
  <c r="AE824" i="2"/>
  <c r="AE838" i="2" s="1"/>
  <c r="AF824" i="2"/>
  <c r="AF838" i="2" s="1"/>
  <c r="AG824" i="2"/>
  <c r="AG838" i="2" s="1"/>
  <c r="AH824" i="2"/>
  <c r="AH838" i="2" s="1"/>
  <c r="AI824" i="2"/>
  <c r="AI838" i="2" s="1"/>
  <c r="AJ824" i="2"/>
  <c r="AJ838" i="2" s="1"/>
  <c r="AK824" i="2"/>
  <c r="AK838" i="2" s="1"/>
  <c r="AL824" i="2"/>
  <c r="AL838" i="2" s="1"/>
  <c r="AM824" i="2"/>
  <c r="AM838" i="2" s="1"/>
  <c r="AN824" i="2"/>
  <c r="AN838" i="2" s="1"/>
  <c r="AO824" i="2"/>
  <c r="AO838" i="2" s="1"/>
  <c r="AP824" i="2"/>
  <c r="AP838" i="2" s="1"/>
  <c r="L818" i="2"/>
  <c r="L815" i="2"/>
  <c r="L816" i="2"/>
  <c r="L819" i="2"/>
  <c r="L820" i="2"/>
  <c r="L821" i="2"/>
  <c r="L822" i="2"/>
  <c r="L823" i="2"/>
  <c r="L824" i="2"/>
  <c r="L814" i="2"/>
  <c r="L828" i="2" l="1"/>
  <c r="M814" i="2"/>
  <c r="L835" i="2"/>
  <c r="M821" i="2"/>
  <c r="L829" i="2"/>
  <c r="M815" i="2"/>
  <c r="L838" i="2"/>
  <c r="M824" i="2"/>
  <c r="L836" i="2"/>
  <c r="M822" i="2"/>
  <c r="L834" i="2"/>
  <c r="M820" i="2"/>
  <c r="L830" i="2"/>
  <c r="M816" i="2"/>
  <c r="L832" i="2"/>
  <c r="M818" i="2"/>
  <c r="L837" i="2"/>
  <c r="M823" i="2"/>
  <c r="L833" i="2"/>
  <c r="M819" i="2"/>
  <c r="C454" i="1"/>
  <c r="C446" i="1"/>
  <c r="C444" i="1"/>
  <c r="C455" i="1"/>
  <c r="C453" i="1"/>
  <c r="C451" i="1"/>
  <c r="C447" i="1"/>
  <c r="C449" i="1"/>
  <c r="C445" i="1"/>
  <c r="C452" i="1"/>
  <c r="C450" i="1"/>
  <c r="C456" i="1" l="1"/>
  <c r="D809" i="2" l="1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D655" i="2"/>
  <c r="C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D649" i="2"/>
  <c r="C649" i="2"/>
  <c r="B649" i="2"/>
  <c r="A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D643" i="2"/>
  <c r="C643" i="2"/>
  <c r="B643" i="2"/>
  <c r="A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D637" i="2"/>
  <c r="C637" i="2"/>
  <c r="B637" i="2"/>
  <c r="A637" i="2"/>
  <c r="D636" i="2"/>
  <c r="C636" i="2"/>
  <c r="B636" i="2"/>
  <c r="A636" i="2"/>
  <c r="D625" i="2"/>
  <c r="C625" i="2"/>
  <c r="B625" i="2"/>
  <c r="A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D619" i="2"/>
  <c r="C619" i="2"/>
  <c r="B619" i="2"/>
  <c r="A619" i="2"/>
  <c r="D618" i="2"/>
  <c r="C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B602" i="2"/>
  <c r="A602" i="2"/>
  <c r="D601" i="2"/>
  <c r="C601" i="2"/>
  <c r="B601" i="2"/>
  <c r="A601" i="2"/>
  <c r="D598" i="2"/>
  <c r="C598" i="2"/>
  <c r="B598" i="2"/>
  <c r="A598" i="2"/>
  <c r="D597" i="2"/>
  <c r="C597" i="2"/>
  <c r="B597" i="2"/>
  <c r="A597" i="2"/>
  <c r="B596" i="2"/>
  <c r="A596" i="2"/>
  <c r="D595" i="2"/>
  <c r="C595" i="2"/>
  <c r="B595" i="2"/>
  <c r="A595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D544" i="2"/>
  <c r="C544" i="2"/>
  <c r="B544" i="2"/>
  <c r="A544" i="2"/>
  <c r="D542" i="2"/>
  <c r="C542" i="2"/>
  <c r="B542" i="2"/>
  <c r="A542" i="2"/>
  <c r="D541" i="2"/>
  <c r="C541" i="2"/>
  <c r="B541" i="2"/>
  <c r="A541" i="2"/>
  <c r="D540" i="2"/>
  <c r="C540" i="2"/>
  <c r="B540" i="2"/>
  <c r="A540" i="2"/>
  <c r="D539" i="2"/>
  <c r="C539" i="2"/>
  <c r="B539" i="2"/>
  <c r="A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3" i="2"/>
  <c r="C523" i="2"/>
  <c r="B523" i="2"/>
  <c r="A523" i="2"/>
  <c r="D522" i="2"/>
  <c r="C522" i="2"/>
  <c r="B522" i="2"/>
  <c r="A522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1" i="2"/>
  <c r="C511" i="2"/>
  <c r="B511" i="2"/>
  <c r="A511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7" i="2"/>
  <c r="C347" i="2"/>
  <c r="B347" i="2"/>
  <c r="A347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8" i="2"/>
  <c r="C278" i="2"/>
  <c r="B278" i="2"/>
  <c r="A278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D205" i="2"/>
  <c r="C205" i="2"/>
  <c r="B205" i="2"/>
  <c r="A205" i="2"/>
  <c r="D204" i="2"/>
  <c r="C204" i="2"/>
  <c r="B204" i="2"/>
  <c r="A204" i="2"/>
  <c r="D203" i="2"/>
  <c r="C203" i="2"/>
  <c r="B203" i="2"/>
  <c r="A203" i="2"/>
  <c r="D202" i="2"/>
  <c r="C202" i="2"/>
  <c r="B202" i="2"/>
  <c r="A202" i="2"/>
  <c r="D201" i="2"/>
  <c r="C201" i="2"/>
  <c r="B201" i="2"/>
  <c r="A201" i="2"/>
  <c r="D200" i="2"/>
  <c r="C200" i="2"/>
  <c r="B200" i="2"/>
  <c r="A200" i="2"/>
  <c r="D199" i="2"/>
  <c r="C199" i="2"/>
  <c r="B199" i="2"/>
  <c r="A199" i="2"/>
  <c r="D198" i="2"/>
  <c r="C198" i="2"/>
  <c r="B198" i="2"/>
  <c r="A198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2" i="2"/>
  <c r="C182" i="2"/>
  <c r="B182" i="2"/>
  <c r="A182" i="2"/>
  <c r="D181" i="2"/>
  <c r="C181" i="2"/>
  <c r="B181" i="2"/>
  <c r="A181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D165" i="2"/>
  <c r="C165" i="2"/>
  <c r="B165" i="2"/>
  <c r="A165" i="2"/>
  <c r="D164" i="2"/>
  <c r="C164" i="2"/>
  <c r="B164" i="2"/>
  <c r="A164" i="2"/>
  <c r="D163" i="2"/>
  <c r="C163" i="2"/>
  <c r="B163" i="2"/>
  <c r="A163" i="2"/>
  <c r="D162" i="2"/>
  <c r="C162" i="2"/>
  <c r="B162" i="2"/>
  <c r="A162" i="2"/>
  <c r="D161" i="2"/>
  <c r="C161" i="2"/>
  <c r="B161" i="2"/>
  <c r="A161" i="2"/>
  <c r="D160" i="2"/>
  <c r="C160" i="2"/>
  <c r="B160" i="2"/>
  <c r="A160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D124" i="2"/>
  <c r="C124" i="2"/>
  <c r="B124" i="2"/>
  <c r="A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D116" i="2"/>
  <c r="C116" i="2"/>
  <c r="B116" i="2"/>
  <c r="A116" i="2"/>
  <c r="D115" i="2"/>
  <c r="C115" i="2"/>
  <c r="B115" i="2"/>
  <c r="A115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D83" i="2"/>
  <c r="C83" i="2"/>
  <c r="B83" i="2"/>
  <c r="A83" i="2"/>
  <c r="D82" i="2"/>
  <c r="C82" i="2"/>
  <c r="B82" i="2"/>
  <c r="A82" i="2"/>
  <c r="D81" i="2"/>
  <c r="C81" i="2"/>
  <c r="B81" i="2"/>
  <c r="A81" i="2"/>
  <c r="D80" i="2"/>
  <c r="C80" i="2"/>
  <c r="B80" i="2"/>
  <c r="A80" i="2"/>
  <c r="D79" i="2"/>
  <c r="C79" i="2"/>
  <c r="B79" i="2"/>
  <c r="A79" i="2"/>
  <c r="D78" i="2"/>
  <c r="C78" i="2"/>
  <c r="B78" i="2"/>
  <c r="A78" i="2"/>
  <c r="D77" i="2"/>
  <c r="C77" i="2"/>
  <c r="B77" i="2"/>
  <c r="A77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D42" i="2"/>
  <c r="C42" i="2"/>
  <c r="B42" i="2"/>
  <c r="A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5" i="2"/>
  <c r="C35" i="2"/>
  <c r="B35" i="2"/>
  <c r="A35" i="2"/>
  <c r="D34" i="2"/>
  <c r="C34" i="2"/>
  <c r="B34" i="2"/>
  <c r="A34" i="2"/>
  <c r="D33" i="2"/>
  <c r="C33" i="2"/>
  <c r="B33" i="2"/>
  <c r="A33" i="2"/>
  <c r="D32" i="2"/>
  <c r="C32" i="2"/>
  <c r="B32" i="2"/>
  <c r="A32" i="2"/>
  <c r="D31" i="2"/>
  <c r="C31" i="2"/>
  <c r="B31" i="2"/>
  <c r="A31" i="2"/>
  <c r="D16" i="2"/>
  <c r="C16" i="2"/>
  <c r="B16" i="2"/>
  <c r="A16" i="2"/>
  <c r="D3" i="2"/>
  <c r="C3" i="2"/>
  <c r="B3" i="2"/>
  <c r="A3" i="2"/>
  <c r="D2" i="2"/>
  <c r="C2" i="2"/>
  <c r="B2" i="2"/>
  <c r="A2" i="2"/>
</calcChain>
</file>

<file path=xl/comments1.xml><?xml version="1.0" encoding="utf-8"?>
<comments xmlns="http://schemas.openxmlformats.org/spreadsheetml/2006/main">
  <authors>
    <author>PC</author>
  </authors>
  <commentList>
    <comment ref="B42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3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3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3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3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4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FIN01</author>
    <author>Melita Kralik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H1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I.rebalans 2020</t>
        </r>
      </text>
    </comment>
    <comment ref="H9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I.rebalans 2020.</t>
        </r>
      </text>
    </comment>
    <comment ref="K655" authorId="2" shapeId="0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K661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K803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K82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K82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K82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K83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K83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sharedStrings.xml><?xml version="1.0" encoding="utf-8"?>
<sst xmlns="http://schemas.openxmlformats.org/spreadsheetml/2006/main" count="5557" uniqueCount="3446">
  <si>
    <t>Izvor-POMOĆNA</t>
  </si>
  <si>
    <t>Izvor</t>
  </si>
  <si>
    <t>Prihodi / primici</t>
  </si>
  <si>
    <t xml:space="preserve">Tekuće pomoći od izvanproračunskih korisnika </t>
  </si>
  <si>
    <t>Tekuće pomoći izravnanja za decentralizirane funkcije</t>
  </si>
  <si>
    <t>Kapitalne pomoći izravnanja za decentralizirane funkcije</t>
  </si>
  <si>
    <t>Prijenosi između proračunskih korisnika istog proračuna</t>
  </si>
  <si>
    <t>Kamate na oročena sredstva i depozite po viđenju</t>
  </si>
  <si>
    <t>Prihodi od zateznih kamata</t>
  </si>
  <si>
    <t>Prihodi od pozitivnih tečajnih razlika i razlika zbog primjene valutne klauzule</t>
  </si>
  <si>
    <t>Prihodi iz dobiti trgovačkih društava, kreditnih i ostalih financijskih institucija po posebnim propisima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</si>
  <si>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</si>
  <si>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</si>
  <si>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</si>
  <si>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</si>
  <si>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</si>
  <si>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 xml:space="preserve">Prihodi od kamata na dane zajmove kreditnim i ostalim financijskim institucijama izvan javnog sektora </t>
  </si>
  <si>
    <t>Županijske, gradske i općinske pristojbe i naknade</t>
  </si>
  <si>
    <t>Ostale upravne pristojbe i naknade</t>
  </si>
  <si>
    <t>Ostale pristojbe i naknade</t>
  </si>
  <si>
    <t xml:space="preserve">Ostali nespomenuti prihodi </t>
  </si>
  <si>
    <t>Prihodi od prodaje proizvoda i robe</t>
  </si>
  <si>
    <t>Prihodi od pruženih usluga</t>
  </si>
  <si>
    <t>Prihodi od HZZO-a na temelju ugovornih obveza</t>
  </si>
  <si>
    <t>Kazne za porezne prekršaje</t>
  </si>
  <si>
    <t>Ostale kazne</t>
  </si>
  <si>
    <t>Ostali prihodi</t>
  </si>
  <si>
    <t>Zemljište</t>
  </si>
  <si>
    <t>Povrat zajmova danih neprofitnim organizacijama, građanima i kućanstvima u tuzemstvu</t>
  </si>
  <si>
    <t>Povrat zajmova danih tuzemnim kreditnim institucijama izvan  javnog sektora</t>
  </si>
  <si>
    <t>Dionice i udjeli u glavnici tuzemnih trgovačkih društava izvan javnog sektora</t>
  </si>
  <si>
    <t>Primljeni krediti od tuzemnih kreditnih institucija izvan javnog sektora</t>
  </si>
  <si>
    <t>OPĆI PRIHODI I PRIMICI - DECENTRALIZACIJA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</si>
  <si>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</si>
  <si>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</si>
  <si>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</si>
  <si>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</si>
  <si>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</si>
  <si>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</si>
  <si>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funkcija pomoćna</t>
  </si>
  <si>
    <t>funkcija pomoćna za rasf</t>
  </si>
  <si>
    <t>Fun-kcija</t>
  </si>
  <si>
    <t>Izvor NOVI</t>
  </si>
  <si>
    <t>Razdjel, glava, izvor, program, projekt, račun</t>
  </si>
  <si>
    <t>Pozi-cija 2020.</t>
  </si>
  <si>
    <t>Pozi-cija 2020</t>
  </si>
  <si>
    <t>Opis</t>
  </si>
  <si>
    <t xml:space="preserve">šifarnik prihoda </t>
  </si>
  <si>
    <t>2</t>
  </si>
  <si>
    <t>OPĆI PRIHODI I PRIMICI - ŽUPANIJSKI PRORAČUN</t>
  </si>
  <si>
    <t>Rashodi poslovanja</t>
  </si>
  <si>
    <t>Rashodi za zaposlene</t>
  </si>
  <si>
    <t>Plaće (Bruto)</t>
  </si>
  <si>
    <t>Plaće za redovan rad</t>
  </si>
  <si>
    <t>Doprinosi na plaće</t>
  </si>
  <si>
    <t>Doprinosi za obvezno zdravstveno osiguranje</t>
  </si>
  <si>
    <t>Materijalni rashodi</t>
  </si>
  <si>
    <t>Rashodi za usluge</t>
  </si>
  <si>
    <t>Usluge telefona, pošte i prijevoza</t>
  </si>
  <si>
    <t>Usluge promidžbe i informiranja</t>
  </si>
  <si>
    <t>Zakupnine i najamnine</t>
  </si>
  <si>
    <t>Intelektualne i osobne usluge</t>
  </si>
  <si>
    <t>Ostale usluge</t>
  </si>
  <si>
    <t>Ostali nespomenuti rashodi poslovanja</t>
  </si>
  <si>
    <t>Naknade za rad predstavničkih i izvršnih tijela, povjerenstava i slično</t>
  </si>
  <si>
    <t>Reprezentacija</t>
  </si>
  <si>
    <t>Ostali rashodi</t>
  </si>
  <si>
    <t>Tekuće donacije</t>
  </si>
  <si>
    <t>Tekuće donacije u novcu</t>
  </si>
  <si>
    <t>0620</t>
  </si>
  <si>
    <t xml:space="preserve">Intelektualne i osobne usluge </t>
  </si>
  <si>
    <t>Rashodi za nabavu nefinancijske imovine</t>
  </si>
  <si>
    <t>Rashodi za nabavu proizvedene dugotrajne imovine</t>
  </si>
  <si>
    <t>Postrojenja i oprema</t>
  </si>
  <si>
    <t>Uredska oprema i namještaj</t>
  </si>
  <si>
    <t>Naknade troškova zaposlenima</t>
  </si>
  <si>
    <t>Službena putovanja</t>
  </si>
  <si>
    <t>Ostale naknade troškova zaposlenima</t>
  </si>
  <si>
    <t>Rashodi za materijal i energiju</t>
  </si>
  <si>
    <t>Uredski materijal i ostali materijalni rashodi</t>
  </si>
  <si>
    <t>Energija</t>
  </si>
  <si>
    <t>Sitni inventar i auto gume</t>
  </si>
  <si>
    <t>Komunalne usluge</t>
  </si>
  <si>
    <t>Financijski rashodi</t>
  </si>
  <si>
    <t>Ostali financijski rashodi</t>
  </si>
  <si>
    <t>Bankarske usluge i usluge platnog prometa</t>
  </si>
  <si>
    <t>POMOĆI - ŽUPANIJSKI PRORAČUN</t>
  </si>
  <si>
    <t>POMOĆI - ŽUPANIJSKI PRORAČUN - EU PROJEKTI</t>
  </si>
  <si>
    <t>Ostali rashodi za zaposlene</t>
  </si>
  <si>
    <t>Naknade za prijevoz, za rad na terenu i odvojeni život</t>
  </si>
  <si>
    <t>Stručno usavršavanje zaposlenika</t>
  </si>
  <si>
    <t>Materijal i dijelovi za tekuće i investicijsko održavanje</t>
  </si>
  <si>
    <t>Naknade troškova osobama izvan radnog odnosa</t>
  </si>
  <si>
    <t>Premije osiguranja</t>
  </si>
  <si>
    <t>Članarine i norme</t>
  </si>
  <si>
    <t>Pristojbe i naknade</t>
  </si>
  <si>
    <t>11</t>
  </si>
  <si>
    <t>Usluge tekućeg i investicijskog održavanja</t>
  </si>
  <si>
    <t>Rashodi za nabavu neproizvedene dugotrajne imovine</t>
  </si>
  <si>
    <t>Nematerijalna imovina</t>
  </si>
  <si>
    <t>Licence</t>
  </si>
  <si>
    <t>Komunikacijska oprema</t>
  </si>
  <si>
    <t>Oprema za održavanje i zaštitu</t>
  </si>
  <si>
    <t>Uređaji, strojevi i oprema za ostale namjene</t>
  </si>
  <si>
    <t>Nematerijalna proizvedena imovina</t>
  </si>
  <si>
    <t>Ulaganja u računalne programe</t>
  </si>
  <si>
    <t>Rashodi za dodatna ulaganja na nefinancijskoj imovini</t>
  </si>
  <si>
    <t>Kapitalne donacije</t>
  </si>
  <si>
    <t>Instrumenti, uređaji i strojevi</t>
  </si>
  <si>
    <t>Službena, radna i zaštitna odjeća i obuća</t>
  </si>
  <si>
    <t>Zdravstvene i veterinarske usluge</t>
  </si>
  <si>
    <t>52</t>
  </si>
  <si>
    <t>Pomoći dane u inozemstvo i unutar općeg proračuna</t>
  </si>
  <si>
    <t>Pomoći proračunskim korisnicima drugih proračuna</t>
  </si>
  <si>
    <t>Tekuće pomoći proračunskim korisnicima drugih proračuna</t>
  </si>
  <si>
    <t>Računalne usluge</t>
  </si>
  <si>
    <t>Naknade građanima i kućanstvima na temelju osiguranja i druge naknade</t>
  </si>
  <si>
    <t>Ostale naknade građanima i kućanstvima iz proračuna</t>
  </si>
  <si>
    <t>Naknade građanima i kućanstvima u novcu</t>
  </si>
  <si>
    <t>NAMJENSKI PRIMICI OD ZADUŽIVANJA - ŽUPANIJSKI PRORAČUN</t>
  </si>
  <si>
    <t>Građevinski objekti</t>
  </si>
  <si>
    <t>Ostali građevinski objekti</t>
  </si>
  <si>
    <t>Medicinska i laboratorijska oprema</t>
  </si>
  <si>
    <t>Kapitalne pomoći proračunskim korisnicima drugih proračuna</t>
  </si>
  <si>
    <t>Materijal i sirovine</t>
  </si>
  <si>
    <t>Negativne tečajne razlike i razlike zbog primjene valutne klauzule</t>
  </si>
  <si>
    <t>Zatezne kamate</t>
  </si>
  <si>
    <t>Ostali nespomenuti financijski rashodi</t>
  </si>
  <si>
    <t xml:space="preserve">Kamate za primljene kredite i zajmove </t>
  </si>
  <si>
    <t>Kamate za primljene kredite i zajmove od kreditnih i ostalih financijskih institucija izvan javnog sektora</t>
  </si>
  <si>
    <t>Izdaci za financijsku imovinu i otplate zajmova</t>
  </si>
  <si>
    <t>Izdaci za otplatu glavnice primljenih kredita i zajmova</t>
  </si>
  <si>
    <t>Tekući prijenosi između proračunskih korisnika istog proračuna</t>
  </si>
  <si>
    <t xml:space="preserve">VLASTITI PRIHODI - PRORAČUNSKI KORISNICI </t>
  </si>
  <si>
    <t>Knjige, umjetnička djela i ostale izložbene vrijednosti</t>
  </si>
  <si>
    <t>Knjige</t>
  </si>
  <si>
    <t>UGOVORI, DONACIJE - ŽUPANIJA</t>
  </si>
  <si>
    <t>0912</t>
  </si>
  <si>
    <t>Program 1207</t>
  </si>
  <si>
    <t>RAZVOJ ODGOJNO-OBRAZOVNOG SUSTAVA</t>
  </si>
  <si>
    <t>0960</t>
  </si>
  <si>
    <t>A 1207 04</t>
  </si>
  <si>
    <t>ORGANIZACIJA I IZVOĐENJE NATJECANJA I SMOTRI</t>
  </si>
  <si>
    <t>0922</t>
  </si>
  <si>
    <t>T 1207 10</t>
  </si>
  <si>
    <t>ŠKOLSKI OBROK ZA SVE</t>
  </si>
  <si>
    <t>T 1207 11</t>
  </si>
  <si>
    <t>EU PROJEKTI - UČIMO ZAJEDNO 4</t>
  </si>
  <si>
    <t>Poslovni objekti</t>
  </si>
  <si>
    <t>Program 7006</t>
  </si>
  <si>
    <t>FINANCIRANJE OSNOVNOG ŠKOLSTVA PREMA MINIMALNOM STANDARDU</t>
  </si>
  <si>
    <t>Sportska i glazbena oprema</t>
  </si>
  <si>
    <t>Prijevozna sredstva</t>
  </si>
  <si>
    <t>Prijevozna sredstva u cestovnom prometu</t>
  </si>
  <si>
    <t>K 7006 07</t>
  </si>
  <si>
    <t>PLANSKO I HITNO ODRŽAVANJE OBJEKATA I OPREME OSNOVNOG ŠKOLSTVA</t>
  </si>
  <si>
    <t>A 7006 05</t>
  </si>
  <si>
    <t>FINANCIRANJE STVARNIH TROŠKOVA OSNOVNOG ŠKOLSTVA</t>
  </si>
  <si>
    <t>Program 7007</t>
  </si>
  <si>
    <t>FINANCIRANJE SREDNJEG ŠKOLSTVA PREMA MINIMALNOM STANDARDU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</si>
  <si>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</si>
  <si>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</si>
  <si>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</si>
  <si>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</si>
  <si>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</si>
  <si>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</si>
  <si>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GLAVA 012 02</t>
  </si>
  <si>
    <t>USTANOVE U ŠKOLSTVU</t>
  </si>
  <si>
    <t>A 7006 04</t>
  </si>
  <si>
    <t>FINANCIRANJE OPĆIH TROŠKOVA OSNOVNOG ŠKOLSTVA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</si>
  <si>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</si>
  <si>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</si>
  <si>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</si>
  <si>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</si>
  <si>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</si>
  <si>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</si>
  <si>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</si>
  <si>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</si>
  <si>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</si>
  <si>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u naravi</t>
  </si>
  <si>
    <t>Naknade građanima i kućanstvima iz EU sredstava</t>
  </si>
  <si>
    <t>A 7011 02</t>
  </si>
  <si>
    <t>VLASTITI PRIHODI - SREDNJE ŠKOLSTVO</t>
  </si>
  <si>
    <t>Plaće u naravi</t>
  </si>
  <si>
    <t>Troškovi sudskih postupaka</t>
  </si>
  <si>
    <t>Tekući prijenosi između proračunskih korisnika istog proračuna temeljem prijenosa EU sredstava</t>
  </si>
  <si>
    <t xml:space="preserve">Poslovni objekti </t>
  </si>
  <si>
    <t>Višegodišnji nasadi i osnovno stado</t>
  </si>
  <si>
    <t>Višegodišnji nasadi</t>
  </si>
  <si>
    <t>Dodatna ulaganja na postrojenjima i opremi</t>
  </si>
  <si>
    <t xml:space="preserve">Dodatna ulaganja na postrojenjima i opremi </t>
  </si>
  <si>
    <t>Otplata glavnice primljenih zajmova od trgovačkih društava i obrtnika izvan javnog sektora</t>
  </si>
  <si>
    <t>Otplata glavnice primljenih zajmova od tuzemnih trgovačkih društava izvan javnog sektora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</si>
  <si>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</si>
  <si>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</si>
  <si>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</si>
  <si>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</si>
  <si>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18</t>
  </si>
  <si>
    <t>POMOĆNICI U NASTAVI 3</t>
  </si>
  <si>
    <t>T 1207 19</t>
  </si>
  <si>
    <t>POMOĆNICI U NASTAVI 4</t>
  </si>
  <si>
    <t>T 1207 20</t>
  </si>
  <si>
    <t>SHEMA - VOĆE, POVRĆE I MLIJEKO</t>
  </si>
  <si>
    <t>T 1207 21</t>
  </si>
  <si>
    <t>PRODUŽENI BORAVAK</t>
  </si>
  <si>
    <t>T 1207 22</t>
  </si>
  <si>
    <t>CENTRI IZVRSNOSTI</t>
  </si>
  <si>
    <t>T 1207 23</t>
  </si>
  <si>
    <t>OZAKONJENJE NEZAKONITO IZGRAĐENIH ZGRADA JAVNE NAMJENE</t>
  </si>
  <si>
    <t>PLAN 2020. - I.REBALANS</t>
  </si>
  <si>
    <t>Tekuće pomoći od inozemnih vlada</t>
  </si>
  <si>
    <t>Kapitalne pomoći od inozemnih vlada</t>
  </si>
  <si>
    <t>Tekuće pomoći od međunarodnih organizacija</t>
  </si>
  <si>
    <t>Tekuće pomoći od institucija i tijela EU</t>
  </si>
  <si>
    <t xml:space="preserve">Kapitalne pomoći od institucija i tijela EU </t>
  </si>
  <si>
    <t>Kapitalne pomoći od izvanproračunskih korisnika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</si>
  <si>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</si>
  <si>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</si>
  <si>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Kapitalne pomoći iz državnog proračuna temeljem prijenosa EU sredstava</t>
  </si>
  <si>
    <t>Kapitalni prijenosi između proračunskih korisnika istog proračuna temeljem prijenosa EU sredstava</t>
  </si>
  <si>
    <t>Prihodi od kamata po vrijednosnim papirima</t>
  </si>
  <si>
    <t>Prihodi od dividendi</t>
  </si>
  <si>
    <t xml:space="preserve">Ostali prihodi od financijske imovine </t>
  </si>
  <si>
    <t>Stambeni objekti</t>
  </si>
  <si>
    <t>6311</t>
  </si>
  <si>
    <t>6312</t>
  </si>
  <si>
    <t>6321</t>
  </si>
  <si>
    <t>6341</t>
  </si>
  <si>
    <t>6342</t>
  </si>
  <si>
    <t>6352</t>
  </si>
  <si>
    <t>6412</t>
  </si>
  <si>
    <t>6413</t>
  </si>
  <si>
    <t>6414</t>
  </si>
  <si>
    <t>6415</t>
  </si>
  <si>
    <t>6416</t>
  </si>
  <si>
    <t>6417</t>
  </si>
  <si>
    <t>6421</t>
  </si>
  <si>
    <t>6422</t>
  </si>
  <si>
    <t>6423</t>
  </si>
  <si>
    <t>6429</t>
  </si>
  <si>
    <t>6512</t>
  </si>
  <si>
    <t>6513</t>
  </si>
  <si>
    <t>6514</t>
  </si>
  <si>
    <t>6526</t>
  </si>
  <si>
    <t>6631</t>
  </si>
  <si>
    <t>6632</t>
  </si>
  <si>
    <t>7111</t>
  </si>
  <si>
    <t>7211</t>
  </si>
  <si>
    <t>7212</t>
  </si>
  <si>
    <t>7214</t>
  </si>
  <si>
    <t>7221</t>
  </si>
  <si>
    <t>7224</t>
  </si>
  <si>
    <t>7225</t>
  </si>
  <si>
    <t>7227</t>
  </si>
  <si>
    <t>7231</t>
  </si>
  <si>
    <t>Račun</t>
  </si>
  <si>
    <t>8121</t>
  </si>
  <si>
    <t>8341</t>
  </si>
  <si>
    <t>9221</t>
  </si>
  <si>
    <t>9222</t>
  </si>
  <si>
    <t>Višak prihoda</t>
  </si>
  <si>
    <t>Manjak prihoda</t>
  </si>
  <si>
    <t>UKUPNO PRIHODI (6+7+8+9)</t>
  </si>
  <si>
    <t>Prihodi iz nadležnog proračuna za financiranje rashoda poslovanja</t>
  </si>
  <si>
    <t>Prihodi iz nadležnog proračuna za financiranje rashoda za nabavu nefinancijske imovine</t>
  </si>
  <si>
    <t>KONTROLA  PLANA PO IZVORIMA FINANCIRANJA</t>
  </si>
  <si>
    <t>UKUPNO IZVORI FINANCIRANJA</t>
  </si>
  <si>
    <t xml:space="preserve">Tekuće pomoći iz državnog proračuna temeljem prijenosa EU sredstava </t>
  </si>
  <si>
    <t xml:space="preserve">Primljeni zajmovi od tuzemnih trgovačkih društava izvan javnog sektora </t>
  </si>
  <si>
    <t>PLAN PO IZVORIMA FINANCIRANJA</t>
  </si>
  <si>
    <t>KONTROLA PLANA:</t>
  </si>
  <si>
    <t>KONTROLA (MORA BITI =0)</t>
  </si>
  <si>
    <t>CENTAR ZA AUTIZAM</t>
  </si>
  <si>
    <t>O.Š. ANTE STARČEVIĆA, VILJEVO</t>
  </si>
  <si>
    <t>O.Š. ANTUNOVAC</t>
  </si>
  <si>
    <t>O.Š. AUGUSTA HARAMBAŠIĆA, DONJI MIHOLJAC</t>
  </si>
  <si>
    <t>O.Š. BIJELO BRDO</t>
  </si>
  <si>
    <t>O.Š. BILJE</t>
  </si>
  <si>
    <t>O.Š. BRATOLJUBA KLAIĆA, BIZOVAC</t>
  </si>
  <si>
    <t>O.Š. BUDROVCI</t>
  </si>
  <si>
    <t>O.Š. ĐAKOVAČKI SELCI</t>
  </si>
  <si>
    <t>O.Š. DALJ</t>
  </si>
  <si>
    <t>O.Š. DARDA</t>
  </si>
  <si>
    <t>O.Š. DORE PEJAČEVIĆ, NAŠICE</t>
  </si>
  <si>
    <t>O.Š. DR. FRANJE TUĐMANA, BELI MANASTIR</t>
  </si>
  <si>
    <t>O.Š. DRAŽ</t>
  </si>
  <si>
    <t>O.Š. DRENJE</t>
  </si>
  <si>
    <t>O.Š. ERNESTINOVO</t>
  </si>
  <si>
    <t>O.Š. GORJANI</t>
  </si>
  <si>
    <t>O.Š. HINKA JUHNA, PODGORAČ</t>
  </si>
  <si>
    <t>O.Š. HRVATSKI SOKOL, PODGAJCI PODRAVSKI</t>
  </si>
  <si>
    <t>O.Š. IVANA BRNJIKA SLOVAKA, JELISAVAC</t>
  </si>
  <si>
    <t>O.Š. IVANA GORANA KOVAČIĆA, ĐAKOVO</t>
  </si>
  <si>
    <t>O.Š. IVANA KUKULJEVIĆA, BELIŠĆE</t>
  </si>
  <si>
    <t>O.Š. IVANE BRLIĆ-MAŽURANIĆ, KOŠKA</t>
  </si>
  <si>
    <t>O.Š. IVANE BRLIĆ-MAŽURANIĆ, STRZIVOJNA</t>
  </si>
  <si>
    <t>O.Š. JAGODNJAK</t>
  </si>
  <si>
    <t>O.Š. JOSIPA ANTUNA ČOLNIĆA, ĐAKOVO</t>
  </si>
  <si>
    <t>O.Š. JOSIPA JURJA STROSSMAYERA, ĐURĐENOVAC</t>
  </si>
  <si>
    <t>O.Š. JOSIPA JURJA STROSSMAYERA, TRNAVA</t>
  </si>
  <si>
    <t>O.Š. JOSIPA KOZARCA, JOSIPOVAC PUNITOVAČKI</t>
  </si>
  <si>
    <t>O.Š. JOSIPA KOZARCA, SEMELJCI</t>
  </si>
  <si>
    <t>O.Š. KNEŽEVI VINOGRADI</t>
  </si>
  <si>
    <t>O.Š. KRALJA TOMISLAVA , NAŠICE</t>
  </si>
  <si>
    <t>O.Š. LADIMIREVCI</t>
  </si>
  <si>
    <t>O.Š. LASLOVO</t>
  </si>
  <si>
    <t>O.Š. LUG</t>
  </si>
  <si>
    <t>O.Š. LUKE BOTIĆA, VIŠKOVCI</t>
  </si>
  <si>
    <t>O.Š. MATE LOVRAKA, VLADISLAVCI</t>
  </si>
  <si>
    <t>O.Š. MATIJA GUBEC, ČEMINAC</t>
  </si>
  <si>
    <t>O.Š. MATIJA GUBEC, MAGADENOVAC</t>
  </si>
  <si>
    <t>O.Š. MATIJA GUBEC, PIŠKOREVCI</t>
  </si>
  <si>
    <t>O.Š. MATIJE PETRA KATANČIĆA, VALPOVO</t>
  </si>
  <si>
    <t>O.Š. MILKA CEPELIĆA, VUKA</t>
  </si>
  <si>
    <t>O.Š. MIROSLAVA KRLEŽE, ČEPIN</t>
  </si>
  <si>
    <t>O.Š. PETRIJEVCI</t>
  </si>
  <si>
    <t>O.Š. POPOVAC</t>
  </si>
  <si>
    <t>O.Š. SATNICA ĐAKOVAČKA</t>
  </si>
  <si>
    <t>O.Š. ŠEĆERANA, BELI MANASTIR</t>
  </si>
  <si>
    <t>O.Š. SILVIJA STRAHIMIRA KRANJČEVIĆA, LEVANJSKA VAROŠ</t>
  </si>
  <si>
    <t>O.Š. VLADIMIRA NAZORA, ČEPIN</t>
  </si>
  <si>
    <t>O.Š. VLADIMIRA NAZORA, ĐAKOVO</t>
  </si>
  <si>
    <t>O.Š. VLADIMIRA NAZORA, FERIČANCI</t>
  </si>
  <si>
    <t>O.Š. ZMAJEVAC</t>
  </si>
  <si>
    <t>OSNOVNA GLAZBENA ŠKOLA KONTESA DORA</t>
  </si>
  <si>
    <t>DRUGA GIMNAZIJA OSIJEK</t>
  </si>
  <si>
    <t>DRUGA SREDNJA ŠKOLA BELI MANASTIR</t>
  </si>
  <si>
    <t>EKONOMSKA I UPRAVNA ŠKOLA OSIJEK</t>
  </si>
  <si>
    <t>EKONOMSKA ŠKOLA BRAĆA RADIĆ, ĐAKOVO</t>
  </si>
  <si>
    <t>ELEKTROTEHNIČKA I PROMETNA ŠKOLA OSIJEK</t>
  </si>
  <si>
    <t>GIMNAZIJA ANTUNA GUSTAVA MATOŠA, ĐAKOVO</t>
  </si>
  <si>
    <t>GIMNAZIJA BELI MANASTIR</t>
  </si>
  <si>
    <t>GLAZBENA ŠKOLA FRANJE KUHAČA, OSIJEK</t>
  </si>
  <si>
    <t>GRADITELJSKO-GEODETSKA ŠKOLA OSIJEK</t>
  </si>
  <si>
    <t>III. GIMNAZIJA OSIJEK</t>
  </si>
  <si>
    <t>MEDICINSKA ŠKOLA OSIJEK</t>
  </si>
  <si>
    <t>OBRTNIČKA ŠKOLA OSIJEK</t>
  </si>
  <si>
    <t>POLJOPRIVREDNA I VETERINARSKA ŠKOLA OSIJEK</t>
  </si>
  <si>
    <t>PRVA GIMNAZIJA OSIJEK</t>
  </si>
  <si>
    <t>PRVA SREDNJA ŠKOLA BELI MANASTIR</t>
  </si>
  <si>
    <t>ŠKOLA PRIMIJENJENE UMJETNOSTI I DIZAJNA OSIJEK</t>
  </si>
  <si>
    <t>SREDNJA ŠKOLA DALJ</t>
  </si>
  <si>
    <t>SREDNJA ŠKOLA DONJI MIHOLJAC</t>
  </si>
  <si>
    <t>SREDNJA ŠKOLA ISIDORA KRŠNJAVOG, NAŠICE</t>
  </si>
  <si>
    <t>SREDNJA ŠKOLA JOSIPA KOZARCA, ĐURĐENOVAC</t>
  </si>
  <si>
    <t>SREDNJA ŠKOLA VALPOVO</t>
  </si>
  <si>
    <t>SREDNJA STRUKOVNA ŠKOLA ANTUNA HORVATA, ĐAKOVO</t>
  </si>
  <si>
    <t>SREDNJOŠKOSLI ĐAČKI DOM OSIJEK</t>
  </si>
  <si>
    <t>STROJARSKA TEHNIČKA ŠKOLA OSIJEK</t>
  </si>
  <si>
    <t>TEHNIČKA ŠKOLA I PRIRODOSLOVNA GIMNAZIJA RUĐERA BOŠKOVIĆA, OSIJEK</t>
  </si>
  <si>
    <t>TRGOVAČKA I KOMERCIJALNA ŠKOLA DAVOR MILAS, OSIJEK</t>
  </si>
  <si>
    <t>UČENIČKI DOM HRVATSKOG RADIŠE, OSIJEK</t>
  </si>
  <si>
    <t>UGOSTITELJSKO-TURISTIČKA ŠKOLA OSIJEK</t>
  </si>
  <si>
    <t>R. BR</t>
  </si>
  <si>
    <t>RKP</t>
  </si>
  <si>
    <t xml:space="preserve">NAZIV PRORAČUNSKOGA KORISNIKA                                                    </t>
  </si>
  <si>
    <t>ADRESA PRORAČUNSKOGA KORISNIKA</t>
  </si>
  <si>
    <t xml:space="preserve">POŠTANSKI BROJ I NAZIV GRADA/OPĆINE                                                     </t>
  </si>
  <si>
    <t xml:space="preserve">MATIČNI BROJ     </t>
  </si>
  <si>
    <t>OIB</t>
  </si>
  <si>
    <t>3</t>
  </si>
  <si>
    <t>VINKOVAČKA 3</t>
  </si>
  <si>
    <t>31000 OSIJEK</t>
  </si>
  <si>
    <t>03014436</t>
  </si>
  <si>
    <t>KRALJA TOMISLAVA 1</t>
  </si>
  <si>
    <t>31531 VILJEVO</t>
  </si>
  <si>
    <t>01138766</t>
  </si>
  <si>
    <t>ŠKOLSKA 15</t>
  </si>
  <si>
    <t>31216 ANTUNOVAC</t>
  </si>
  <si>
    <t>03013847</t>
  </si>
  <si>
    <t>PRILAZ STADIONU 1</t>
  </si>
  <si>
    <t>31540 DONJI MIHOLJAC</t>
  </si>
  <si>
    <t>01504673</t>
  </si>
  <si>
    <t>NIKOLE TESLE 71</t>
  </si>
  <si>
    <t>31204 BIJELO BRDO</t>
  </si>
  <si>
    <t>03021521</t>
  </si>
  <si>
    <t>ŠKOLSKA 8</t>
  </si>
  <si>
    <t>31327 BILJE</t>
  </si>
  <si>
    <t>03305651</t>
  </si>
  <si>
    <t>ULICA DR. FRANJE TUĐMANA 1</t>
  </si>
  <si>
    <t>31222 BIZOVAC</t>
  </si>
  <si>
    <t>03030008</t>
  </si>
  <si>
    <t>GUPČEV TRG 8</t>
  </si>
  <si>
    <t>31400 ĐAKOVO</t>
  </si>
  <si>
    <t>03011232</t>
  </si>
  <si>
    <t>BANA JOSIPA JELAČIĆA 9</t>
  </si>
  <si>
    <t>31415 SELCI ĐAKOVAČKI</t>
  </si>
  <si>
    <t>03011135</t>
  </si>
  <si>
    <t>ZAGREBAČKA BB</t>
  </si>
  <si>
    <t>31226 DALJ</t>
  </si>
  <si>
    <t>03013766</t>
  </si>
  <si>
    <t>ŠKOLSKA 9</t>
  </si>
  <si>
    <t>31326 DARDA</t>
  </si>
  <si>
    <t>03305678</t>
  </si>
  <si>
    <t>AUGUSTA CESARCA 18</t>
  </si>
  <si>
    <t>31500 NAŠICE</t>
  </si>
  <si>
    <t>03120457</t>
  </si>
  <si>
    <t>SV.MARTINA 16</t>
  </si>
  <si>
    <t>31300 BELI MANASTIR</t>
  </si>
  <si>
    <t>03305724</t>
  </si>
  <si>
    <t>IVE LOLE RIBARA 1</t>
  </si>
  <si>
    <t>31305 DRAŽ</t>
  </si>
  <si>
    <t>03305732</t>
  </si>
  <si>
    <t>LJUDEVITA GAJA 28</t>
  </si>
  <si>
    <t>31418 DRENJE</t>
  </si>
  <si>
    <t>03011178</t>
  </si>
  <si>
    <t>ŠKOLSKA 1</t>
  </si>
  <si>
    <t>31215 ERNESTINOVO</t>
  </si>
  <si>
    <t>03013707</t>
  </si>
  <si>
    <t>BOLOKAN 20</t>
  </si>
  <si>
    <t>31422 GORJANI</t>
  </si>
  <si>
    <t>03011208</t>
  </si>
  <si>
    <t>HINKA JUHNA 8</t>
  </si>
  <si>
    <t>31433 PODGORAČ</t>
  </si>
  <si>
    <t>03103935</t>
  </si>
  <si>
    <t>VLADIMIRA NAZORA 185</t>
  </si>
  <si>
    <t>31552 PODGAJCI PODRAVSKI</t>
  </si>
  <si>
    <t>01504371</t>
  </si>
  <si>
    <t>IVANA BRNJIKA SLOVAKA 37</t>
  </si>
  <si>
    <t>31225 JELISAVAC</t>
  </si>
  <si>
    <t>03103919</t>
  </si>
  <si>
    <t>KRALJA TOMISLAVA 26</t>
  </si>
  <si>
    <t>03011143</t>
  </si>
  <si>
    <t>KRALJA TOMISLAVA 196</t>
  </si>
  <si>
    <t>31551 BELIŠĆE</t>
  </si>
  <si>
    <t>03029972</t>
  </si>
  <si>
    <t>TRG DR. FRANJE TUĐMANA 5</t>
  </si>
  <si>
    <t>31224 KOŠKA</t>
  </si>
  <si>
    <t>03103927</t>
  </si>
  <si>
    <t>BRAĆE RADIĆA 166</t>
  </si>
  <si>
    <t>31410 STRIZIVOJNA</t>
  </si>
  <si>
    <t>03053601</t>
  </si>
  <si>
    <t>BORISA KIDRIČA 57</t>
  </si>
  <si>
    <t>31324 JAGODNJAK</t>
  </si>
  <si>
    <t>03305708</t>
  </si>
  <si>
    <t>TRG NIKOLE ŠUBIĆA ZRINSKOG 4</t>
  </si>
  <si>
    <t>03386180</t>
  </si>
  <si>
    <t>KARDINALA ALOJZIJA STEPINCA BB</t>
  </si>
  <si>
    <t>31511 ĐURĐENOVAC</t>
  </si>
  <si>
    <t>03103889</t>
  </si>
  <si>
    <t>BRAĆE RADIĆA 1</t>
  </si>
  <si>
    <t>31411 TRNAVA</t>
  </si>
  <si>
    <t>03011216</t>
  </si>
  <si>
    <t>BRAĆE BANAS 2</t>
  </si>
  <si>
    <t>31424 JOSIPOVAC PUNITOVAČKI</t>
  </si>
  <si>
    <t>03011186</t>
  </si>
  <si>
    <t>ŠKOLSKA 21</t>
  </si>
  <si>
    <t>31402 SEMELJCI</t>
  </si>
  <si>
    <t>03011259</t>
  </si>
  <si>
    <t>GLAVNA 44</t>
  </si>
  <si>
    <t>31309 KN.VINOGRADI</t>
  </si>
  <si>
    <t>03305686</t>
  </si>
  <si>
    <t>MATICE HRVATSKE 1</t>
  </si>
  <si>
    <t>01672525</t>
  </si>
  <si>
    <t>ĐUKE MARIČIĆA 21</t>
  </si>
  <si>
    <t>31550 VALPOVO</t>
  </si>
  <si>
    <t>01089978</t>
  </si>
  <si>
    <t>31214 LASLOVO</t>
  </si>
  <si>
    <t>03013812</t>
  </si>
  <si>
    <t>ŠKOLSKA 6</t>
  </si>
  <si>
    <t>31328 LUG</t>
  </si>
  <si>
    <t>01383531</t>
  </si>
  <si>
    <t>OMLADINSKA 4</t>
  </si>
  <si>
    <t>31401 VIŠKOVCI</t>
  </si>
  <si>
    <t>03011160</t>
  </si>
  <si>
    <t>KRALJA TOMISLAVA 75</t>
  </si>
  <si>
    <t>31404 VLADISLAVCI</t>
  </si>
  <si>
    <t>03021530</t>
  </si>
  <si>
    <t>KOLODVORSKA 48</t>
  </si>
  <si>
    <t>31325 ČEMINAC</t>
  </si>
  <si>
    <t>03305635</t>
  </si>
  <si>
    <t>ŠKOLSKA 3</t>
  </si>
  <si>
    <t>31542 MAGADENOVAC</t>
  </si>
  <si>
    <t>03034704</t>
  </si>
  <si>
    <t>PREOBRAŽENSKI TRG 11</t>
  </si>
  <si>
    <t>31417 PIŠKOREVCI</t>
  </si>
  <si>
    <t>03011194</t>
  </si>
  <si>
    <t>IVE LOLE RIBARA 3</t>
  </si>
  <si>
    <t>03029999</t>
  </si>
  <si>
    <t>04102082761</t>
  </si>
  <si>
    <t>MILKA CEPELIĆA 1</t>
  </si>
  <si>
    <t>31403 VUKA</t>
  </si>
  <si>
    <t>03013740</t>
  </si>
  <si>
    <t>KRALJA ZVONIMIRA 100</t>
  </si>
  <si>
    <t>31431 ČEPIN</t>
  </si>
  <si>
    <t>03013758</t>
  </si>
  <si>
    <t>REPUBLIKE 110A</t>
  </si>
  <si>
    <t>31208 PETRIJEVCI</t>
  </si>
  <si>
    <t>03030016</t>
  </si>
  <si>
    <t>02643029195</t>
  </si>
  <si>
    <t>VLADIMIRA NAZORA 26</t>
  </si>
  <si>
    <t>31303 POPOVAC</t>
  </si>
  <si>
    <t>03305694</t>
  </si>
  <si>
    <t>BANA JOSIPA JELAČIĆA 6</t>
  </si>
  <si>
    <t>31421 SATNICA ĐAKOVAČKA</t>
  </si>
  <si>
    <t>04247230</t>
  </si>
  <si>
    <t>ŽRTAVA DOMOVINSKOG RATA 27</t>
  </si>
  <si>
    <t>03357368</t>
  </si>
  <si>
    <t>GLAVNA 62</t>
  </si>
  <si>
    <t>31416 LEVANJSKA VAROŠ</t>
  </si>
  <si>
    <t>03011224</t>
  </si>
  <si>
    <t>KALNIČKA 17</t>
  </si>
  <si>
    <t>03013723</t>
  </si>
  <si>
    <t>KRALJA TOMISLAVA 18</t>
  </si>
  <si>
    <t>03011151</t>
  </si>
  <si>
    <t>TRG MATIJE GUPCA 9</t>
  </si>
  <si>
    <t>31512 FERIČANCI</t>
  </si>
  <si>
    <t>03103897</t>
  </si>
  <si>
    <t>SPORTSKA 2A</t>
  </si>
  <si>
    <t>31307 ZMAJEVAC</t>
  </si>
  <si>
    <t>00801674</t>
  </si>
  <si>
    <t>DORE PEJAČEVIĆ 2</t>
  </si>
  <si>
    <t>02308169</t>
  </si>
  <si>
    <t>KAMILA FIRINGERA 5</t>
  </si>
  <si>
    <t>00240656</t>
  </si>
  <si>
    <t>01379968</t>
  </si>
  <si>
    <t>TRG SV. TROJSTVA 4</t>
  </si>
  <si>
    <t>03374246</t>
  </si>
  <si>
    <t>VIJENAC KARDINALA ALOJZIJA STEPINCA 11</t>
  </si>
  <si>
    <t>00265837</t>
  </si>
  <si>
    <t>ISTARSKA 3</t>
  </si>
  <si>
    <t>00338770</t>
  </si>
  <si>
    <t>00265829</t>
  </si>
  <si>
    <t>01379933</t>
  </si>
  <si>
    <t>TRG SV. TROJSTVA 1</t>
  </si>
  <si>
    <t>03415635</t>
  </si>
  <si>
    <t>DRINSKA 16A</t>
  </si>
  <si>
    <t>03021599</t>
  </si>
  <si>
    <t>KAMILA FIRINGERA 14</t>
  </si>
  <si>
    <t>00240664</t>
  </si>
  <si>
    <t>VUKOVARSKA 209</t>
  </si>
  <si>
    <t>00302716</t>
  </si>
  <si>
    <t>TRG BANA JOSIPA JELAČIĆA 24</t>
  </si>
  <si>
    <t>03014126</t>
  </si>
  <si>
    <t>JADROVSKA 20</t>
  </si>
  <si>
    <t xml:space="preserve"> 31000 OSIJEK</t>
  </si>
  <si>
    <t>03383482</t>
  </si>
  <si>
    <t>ŽUPANIJSKA 4</t>
  </si>
  <si>
    <t>00240648</t>
  </si>
  <si>
    <t>01379941</t>
  </si>
  <si>
    <t>04249161856</t>
  </si>
  <si>
    <t>DRINSKA 12</t>
  </si>
  <si>
    <t>03014169</t>
  </si>
  <si>
    <t>09179210440</t>
  </si>
  <si>
    <t>BRAĆE RADIĆA 7</t>
  </si>
  <si>
    <t>01379950</t>
  </si>
  <si>
    <t>VUKOVARSKA 84</t>
  </si>
  <si>
    <t>03034739</t>
  </si>
  <si>
    <t>04017904699</t>
  </si>
  <si>
    <t>AUGUSTA CESARCA 20</t>
  </si>
  <si>
    <t>03103951</t>
  </si>
  <si>
    <t>TRG DR. FRANJE TUĐMANA 4</t>
  </si>
  <si>
    <t>03103943</t>
  </si>
  <si>
    <t>03533701885</t>
  </si>
  <si>
    <t>DR. FRANJE TUĐMANA 2</t>
  </si>
  <si>
    <t>03030024</t>
  </si>
  <si>
    <t>00265802</t>
  </si>
  <si>
    <t>STJEPANA RADIĆA 6</t>
  </si>
  <si>
    <t>03021629</t>
  </si>
  <si>
    <t>00338761</t>
  </si>
  <si>
    <t>00302708</t>
  </si>
  <si>
    <t>GUNDULIĆEVA 38</t>
  </si>
  <si>
    <t>03014045</t>
  </si>
  <si>
    <t>ZAGREBAČKA 2A</t>
  </si>
  <si>
    <t>03014401</t>
  </si>
  <si>
    <t>MATIJE GUPCA 61</t>
  </si>
  <si>
    <t>03021564</t>
  </si>
  <si>
    <t>ukupno 6</t>
  </si>
  <si>
    <t>ukupno 7</t>
  </si>
  <si>
    <t>ukupno 8</t>
  </si>
  <si>
    <t>ukupno 9</t>
  </si>
  <si>
    <t>kontrola</t>
  </si>
  <si>
    <t>SVEUKUPNO</t>
  </si>
  <si>
    <t>Razred/ Skupina</t>
  </si>
  <si>
    <t>Pod  skupina</t>
  </si>
  <si>
    <t>Odjeljak</t>
  </si>
  <si>
    <t>Osn. račun</t>
  </si>
  <si>
    <t>Naziv</t>
  </si>
  <si>
    <t>31</t>
  </si>
  <si>
    <t>311</t>
  </si>
  <si>
    <t>3111</t>
  </si>
  <si>
    <t>31111</t>
  </si>
  <si>
    <t>Plaće za zaposlene</t>
  </si>
  <si>
    <t>31112</t>
  </si>
  <si>
    <t>Plaće za vježbenike</t>
  </si>
  <si>
    <t>31113</t>
  </si>
  <si>
    <t>Plaće po sudskim presudama</t>
  </si>
  <si>
    <t>3112</t>
  </si>
  <si>
    <t>31121</t>
  </si>
  <si>
    <t>Korištenje stambenih zgrada i stanova</t>
  </si>
  <si>
    <t>31122</t>
  </si>
  <si>
    <t>Korištenje odmarališta, sportskih i rekreacijskih objekata i usluga</t>
  </si>
  <si>
    <t>31123</t>
  </si>
  <si>
    <t>Korištenje garaža i parkirališta</t>
  </si>
  <si>
    <t>31124</t>
  </si>
  <si>
    <t>Korištenje prijevoznih sredstava</t>
  </si>
  <si>
    <t>31125</t>
  </si>
  <si>
    <t>Korištenje kredita uz kamate ispod propisane stope</t>
  </si>
  <si>
    <t>31126</t>
  </si>
  <si>
    <t>Dnevni obroci</t>
  </si>
  <si>
    <t>31129</t>
  </si>
  <si>
    <t>Ostale plaće u naravi</t>
  </si>
  <si>
    <t>3113</t>
  </si>
  <si>
    <t>31131</t>
  </si>
  <si>
    <t>3114</t>
  </si>
  <si>
    <t>31141</t>
  </si>
  <si>
    <t>312</t>
  </si>
  <si>
    <t>3121</t>
  </si>
  <si>
    <t>31211</t>
  </si>
  <si>
    <t>Bonus za uspješan rad</t>
  </si>
  <si>
    <t>31212</t>
  </si>
  <si>
    <t>Nagrade</t>
  </si>
  <si>
    <t>31213</t>
  </si>
  <si>
    <t>Darovi</t>
  </si>
  <si>
    <t>31214</t>
  </si>
  <si>
    <t>Otpremnine</t>
  </si>
  <si>
    <t>31215</t>
  </si>
  <si>
    <t>Naknade za bolest, invalidnost i smrtni slučaj</t>
  </si>
  <si>
    <t>31216</t>
  </si>
  <si>
    <t>Regres za godišnji odmor</t>
  </si>
  <si>
    <t>31219</t>
  </si>
  <si>
    <t>Ostali nenavedeni rashodi za zaposlene</t>
  </si>
  <si>
    <t>313</t>
  </si>
  <si>
    <t>3131</t>
  </si>
  <si>
    <t>Doprinosi za mirovinsko osiguranje</t>
  </si>
  <si>
    <t>31311</t>
  </si>
  <si>
    <t>3132</t>
  </si>
  <si>
    <t>31321</t>
  </si>
  <si>
    <t>31322</t>
  </si>
  <si>
    <t>Doprinos za obvezno zdravstveno osiguranje zaštite zdravlja na radu</t>
  </si>
  <si>
    <t>31329</t>
  </si>
  <si>
    <t>Ostali doprinosi</t>
  </si>
  <si>
    <t>3133</t>
  </si>
  <si>
    <t>31332</t>
  </si>
  <si>
    <t>31333</t>
  </si>
  <si>
    <t>Poseban doprinos za poticanje zapošljavanja osoba s invaliditetom</t>
  </si>
  <si>
    <t>32</t>
  </si>
  <si>
    <t>321</t>
  </si>
  <si>
    <t>3211</t>
  </si>
  <si>
    <t>32111</t>
  </si>
  <si>
    <t>Dnevnice za službeni put u zemlji</t>
  </si>
  <si>
    <t>32112</t>
  </si>
  <si>
    <t>Dnevnice za službeni put u inozemstvu</t>
  </si>
  <si>
    <t>32113</t>
  </si>
  <si>
    <t>Naknade za smještaj na službenom putu u zemlji</t>
  </si>
  <si>
    <t>32114</t>
  </si>
  <si>
    <t>Naknade za smještaj na službenom putu u inozemstvu</t>
  </si>
  <si>
    <t>32115</t>
  </si>
  <si>
    <t>Naknade za prijevoz na službenom putu u zemlji</t>
  </si>
  <si>
    <t>32116</t>
  </si>
  <si>
    <t>Naknade za prijevoz na službenom putu u inozemstvu</t>
  </si>
  <si>
    <t>32117</t>
  </si>
  <si>
    <t>Dnevnice per diem</t>
  </si>
  <si>
    <t>32119</t>
  </si>
  <si>
    <t>Ostali rashodi za službena putovanja</t>
  </si>
  <si>
    <t>3212</t>
  </si>
  <si>
    <t>32121</t>
  </si>
  <si>
    <t>Naknade za prijevoz na posao i s posla</t>
  </si>
  <si>
    <t>32122</t>
  </si>
  <si>
    <t>Naknade za rad na terenu</t>
  </si>
  <si>
    <t>32123</t>
  </si>
  <si>
    <t>Naknade za odvojeni život</t>
  </si>
  <si>
    <t>3213</t>
  </si>
  <si>
    <t>32131</t>
  </si>
  <si>
    <t>Seminari, savjetovanja i simpoziji</t>
  </si>
  <si>
    <t>32132</t>
  </si>
  <si>
    <t>Tečajevi i stručni ispiti</t>
  </si>
  <si>
    <t>32141</t>
  </si>
  <si>
    <t>Naknada za korištenje privatnog automobila u službene svrhe</t>
  </si>
  <si>
    <t>32149</t>
  </si>
  <si>
    <t>322</t>
  </si>
  <si>
    <t>3221</t>
  </si>
  <si>
    <t>32211</t>
  </si>
  <si>
    <t>Uredski materijal</t>
  </si>
  <si>
    <t>32212</t>
  </si>
  <si>
    <t>Literatura (publikacije, časopisi, glasila, knjige i ostalo)</t>
  </si>
  <si>
    <t>32213</t>
  </si>
  <si>
    <t>Arhivski materijal</t>
  </si>
  <si>
    <t>32214</t>
  </si>
  <si>
    <t>Materijal i sredstva za čišćenje i održavanje</t>
  </si>
  <si>
    <t>32216</t>
  </si>
  <si>
    <t xml:space="preserve">Materijal za higijenske potrebe i njegu </t>
  </si>
  <si>
    <t>32219</t>
  </si>
  <si>
    <t>Ostali materijal za potrebe redovnog poslovanja</t>
  </si>
  <si>
    <t>3222</t>
  </si>
  <si>
    <t>32221</t>
  </si>
  <si>
    <t>Osnovni materijal i sirovine</t>
  </si>
  <si>
    <t>32222</t>
  </si>
  <si>
    <t>Pomoćni i sanitetski materijal</t>
  </si>
  <si>
    <t>32223</t>
  </si>
  <si>
    <t>Kalo, rasip, lom i kvar materijala</t>
  </si>
  <si>
    <t>32224</t>
  </si>
  <si>
    <t>Namirnice</t>
  </si>
  <si>
    <t>Roba</t>
  </si>
  <si>
    <t>32226</t>
  </si>
  <si>
    <t>Lijekovi</t>
  </si>
  <si>
    <t>32229</t>
  </si>
  <si>
    <t>Ostali materijal i sirovine</t>
  </si>
  <si>
    <t>3223</t>
  </si>
  <si>
    <t>32231</t>
  </si>
  <si>
    <t>Električna energija</t>
  </si>
  <si>
    <t>32232</t>
  </si>
  <si>
    <t>Topla voda (toplana)</t>
  </si>
  <si>
    <t>32233</t>
  </si>
  <si>
    <t>Plin</t>
  </si>
  <si>
    <t>32234</t>
  </si>
  <si>
    <t>Motorni benzin i dizel gorivo</t>
  </si>
  <si>
    <t>32239</t>
  </si>
  <si>
    <t>Ostali materijali za proizvodnju energije (ugljen, drva, teško ulje)</t>
  </si>
  <si>
    <t>3224</t>
  </si>
  <si>
    <t>32241</t>
  </si>
  <si>
    <t>Materijal i dijelovi za tekuće i investicijsko održavanje građevinskih objekata</t>
  </si>
  <si>
    <t>32242</t>
  </si>
  <si>
    <t>Materijal i dijelovi za tekuće i investicijsko održavanje postrojenja i opreme</t>
  </si>
  <si>
    <t>32243</t>
  </si>
  <si>
    <t>Materijal i dijelovi za tekuće i investicijsko održavanje transportnih sredstava</t>
  </si>
  <si>
    <t>32244</t>
  </si>
  <si>
    <t>Ostali materijal i dijelovi za tekuće i investicijsko održavanje</t>
  </si>
  <si>
    <t>3225</t>
  </si>
  <si>
    <t>32251</t>
  </si>
  <si>
    <t>Sitni inventar</t>
  </si>
  <si>
    <t>32252</t>
  </si>
  <si>
    <t>Auto gume</t>
  </si>
  <si>
    <t>3226</t>
  </si>
  <si>
    <t>Vojna sredstva za jednokratnu upotrebu</t>
  </si>
  <si>
    <t>32261</t>
  </si>
  <si>
    <t>3227</t>
  </si>
  <si>
    <t>32271</t>
  </si>
  <si>
    <t>323</t>
  </si>
  <si>
    <t>3231</t>
  </si>
  <si>
    <t>32311</t>
  </si>
  <si>
    <t>Usluge telefona, telefaksa</t>
  </si>
  <si>
    <t>32312</t>
  </si>
  <si>
    <t>Usluge interneta</t>
  </si>
  <si>
    <t>32313</t>
  </si>
  <si>
    <t>Poštarina (pisma, tiskanice i sl.)</t>
  </si>
  <si>
    <t>32314</t>
  </si>
  <si>
    <t>Rent-a-car i taxi prijevoz</t>
  </si>
  <si>
    <t>32319</t>
  </si>
  <si>
    <t>Ostale usluge za komunikaciju i prijevoz</t>
  </si>
  <si>
    <t>3232</t>
  </si>
  <si>
    <t>32321</t>
  </si>
  <si>
    <t>Usluge tekućeg i investicijskog održavanja građevinskih objekata</t>
  </si>
  <si>
    <t>32322</t>
  </si>
  <si>
    <t>Usluge tekućeg i investicijskog održavanja postrojenja i opreme</t>
  </si>
  <si>
    <t>32323</t>
  </si>
  <si>
    <t>Usluge tekućeg i investicijskog održavanja prijevoznih sredstava</t>
  </si>
  <si>
    <t>32329</t>
  </si>
  <si>
    <t>Ostale usluge tekućeg i investicijskog održavanja</t>
  </si>
  <si>
    <t>3233</t>
  </si>
  <si>
    <t>32331</t>
  </si>
  <si>
    <t>Elektronski mediji</t>
  </si>
  <si>
    <t>32332</t>
  </si>
  <si>
    <t>Tisak</t>
  </si>
  <si>
    <t>32333</t>
  </si>
  <si>
    <t>Izložbeni prostor na sajmu</t>
  </si>
  <si>
    <t>32334</t>
  </si>
  <si>
    <t>Promidžbeni materijali</t>
  </si>
  <si>
    <t>32339</t>
  </si>
  <si>
    <t>Ostale usluge promidžbe i informiranja</t>
  </si>
  <si>
    <t>3234</t>
  </si>
  <si>
    <t>32341</t>
  </si>
  <si>
    <t>Opskrba vodom</t>
  </si>
  <si>
    <t>32342</t>
  </si>
  <si>
    <t>Iznošenje i odvoz smeća</t>
  </si>
  <si>
    <t>32343</t>
  </si>
  <si>
    <t>Deratizacija i dezinsekcija</t>
  </si>
  <si>
    <t>32344</t>
  </si>
  <si>
    <t>Dimnjačarske i ekološke usluge</t>
  </si>
  <si>
    <t>32347</t>
  </si>
  <si>
    <t>Pričuva</t>
  </si>
  <si>
    <t>32349</t>
  </si>
  <si>
    <t>Ostale komunalne usluge</t>
  </si>
  <si>
    <t>3235</t>
  </si>
  <si>
    <t>32351</t>
  </si>
  <si>
    <t>Zakupnine za zemljišta</t>
  </si>
  <si>
    <t>32352</t>
  </si>
  <si>
    <t>Zakupnine i najamnine za građevinske objekte</t>
  </si>
  <si>
    <t>32353</t>
  </si>
  <si>
    <t xml:space="preserve">Zakupnine i najamnine za opremu </t>
  </si>
  <si>
    <t>32355</t>
  </si>
  <si>
    <t>Zakupnine i najamnine za prijevozna sredstva</t>
  </si>
  <si>
    <t>32359</t>
  </si>
  <si>
    <t>Ostale  zakupnine i najamnine</t>
  </si>
  <si>
    <t>3236</t>
  </si>
  <si>
    <t>32361</t>
  </si>
  <si>
    <t>Obvezni i preventivni zdravstveni pregledi zaposlenika</t>
  </si>
  <si>
    <t>32362</t>
  </si>
  <si>
    <t>Veterinarske usluge</t>
  </si>
  <si>
    <t>32363</t>
  </si>
  <si>
    <t>Laboratorijske usluge</t>
  </si>
  <si>
    <t>32369</t>
  </si>
  <si>
    <t>Ostale zdravstvene i veterinarske usluge</t>
  </si>
  <si>
    <t>3237</t>
  </si>
  <si>
    <t>32371</t>
  </si>
  <si>
    <t>Autorski honorari</t>
  </si>
  <si>
    <t>32372</t>
  </si>
  <si>
    <t>Ugovori o djelu</t>
  </si>
  <si>
    <t>32373</t>
  </si>
  <si>
    <t>Usluge odvjetnika i pravnog savjetovanja</t>
  </si>
  <si>
    <t>32374</t>
  </si>
  <si>
    <t>Revizorske usluge</t>
  </si>
  <si>
    <t>32375</t>
  </si>
  <si>
    <t>Geodetsko-katastarske usluge</t>
  </si>
  <si>
    <t>32376</t>
  </si>
  <si>
    <t>Usluge vještačenja</t>
  </si>
  <si>
    <t>32377</t>
  </si>
  <si>
    <t>Usluge agencija, studentskog servisa (prijepisi, prijevodi i drugo)</t>
  </si>
  <si>
    <t>Znanstvenoistraživačke usluge</t>
  </si>
  <si>
    <t>32379</t>
  </si>
  <si>
    <t>Ostale intelektualne usluge</t>
  </si>
  <si>
    <t>3238</t>
  </si>
  <si>
    <t>32381</t>
  </si>
  <si>
    <t>Usluge ažuriranja računalnih baza</t>
  </si>
  <si>
    <t>32382</t>
  </si>
  <si>
    <t>Usluge razvoja software-a</t>
  </si>
  <si>
    <t>32389</t>
  </si>
  <si>
    <t>Ostale računalne usluge</t>
  </si>
  <si>
    <t>3239</t>
  </si>
  <si>
    <t>32391</t>
  </si>
  <si>
    <t>Grafičke i tiskarske usluge, usluge kopiranja i uvezivanja i slično</t>
  </si>
  <si>
    <t>32392</t>
  </si>
  <si>
    <t>Film i izrada fotografija</t>
  </si>
  <si>
    <t>32393</t>
  </si>
  <si>
    <t>Uređenje prostora</t>
  </si>
  <si>
    <t>32394</t>
  </si>
  <si>
    <t>Usluge pri registraciji prijevoznih sredstava</t>
  </si>
  <si>
    <t>32395</t>
  </si>
  <si>
    <t>Usluge čišćenja, pranja i slično</t>
  </si>
  <si>
    <t>32396</t>
  </si>
  <si>
    <t>Usluge čuvanja imovine i osoba</t>
  </si>
  <si>
    <t>32398</t>
  </si>
  <si>
    <t>Naknada za energetsku uslugu</t>
  </si>
  <si>
    <t>32399</t>
  </si>
  <si>
    <t>Ostale nespomenute usluge</t>
  </si>
  <si>
    <t>3241</t>
  </si>
  <si>
    <t>32411</t>
  </si>
  <si>
    <t>Naknade troškova službenog puta</t>
  </si>
  <si>
    <t>32412</t>
  </si>
  <si>
    <t>Naknade ostalih troškova</t>
  </si>
  <si>
    <t>329</t>
  </si>
  <si>
    <t>3291</t>
  </si>
  <si>
    <t>32911</t>
  </si>
  <si>
    <t xml:space="preserve">Naknade za rad članovima predstavničkih i izvršnih tijela i upravnih vijeća </t>
  </si>
  <si>
    <t>32912</t>
  </si>
  <si>
    <t>Naknade članovima povjerenstava</t>
  </si>
  <si>
    <t>32913</t>
  </si>
  <si>
    <t>Naknade za rad osobama lišenih slobode</t>
  </si>
  <si>
    <t>32914</t>
  </si>
  <si>
    <t>Naknade troškova službenog puta članovima predstavničkih i izvršnih tijeka i upravnih vijeća</t>
  </si>
  <si>
    <t>32919</t>
  </si>
  <si>
    <t>Ostale slične naknade za rad</t>
  </si>
  <si>
    <t>3292</t>
  </si>
  <si>
    <t>32921</t>
  </si>
  <si>
    <t>Premije osiguranja prijevoznih sredstava</t>
  </si>
  <si>
    <t>32922</t>
  </si>
  <si>
    <t>Premije osiguranja ostale imovine</t>
  </si>
  <si>
    <t>32923</t>
  </si>
  <si>
    <t>Premije osiguranja zaposlenih</t>
  </si>
  <si>
    <t>3293</t>
  </si>
  <si>
    <t>32931</t>
  </si>
  <si>
    <t>3294</t>
  </si>
  <si>
    <t>32941</t>
  </si>
  <si>
    <t>Tuzemne članarine</t>
  </si>
  <si>
    <t>32942</t>
  </si>
  <si>
    <t>Međunarodne članarine</t>
  </si>
  <si>
    <t>32943</t>
  </si>
  <si>
    <t>Norme</t>
  </si>
  <si>
    <t>Upravne i administrativne pristojbe</t>
  </si>
  <si>
    <t>Sudske pristojbe</t>
  </si>
  <si>
    <t>Javnobilježničke pristojbe</t>
  </si>
  <si>
    <t>32955</t>
  </si>
  <si>
    <t>Novčana naknada poslodavca zbog nezapošljavanja osoba s invaliditetom</t>
  </si>
  <si>
    <t>32959</t>
  </si>
  <si>
    <t>32961</t>
  </si>
  <si>
    <t>3299</t>
  </si>
  <si>
    <t>Rashodi protokola (vijenci, cvijeće, svijeće i slično)</t>
  </si>
  <si>
    <t>32999</t>
  </si>
  <si>
    <t>34</t>
  </si>
  <si>
    <t>341</t>
  </si>
  <si>
    <t>Kamate za izdane vrijednosne papire</t>
  </si>
  <si>
    <t>3411</t>
  </si>
  <si>
    <t>Kamate za izdane trezorske zapise</t>
  </si>
  <si>
    <t>34111</t>
  </si>
  <si>
    <t>Kamate za izdane trezorske zapise u zemlji</t>
  </si>
  <si>
    <t>34112</t>
  </si>
  <si>
    <t>Kamate za izdane trezorske zapise u inozemstvu</t>
  </si>
  <si>
    <t>3412</t>
  </si>
  <si>
    <t>Kamate za izdane mjenice</t>
  </si>
  <si>
    <t>34121</t>
  </si>
  <si>
    <t>Kamate za izdane mjenice u domaćoj valuti</t>
  </si>
  <si>
    <t>34122</t>
  </si>
  <si>
    <t>Kamate za izdane mjenice u stranoj valuti</t>
  </si>
  <si>
    <t>3413</t>
  </si>
  <si>
    <t>Kamate za izdane obveznice</t>
  </si>
  <si>
    <t>34131</t>
  </si>
  <si>
    <t>Kamate za izdane obveznice u zemlji</t>
  </si>
  <si>
    <t>34132</t>
  </si>
  <si>
    <t>Kamate za izdane obveznice u inozemstvu</t>
  </si>
  <si>
    <t>3419</t>
  </si>
  <si>
    <t>Kamate za ostale vrijednosne papire</t>
  </si>
  <si>
    <t>34191</t>
  </si>
  <si>
    <t>Kamate za ostale vrijednosne papire u zemlji</t>
  </si>
  <si>
    <t>34192</t>
  </si>
  <si>
    <t>Kamate za ostale vrijednosne papire u inozemstvu</t>
  </si>
  <si>
    <t>342</t>
  </si>
  <si>
    <t>Kamate za primljene kredite i zajmove</t>
  </si>
  <si>
    <t>3421</t>
  </si>
  <si>
    <t>Kamate za primljene kredite i zajmove od međunarodnih organizacija, institucija i tijela EU te inozemnih vlada</t>
  </si>
  <si>
    <t>34213</t>
  </si>
  <si>
    <t>Kamate za primljene zajmove od međunarodnih organizacija</t>
  </si>
  <si>
    <t>34214</t>
  </si>
  <si>
    <t>Kamate za primljene kredite i zajmove od institucija i tijela EU</t>
  </si>
  <si>
    <t>34215</t>
  </si>
  <si>
    <t>Kamate za primljene zajmove od inozemnih vlada u EU</t>
  </si>
  <si>
    <t>34216</t>
  </si>
  <si>
    <t>Kamate za primljene zajmove od inozemnih vlada izvan EU</t>
  </si>
  <si>
    <t>3422</t>
  </si>
  <si>
    <t>Kamate za primljene kredite i zajmove od kreditnih i ostalih financijskih institucija u javnom sektoru</t>
  </si>
  <si>
    <t>34222</t>
  </si>
  <si>
    <t>Kamate za primljene kredite od kreditnih institucija u javnom sektoru</t>
  </si>
  <si>
    <t>34223</t>
  </si>
  <si>
    <t>Kamate za primljene zajmove od osiguravajućih društava u javnom sektoru</t>
  </si>
  <si>
    <t>34224</t>
  </si>
  <si>
    <t>Kamate za primljene zajmove od ostalih financijskih institucija u javnom sektoru</t>
  </si>
  <si>
    <t>3423</t>
  </si>
  <si>
    <t>34233</t>
  </si>
  <si>
    <t>Kamate za primljene kredite od tuzemnih kreditnih institucija izvan javnog sektora</t>
  </si>
  <si>
    <t>34234</t>
  </si>
  <si>
    <t>Kamate za primljene zajmove od tuzemnih osiguravajućih društava izvan javnog sektora</t>
  </si>
  <si>
    <t>34235</t>
  </si>
  <si>
    <t>Kamate za primljene zajmove od ostalih tuzemnih financijskih institucija izvan javnog sektora</t>
  </si>
  <si>
    <t>34236</t>
  </si>
  <si>
    <t>Kamate za primljene kredite od inozemnih kreditnih institucija</t>
  </si>
  <si>
    <t>34237</t>
  </si>
  <si>
    <t>Kamate za primljene zajmove od inozemnih osiguravajućih društava</t>
  </si>
  <si>
    <t>34238</t>
  </si>
  <si>
    <t>Kamate za primljene zajmove od ostalih inozemnih financijskih institucija</t>
  </si>
  <si>
    <t>3425</t>
  </si>
  <si>
    <t>Kamate za odobrene, a nerealizirane kredite i zajmove</t>
  </si>
  <si>
    <t>34251</t>
  </si>
  <si>
    <t>Kamate za primljene zajmove od trgovačkih društava u javnom sektoru</t>
  </si>
  <si>
    <t>34261</t>
  </si>
  <si>
    <t>Kamate za primljene zajmove od trgovačkih društava i obrtnika izvan javnog sektora</t>
  </si>
  <si>
    <t>34273</t>
  </si>
  <si>
    <t>Kamate za primljene zajmove od tuzemnih trgovačkih društava izvan javnog sektora</t>
  </si>
  <si>
    <t>34274</t>
  </si>
  <si>
    <t>Kamate za primljene zajmove od tuzemnih obrtnika</t>
  </si>
  <si>
    <t>34275</t>
  </si>
  <si>
    <t>Kamate za primljene zajmove od inozemnih trgovačkih društava</t>
  </si>
  <si>
    <t>34276</t>
  </si>
  <si>
    <t>Kamate za primljene zajmove od inozemnih obrtnika</t>
  </si>
  <si>
    <t>Kamate za primljene zajmove od drugih razina vlasti</t>
  </si>
  <si>
    <t>34281</t>
  </si>
  <si>
    <t>Kamate za primljene zajmove od državnog proračuna</t>
  </si>
  <si>
    <t>34282</t>
  </si>
  <si>
    <t>Kamate za primljene zajmove od županijskih proračuna</t>
  </si>
  <si>
    <t>34283</t>
  </si>
  <si>
    <t>Kamate za primljene zajmove od gradskih proračuna</t>
  </si>
  <si>
    <t>34284</t>
  </si>
  <si>
    <t>Kamate za primljene zajmove od općinskih proračuna</t>
  </si>
  <si>
    <t>34285</t>
  </si>
  <si>
    <t>Kamate za primljene zajmove od HZMO-a, HZZ-a, HZZO-a</t>
  </si>
  <si>
    <t>34286</t>
  </si>
  <si>
    <t>Kamate za primljene zajmove od ostalih izvanproračunskih korisnika državnog proračuna</t>
  </si>
  <si>
    <t>34287</t>
  </si>
  <si>
    <t>Kamate za primljene zajmove od izvanproračunskih korisnika županijskih, gradskih i općinskih proračuna</t>
  </si>
  <si>
    <t>343</t>
  </si>
  <si>
    <t>3431</t>
  </si>
  <si>
    <t>34311</t>
  </si>
  <si>
    <t>Usluge banaka</t>
  </si>
  <si>
    <t>34312</t>
  </si>
  <si>
    <t>Usluge platnog prometa</t>
  </si>
  <si>
    <t>3432</t>
  </si>
  <si>
    <t>34321</t>
  </si>
  <si>
    <t xml:space="preserve">Negativne tečajne razlike </t>
  </si>
  <si>
    <t>34324</t>
  </si>
  <si>
    <t>Razlike zbog primjene valutne klauzule</t>
  </si>
  <si>
    <t>3433</t>
  </si>
  <si>
    <t>34331</t>
  </si>
  <si>
    <t>Zatezne kamate za poreze</t>
  </si>
  <si>
    <t>34332</t>
  </si>
  <si>
    <t>Zatezne kamate na doprinose</t>
  </si>
  <si>
    <t>34333</t>
  </si>
  <si>
    <t xml:space="preserve">Zatezne kamate iz poslovnih odnosa </t>
  </si>
  <si>
    <t>34339</t>
  </si>
  <si>
    <t>Ostale zatezne kamate</t>
  </si>
  <si>
    <t>3434</t>
  </si>
  <si>
    <t>34341</t>
  </si>
  <si>
    <t>Diskont na izdane vrijednosne papire</t>
  </si>
  <si>
    <t>34342</t>
  </si>
  <si>
    <t>Troškovi faktoringa (naknade i kamate)</t>
  </si>
  <si>
    <t>34349</t>
  </si>
  <si>
    <t>35</t>
  </si>
  <si>
    <t>Subvencije</t>
  </si>
  <si>
    <t>351</t>
  </si>
  <si>
    <t>Subvencije trgovačkim društvima u javnom sektoru</t>
  </si>
  <si>
    <t>3511</t>
  </si>
  <si>
    <t>Subvencije kreditnim i ostalim financijskim institucijama u javnom sektoru</t>
  </si>
  <si>
    <t>35112</t>
  </si>
  <si>
    <t>Subvencije kreditnim institucijama u javnom sektoru</t>
  </si>
  <si>
    <t>35113</t>
  </si>
  <si>
    <t>Subvencije osiguravajućim društvima u javnom sektoru</t>
  </si>
  <si>
    <t>35114</t>
  </si>
  <si>
    <t>Subvencije ostalim financijskim institucijama u javnom sektoru</t>
  </si>
  <si>
    <t>3512</t>
  </si>
  <si>
    <t>35121</t>
  </si>
  <si>
    <t>352</t>
  </si>
  <si>
    <t>Subvencije trgovačkim društvima, zadrugama, poljoprivrednicima i obrtnicima izvan javnog sektora</t>
  </si>
  <si>
    <t>3521</t>
  </si>
  <si>
    <t>Subvencije kreditnim i ostalim financijskim institucijama izvan javnog sektora</t>
  </si>
  <si>
    <t>35212</t>
  </si>
  <si>
    <t>Subvencije kreditnim institucijama izvan javnog sektora</t>
  </si>
  <si>
    <t>35213</t>
  </si>
  <si>
    <t>Subvencije osiguravajućim društvima izvan javnog sektora</t>
  </si>
  <si>
    <t>35214</t>
  </si>
  <si>
    <t>Subvencije ostalim financijskim institucijama izvan javnog sektora</t>
  </si>
  <si>
    <t>3522</t>
  </si>
  <si>
    <t>Subvencije trgovačkim društvima i zadrugama izvan javnog sektora</t>
  </si>
  <si>
    <t>35221</t>
  </si>
  <si>
    <t>Subvencije trgovačkim društvima izvan javnog sektora</t>
  </si>
  <si>
    <t>35222</t>
  </si>
  <si>
    <t>Subvencije zadrugama</t>
  </si>
  <si>
    <t>3523</t>
  </si>
  <si>
    <t>Subvencije poljoprivrednicima i obrtnicima</t>
  </si>
  <si>
    <t>35231</t>
  </si>
  <si>
    <t>Subvencije poljoprivrednicima</t>
  </si>
  <si>
    <t>35232</t>
  </si>
  <si>
    <t>Subvencije obrtnicima</t>
  </si>
  <si>
    <t xml:space="preserve">Subvencije trgovačkim društvima, zadrugama, poljoprivrednicima i obrtnicima iz EU sredstava </t>
  </si>
  <si>
    <t>35311</t>
  </si>
  <si>
    <t>36</t>
  </si>
  <si>
    <t>361</t>
  </si>
  <si>
    <t>Pomoći inozemnim vladama</t>
  </si>
  <si>
    <t>3611</t>
  </si>
  <si>
    <t>Tekuće pomoći inozemnim vladama</t>
  </si>
  <si>
    <t>36111</t>
  </si>
  <si>
    <t>Tekuće pomoći inozemnim vladama u EU</t>
  </si>
  <si>
    <t>Tekuće pomoći inozemnim vladama izvan EU</t>
  </si>
  <si>
    <t>3612</t>
  </si>
  <si>
    <t>Kapitalne pomoći inozemnim vladama</t>
  </si>
  <si>
    <t>36121</t>
  </si>
  <si>
    <t>Kapitalne pomoći inozemnim vladama u EU</t>
  </si>
  <si>
    <t>36122</t>
  </si>
  <si>
    <t>Kapitalne pomoći inozemnim vladama izvan EU</t>
  </si>
  <si>
    <t>Pomoći međunarodnim organizacijama te institucijama i tijelima EU</t>
  </si>
  <si>
    <t>Tekuće pomoći međunarodnim organizacijama te institucijama i tijelima EU</t>
  </si>
  <si>
    <t>36211</t>
  </si>
  <si>
    <t>Tekuće pomoći međunarodnim organizacijama</t>
  </si>
  <si>
    <t>36212</t>
  </si>
  <si>
    <t>Tekuće pomoći institucijama i tijelima  EU</t>
  </si>
  <si>
    <t>Kapitalne pomoći međunarodnim organizacijama te institucijama i tijelima EU</t>
  </si>
  <si>
    <t>36221</t>
  </si>
  <si>
    <t>Kapitalne pomoći međunarodnim organizacijama</t>
  </si>
  <si>
    <t>36222</t>
  </si>
  <si>
    <t>Kapitalne pomoći institucijama i tijelima  EU</t>
  </si>
  <si>
    <t>363</t>
  </si>
  <si>
    <t>Pomoći unutar općeg proračuna</t>
  </si>
  <si>
    <t>3631</t>
  </si>
  <si>
    <t>Tekuće pomoći unutar općeg proračuna</t>
  </si>
  <si>
    <t>36313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</si>
  <si>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</si>
  <si>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</si>
  <si>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</si>
  <si>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</si>
  <si>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</si>
  <si>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</si>
  <si>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36319</t>
  </si>
  <si>
    <t>Tekuće pomoći izvanproračunskim korisnicima županijskih, gradskih i općinskih proračuna</t>
  </si>
  <si>
    <t>3632</t>
  </si>
  <si>
    <t>Kapitalne pomoći unutar općeg proračuna</t>
  </si>
  <si>
    <t>Kapitalne pomoći državnom proračunu</t>
  </si>
  <si>
    <t>Kapitalne pomoći županijskim proračunima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</si>
  <si>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</si>
  <si>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</si>
  <si>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</si>
  <si>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</si>
  <si>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36329</t>
  </si>
  <si>
    <t>Kapitalne pomoći izvanproračunskim korisnicima županijskih, gradskih i općinskih proračuna</t>
  </si>
  <si>
    <t>36611</t>
  </si>
  <si>
    <t>36621</t>
  </si>
  <si>
    <t>Prijenosi proračunskim korisnicima iz nadležnog proračuna za financiranje redovne djelatnosti</t>
  </si>
  <si>
    <t>Prijenosi proračunskim korisnicima iz nadležnog proračuna za financiranje rashoda poslovanja</t>
  </si>
  <si>
    <t>Prijenosi proračunskim korisnicima iz nadležnog proračuna za nabavu nefinancijske imovine</t>
  </si>
  <si>
    <t>Prijenosi proračunskim korisnicima iz nadležnog proračuna za financijsku imovinu i otplatu zajmova</t>
  </si>
  <si>
    <t>Pomoći temeljem prijenosa EU sredstava</t>
  </si>
  <si>
    <t>Tekuće pomoći temeljem prijenosa EU sredstava</t>
  </si>
  <si>
    <t>36811</t>
  </si>
  <si>
    <t>Tekuće pomoći proračunskim korisnicima državnog proračuna temeljem prijenosa EU sredstava</t>
  </si>
  <si>
    <t>36812</t>
  </si>
  <si>
    <t>Tekuće pomoći proračunskim korisnicima županijskih proračuna temeljem prijenosa EU sredstava</t>
  </si>
  <si>
    <t>36813</t>
  </si>
  <si>
    <t>Tekuće pomoći proračunskim korisnicima gradskih proračuna temeljem prijenosa EU sredstava</t>
  </si>
  <si>
    <t>36814</t>
  </si>
  <si>
    <t>Tekuće pomoći proračunskim korisnicima općinskih proračuna temeljem prijenosa EU sredstava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</si>
  <si>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</si>
  <si>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</si>
  <si>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</si>
  <si>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</si>
  <si>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</si>
  <si>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</si>
  <si>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</si>
  <si>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Tekuće pomoći izvanproračunskim korisnicima državnog proračuna temeljem prijenosa EU sredstava</t>
  </si>
  <si>
    <t>36819</t>
  </si>
  <si>
    <t>Tekuće pomoći izvanproračunskim korisnicima županijskih, gradskih i općinskih proračuna temeljem prijenosa EU sredstava</t>
  </si>
  <si>
    <t>Kapitalne pomoći temeljem prijenosa EU sredstava</t>
  </si>
  <si>
    <t>36821</t>
  </si>
  <si>
    <t>Kapitalne pomoći proračunskim korisnicima državnog proračuna temeljem prijenosa EU sredstava</t>
  </si>
  <si>
    <t>36822</t>
  </si>
  <si>
    <t>Kapitalne pomoći proračunskim korisnicima županijskih proračuna temeljem prijenosa EU sredstava</t>
  </si>
  <si>
    <t>36823</t>
  </si>
  <si>
    <t>Kapitalne pomoći proračunskim korisnicima gradskih proračuna temeljem prijenosa EU sredstava</t>
  </si>
  <si>
    <t>36824</t>
  </si>
  <si>
    <t>Kapitalne pomoći proračunskim korisnicima općinskih proračuna temeljem prijenosa EU sredstava</t>
  </si>
  <si>
    <t>36825</t>
  </si>
  <si>
    <t>Kapitalne pomoći županijskim proračunima temeljem prijenosa EU sredstava</t>
  </si>
  <si>
    <t>36826</t>
  </si>
  <si>
    <t>Kapitalne pomoći gradskim proračunima temeljem prijenosa EU sredstava</t>
  </si>
  <si>
    <t>36827</t>
  </si>
  <si>
    <t>Kapitalne pomoći općinskim proračunima temeljem prijenosa EU sredstava</t>
  </si>
  <si>
    <t>36828</t>
  </si>
  <si>
    <t>Kapitalne pomoći izvanproračunskim korisnicima državnog proračuna temeljem prijenosa EU sredstava</t>
  </si>
  <si>
    <t>36829</t>
  </si>
  <si>
    <t>Kapitalne pomoći izvanproračunskim korisnicima županijskih, gradskih i općinskih proračuna temeljem prijenosa EU sredstava</t>
  </si>
  <si>
    <t>Kapitalni prijenosi između proračunskih korisnika istog proračuna</t>
  </si>
  <si>
    <t>37</t>
  </si>
  <si>
    <t>371</t>
  </si>
  <si>
    <t>Naknade građanima i kućanstvima na temelju osiguranja</t>
  </si>
  <si>
    <t>3711</t>
  </si>
  <si>
    <t>Naknade građanima i kućanstvima u novcu - neposredno ili putem ustanova izvan javnog sektora</t>
  </si>
  <si>
    <t>37111</t>
  </si>
  <si>
    <t>Naknade za bolest i invaliditet</t>
  </si>
  <si>
    <t>37112</t>
  </si>
  <si>
    <t>Naknade za zdravstvenu zaštitu u inozemstvu</t>
  </si>
  <si>
    <t>37113</t>
  </si>
  <si>
    <t>Naknade za djecu i obitelj</t>
  </si>
  <si>
    <t>37114</t>
  </si>
  <si>
    <t>Naknade za nezaposlene</t>
  </si>
  <si>
    <t>37115</t>
  </si>
  <si>
    <t>Naknade za mirovine i dodatke - opći propis</t>
  </si>
  <si>
    <t>37116</t>
  </si>
  <si>
    <t>Porodiljne naknade</t>
  </si>
  <si>
    <t>Naknade za tjelesna oštećenja i tuđu pomoć i njegu</t>
  </si>
  <si>
    <t>37119</t>
  </si>
  <si>
    <t>Ostale naknade na temelju osiguranja u novcu</t>
  </si>
  <si>
    <t>3712</t>
  </si>
  <si>
    <t>Naknade građanima i kućanstvima u naravi - neposredno ili putem ustanova izvan javnog sektora</t>
  </si>
  <si>
    <t>37121</t>
  </si>
  <si>
    <t xml:space="preserve">Medicinske (zdravstvene) usluge </t>
  </si>
  <si>
    <t>37122</t>
  </si>
  <si>
    <t>Ortopedske sprave, pomagala i ostala medicinska oprema</t>
  </si>
  <si>
    <t>37123</t>
  </si>
  <si>
    <t>Farmaceutski proizvodi</t>
  </si>
  <si>
    <t>37124</t>
  </si>
  <si>
    <t>Pomoć i njega u kući</t>
  </si>
  <si>
    <t>37129</t>
  </si>
  <si>
    <t>Ostale naknade na temelju osiguranja u naravi</t>
  </si>
  <si>
    <t>Naknade građanima i kućanstvima u novcu - putem ustanova u javnom sektoru</t>
  </si>
  <si>
    <t>37131</t>
  </si>
  <si>
    <t>37132</t>
  </si>
  <si>
    <t>37139</t>
  </si>
  <si>
    <t>Naknade građanima i kućanstvima u naravi - putem ustanova u javnom sektoru</t>
  </si>
  <si>
    <t>37141</t>
  </si>
  <si>
    <t>37143</t>
  </si>
  <si>
    <t>37144</t>
  </si>
  <si>
    <t>37149</t>
  </si>
  <si>
    <t>Naknade građanima i kućanstvima na temelju osiguranja iz EU sredstava</t>
  </si>
  <si>
    <t>37151</t>
  </si>
  <si>
    <t>372</t>
  </si>
  <si>
    <t>3721</t>
  </si>
  <si>
    <t>37211</t>
  </si>
  <si>
    <t>Naknade za dječji doplatak</t>
  </si>
  <si>
    <t>37212</t>
  </si>
  <si>
    <t>Pomoć obiteljima i kućanstvima</t>
  </si>
  <si>
    <t>37213</t>
  </si>
  <si>
    <t>Pomoć osobama s invaliditetom</t>
  </si>
  <si>
    <t>37214</t>
  </si>
  <si>
    <t>Naknade za mirovine i dodatke - posebni propis</t>
  </si>
  <si>
    <t>37215</t>
  </si>
  <si>
    <t>Stipendije i školarine</t>
  </si>
  <si>
    <t>37216</t>
  </si>
  <si>
    <t>Naknade za pomoć bivšim političkim zatvorenicima i neosnovano pritvorenim osobama</t>
  </si>
  <si>
    <t>37217</t>
  </si>
  <si>
    <t>Porodiljne naknade i oprema za novorođenčad</t>
  </si>
  <si>
    <t>37218</t>
  </si>
  <si>
    <t>Pomoć nezaposlenim osobama</t>
  </si>
  <si>
    <t>37219</t>
  </si>
  <si>
    <t>Ostale naknade iz proračuna u novcu</t>
  </si>
  <si>
    <t>3722</t>
  </si>
  <si>
    <t>37221</t>
  </si>
  <si>
    <t>Sufinanciranje cijene prijevoza</t>
  </si>
  <si>
    <t>37222</t>
  </si>
  <si>
    <t>37223</t>
  </si>
  <si>
    <t>Stanovanje</t>
  </si>
  <si>
    <t>37224</t>
  </si>
  <si>
    <t>Prehrana</t>
  </si>
  <si>
    <t>37229</t>
  </si>
  <si>
    <t>Ostale naknade iz proračuna u naravi</t>
  </si>
  <si>
    <t>37231</t>
  </si>
  <si>
    <t>38</t>
  </si>
  <si>
    <t>381</t>
  </si>
  <si>
    <t>3811</t>
  </si>
  <si>
    <t>38111</t>
  </si>
  <si>
    <t>Tekuće donacije zdravstvenim neprofitnim organizacijama</t>
  </si>
  <si>
    <t>38112</t>
  </si>
  <si>
    <t>Tekuće donacije vjerskim zajednicama</t>
  </si>
  <si>
    <t>38113</t>
  </si>
  <si>
    <t>Tekuće donacije nacionalnim zajednicama i manjinama</t>
  </si>
  <si>
    <t>38114</t>
  </si>
  <si>
    <t>Tekuće donacije udrugama i političkim strankama</t>
  </si>
  <si>
    <t>38115</t>
  </si>
  <si>
    <t>Tekuće donacije sportskim društvima</t>
  </si>
  <si>
    <t>38116</t>
  </si>
  <si>
    <t>Tekuće donacije zakladama i fundacijama</t>
  </si>
  <si>
    <t>38117</t>
  </si>
  <si>
    <t>Tekuće donacije građanima i kućanstvima</t>
  </si>
  <si>
    <t>38118</t>
  </si>
  <si>
    <t>Tekuće donacije humanitarnim organizacijama</t>
  </si>
  <si>
    <t>38119</t>
  </si>
  <si>
    <t>Ostale tekuće donacije</t>
  </si>
  <si>
    <t>3812</t>
  </si>
  <si>
    <t>Tekuće donacije u naravi</t>
  </si>
  <si>
    <t>38121</t>
  </si>
  <si>
    <t>Tekuće donacije u naravi humanitarnim organizacijama</t>
  </si>
  <si>
    <t>38129</t>
  </si>
  <si>
    <t>Ostale tekuće donacije u naravi</t>
  </si>
  <si>
    <t>Tekuće donacije iz EU sredstava</t>
  </si>
  <si>
    <t>38131</t>
  </si>
  <si>
    <t>382</t>
  </si>
  <si>
    <t>Kapitalne donacije neprofitnim organizacijama</t>
  </si>
  <si>
    <t>Kapitalne donacije zdravstvenim neprofitnim organizacijama</t>
  </si>
  <si>
    <t>Kapitalne donacije vjerskim zajednicama</t>
  </si>
  <si>
    <t>Kapitalne donacije nacionalnim zajednicama i manjinama</t>
  </si>
  <si>
    <t>Kapitalne donacije udrugama i političkim strankama</t>
  </si>
  <si>
    <t>Kapitalne donacije sportskim društvima</t>
  </si>
  <si>
    <t>Kapitalne donacije zakladama i fundacijama</t>
  </si>
  <si>
    <t>Kapitalne donacije humanitarnim organizacijama</t>
  </si>
  <si>
    <t>Kapitalne donacije ostalim neprofitnim organizacijama</t>
  </si>
  <si>
    <t>Kapitalne donacije građanima i kućanstvima</t>
  </si>
  <si>
    <t>Kapitalne donacije za gradnju i obnovu građevinskih objekata</t>
  </si>
  <si>
    <t>Kapitalne donacije za nabavu opreme</t>
  </si>
  <si>
    <t>Ostale kapitalne donacije građanima i kućanstvima</t>
  </si>
  <si>
    <t>Kapitalne donacije iz EU sredstava</t>
  </si>
  <si>
    <t>38231</t>
  </si>
  <si>
    <t>383</t>
  </si>
  <si>
    <t>Kazne, penali i naknade štete</t>
  </si>
  <si>
    <t>3831</t>
  </si>
  <si>
    <t>Naknade šteta pravnim i fizičkim osobama</t>
  </si>
  <si>
    <t>38311</t>
  </si>
  <si>
    <t>Naknade za štete uzrokovane prirodnim katastrofama</t>
  </si>
  <si>
    <t>38319</t>
  </si>
  <si>
    <t>Ostale naknade šteta pravnim i fizičkim osobama</t>
  </si>
  <si>
    <t>3832</t>
  </si>
  <si>
    <t>Penali, ležarine i drugo</t>
  </si>
  <si>
    <t>38321</t>
  </si>
  <si>
    <t>3833</t>
  </si>
  <si>
    <t>Naknade šteta zaposlenicima</t>
  </si>
  <si>
    <t>38331</t>
  </si>
  <si>
    <t>3834</t>
  </si>
  <si>
    <t>Ugovorene kazne i ostale naknade šteta</t>
  </si>
  <si>
    <t>38341</t>
  </si>
  <si>
    <t>38351</t>
  </si>
  <si>
    <t xml:space="preserve">Kapitalne pomoći </t>
  </si>
  <si>
    <t>Kapitalne pomoći kreditnim i ostalim financijskim institucijama te trgovačkim društvima u javnom sektoru</t>
  </si>
  <si>
    <t>Kapitalne pomoći trgovačkim društvima u javnom sektoru</t>
  </si>
  <si>
    <t>38613</t>
  </si>
  <si>
    <t>Kapitalne pomoći kreditnim institucijama u javnom sektoru</t>
  </si>
  <si>
    <t>38614</t>
  </si>
  <si>
    <t>Kapitalne pomoći osiguravajućim društvima u javnom sektoru</t>
  </si>
  <si>
    <t>38615</t>
  </si>
  <si>
    <t>Kapitalne pomoći ostalim financijskim institucijama u javnom sektoru</t>
  </si>
  <si>
    <t>Kapitalne pomoći kreditnim i ostalim financijskim institucijama te trgovačkim društvima i zadrugama izvan javnog sektora</t>
  </si>
  <si>
    <t>38622</t>
  </si>
  <si>
    <t>Kapitalne pomoći trgovačkim društvima izvan javnog sektora</t>
  </si>
  <si>
    <t>38623</t>
  </si>
  <si>
    <t>Kapitalne pomoći kreditnim institucijama izvan javnog sektora</t>
  </si>
  <si>
    <t>38624</t>
  </si>
  <si>
    <t>Kapitalne pomoći osiguravajućim društvima izvan javnog sektora</t>
  </si>
  <si>
    <t>38625</t>
  </si>
  <si>
    <t>Kapitalne pomoći ostalim financijskim institucijama izvan javnog sektora</t>
  </si>
  <si>
    <t>38626</t>
  </si>
  <si>
    <t>Kapitalne pomoći zadrugama</t>
  </si>
  <si>
    <t>Kapitalne pomoći poljoprivrednicima i obrtnicima</t>
  </si>
  <si>
    <t>Kapitalne pomoći poljoprivrednicima</t>
  </si>
  <si>
    <t>Kapitalne pomoći obrtnicima</t>
  </si>
  <si>
    <t xml:space="preserve">Kapitalne pomoći iz EU sredstava </t>
  </si>
  <si>
    <t xml:space="preserve">Kapitalne pomoći subjektima u javnom sektoru iz EU sredstava </t>
  </si>
  <si>
    <t>38642</t>
  </si>
  <si>
    <t xml:space="preserve">Kapitalne pomoći subjektima izvan javnog sektora iz EU sredstava </t>
  </si>
  <si>
    <t>39</t>
  </si>
  <si>
    <t>Raspored rashoda i prijelazni računi</t>
  </si>
  <si>
    <t>391</t>
  </si>
  <si>
    <t>Raspored rashoda</t>
  </si>
  <si>
    <t>3911</t>
  </si>
  <si>
    <t>39111</t>
  </si>
  <si>
    <t>392</t>
  </si>
  <si>
    <t>Prijelazni račun</t>
  </si>
  <si>
    <t>3921</t>
  </si>
  <si>
    <t>39211</t>
  </si>
  <si>
    <t>4</t>
  </si>
  <si>
    <t>41</t>
  </si>
  <si>
    <r>
      <t xml:space="preserve">Rashodi za nabavu neproizvedene </t>
    </r>
    <r>
      <rPr>
        <b/>
        <sz val="10"/>
        <rFont val="Times New Roman"/>
        <family val="1"/>
        <charset val="238"/>
      </rPr>
      <t>dugotrajne</t>
    </r>
    <r>
      <rPr>
        <b/>
        <sz val="10"/>
        <color indexed="10"/>
        <rFont val="Times New Roman"/>
        <family val="1"/>
        <charset val="238"/>
      </rPr>
      <t xml:space="preserve"> </t>
    </r>
    <r>
      <rPr>
        <b/>
        <sz val="10"/>
        <color indexed="8"/>
        <rFont val="Times New Roman"/>
        <family val="1"/>
        <charset val="238"/>
      </rPr>
      <t>imovine</t>
    </r>
  </si>
  <si>
    <t>411</t>
  </si>
  <si>
    <t>Materijalna imovina - prirodna bogatstva</t>
  </si>
  <si>
    <t>4111</t>
  </si>
  <si>
    <t>41111</t>
  </si>
  <si>
    <t>Poljoprivredno zemljište</t>
  </si>
  <si>
    <t>41112</t>
  </si>
  <si>
    <t>Građevinsko zemljište</t>
  </si>
  <si>
    <t>41119</t>
  </si>
  <si>
    <t>Ostala zemljišta</t>
  </si>
  <si>
    <t>Rudna bogatstva</t>
  </si>
  <si>
    <t>Nafta i zemni plin</t>
  </si>
  <si>
    <t>Plemeniti metali</t>
  </si>
  <si>
    <t>Drago kamenje</t>
  </si>
  <si>
    <t>Ostala rudna bogatstva</t>
  </si>
  <si>
    <t>Ostala prirodna materijalna imovina</t>
  </si>
  <si>
    <t>Nacionalni parkovi i parkovi prirode</t>
  </si>
  <si>
    <t>Vodna bogatstva (vode)</t>
  </si>
  <si>
    <t>Elektromagnetske frekvencije</t>
  </si>
  <si>
    <t>Ostala nespomenuta prirodna materijalna imovina</t>
  </si>
  <si>
    <t>412</t>
  </si>
  <si>
    <t>4121</t>
  </si>
  <si>
    <t>Patenti</t>
  </si>
  <si>
    <t>41211</t>
  </si>
  <si>
    <t>4122</t>
  </si>
  <si>
    <t>Koncesije</t>
  </si>
  <si>
    <t>41221</t>
  </si>
  <si>
    <t>4123</t>
  </si>
  <si>
    <t>41231</t>
  </si>
  <si>
    <t>4124</t>
  </si>
  <si>
    <t>Ostala prava</t>
  </si>
  <si>
    <t>41241</t>
  </si>
  <si>
    <t>Ulaganja na tuđoj imovini radi prava korištenja</t>
  </si>
  <si>
    <t>41242</t>
  </si>
  <si>
    <t>Višegodišnji zakup građevinskih objekata</t>
  </si>
  <si>
    <t>41243</t>
  </si>
  <si>
    <t>Zaštitni znak</t>
  </si>
  <si>
    <t>41244</t>
  </si>
  <si>
    <t>Prava korištenja telefonskih linija</t>
  </si>
  <si>
    <t>Dugogodišnji zakup zemljišta</t>
  </si>
  <si>
    <t>41249</t>
  </si>
  <si>
    <t>Ostala nespomenuta prava</t>
  </si>
  <si>
    <t>4125</t>
  </si>
  <si>
    <t>Goodwill</t>
  </si>
  <si>
    <t>41251</t>
  </si>
  <si>
    <t>4126</t>
  </si>
  <si>
    <t>Ostala nematerijalna imovina</t>
  </si>
  <si>
    <t>41261</t>
  </si>
  <si>
    <t>42</t>
  </si>
  <si>
    <t>421</t>
  </si>
  <si>
    <t>4211</t>
  </si>
  <si>
    <t>42111</t>
  </si>
  <si>
    <t>Stambeni objekti za zaposlene</t>
  </si>
  <si>
    <t>42112</t>
  </si>
  <si>
    <t>Stambeni objekti za socijalne skupine građana</t>
  </si>
  <si>
    <t>42119</t>
  </si>
  <si>
    <t>Ostali stambeni objekti</t>
  </si>
  <si>
    <t>4212</t>
  </si>
  <si>
    <t>42121</t>
  </si>
  <si>
    <t>Uredski objekti</t>
  </si>
  <si>
    <t>42122</t>
  </si>
  <si>
    <t>Bolnice, ostali zdravstveni objekti, laboratoriji, umirovljenički domovi i centri za socijalnu skrb</t>
  </si>
  <si>
    <t>42123</t>
  </si>
  <si>
    <t>Zgrade znanstvenih i obrazovnih institucija (fakulteti, škole, vrtići i slično)</t>
  </si>
  <si>
    <t>42124</t>
  </si>
  <si>
    <t>Zgrade kulturnih institucija (kazališta, muzeji, galerije, domovi kulture, knjižnice i slično)</t>
  </si>
  <si>
    <t>42125</t>
  </si>
  <si>
    <t>Restorani, odmarališta i ostali ugostiteljski objekti</t>
  </si>
  <si>
    <t>42126</t>
  </si>
  <si>
    <t>Sportske dvorane i rekreacijski objekti</t>
  </si>
  <si>
    <t>42127</t>
  </si>
  <si>
    <t>Tvorničke hale, skladišta, silosi, garaže i slično</t>
  </si>
  <si>
    <t>42129</t>
  </si>
  <si>
    <t>Ostali poslovni građevinski objekti</t>
  </si>
  <si>
    <t>4213</t>
  </si>
  <si>
    <t>Ceste, željeznice i ostali prometni objekti</t>
  </si>
  <si>
    <t>42131</t>
  </si>
  <si>
    <t>Ceste</t>
  </si>
  <si>
    <t>42132</t>
  </si>
  <si>
    <t xml:space="preserve">Željeznice </t>
  </si>
  <si>
    <t>42133</t>
  </si>
  <si>
    <t>Zrakoplovne piste</t>
  </si>
  <si>
    <t>42134</t>
  </si>
  <si>
    <t>Mostovi i tuneli</t>
  </si>
  <si>
    <t>42139</t>
  </si>
  <si>
    <t>Ostali slični prometni objekti</t>
  </si>
  <si>
    <t>4214</t>
  </si>
  <si>
    <t>42141</t>
  </si>
  <si>
    <t>Plinovod, vodovod, kanalizacija</t>
  </si>
  <si>
    <t>42142</t>
  </si>
  <si>
    <t>Kanali i luke</t>
  </si>
  <si>
    <t>42143</t>
  </si>
  <si>
    <t>Iskopi, rudnici i ostali objekti za eksploataciju rudnog bogatstva</t>
  </si>
  <si>
    <t>42144</t>
  </si>
  <si>
    <t>Energetski i komunikacijski vodovi</t>
  </si>
  <si>
    <t>42145</t>
  </si>
  <si>
    <t>Sportski i rekreacijski tereni</t>
  </si>
  <si>
    <t>42146</t>
  </si>
  <si>
    <t>Spomenici (povijesni, kulturni i slično)</t>
  </si>
  <si>
    <t>42147</t>
  </si>
  <si>
    <t>Javna rasvjeta</t>
  </si>
  <si>
    <t>42149</t>
  </si>
  <si>
    <t>Ostali nespomenuti građevinski objekti</t>
  </si>
  <si>
    <t>422</t>
  </si>
  <si>
    <t>4221</t>
  </si>
  <si>
    <t>42211</t>
  </si>
  <si>
    <t>Računala i računalna oprema</t>
  </si>
  <si>
    <t>42212</t>
  </si>
  <si>
    <t>Uredski namještaj</t>
  </si>
  <si>
    <t>42219</t>
  </si>
  <si>
    <t>Ostala uredska oprema</t>
  </si>
  <si>
    <t>4222</t>
  </si>
  <si>
    <t>42221</t>
  </si>
  <si>
    <t>Radio i TV prijemnici</t>
  </si>
  <si>
    <t>42222</t>
  </si>
  <si>
    <t>Telefoni i ostali komunikacijski uređaji</t>
  </si>
  <si>
    <t>42223</t>
  </si>
  <si>
    <t>Telefonske i telegrafske centrale s pripadajućim instalacijama</t>
  </si>
  <si>
    <t>42229</t>
  </si>
  <si>
    <t>Ostala komunikacijska oprema</t>
  </si>
  <si>
    <t>4223</t>
  </si>
  <si>
    <t>42231</t>
  </si>
  <si>
    <t>Oprema za grijanje, ventilaciju i hlađenje</t>
  </si>
  <si>
    <t>42232</t>
  </si>
  <si>
    <t>Oprema za održavanje prostorija</t>
  </si>
  <si>
    <t>42233</t>
  </si>
  <si>
    <t>Oprema za protupožarnu zaštitu (osim vozila)</t>
  </si>
  <si>
    <t>42234</t>
  </si>
  <si>
    <t>Oprema za civilnu zaštitu</t>
  </si>
  <si>
    <t>42235</t>
  </si>
  <si>
    <t>Policijska oprema</t>
  </si>
  <si>
    <t>42239</t>
  </si>
  <si>
    <t>Ostala oprema za održavanje i zaštitu</t>
  </si>
  <si>
    <t>4224</t>
  </si>
  <si>
    <t>42241</t>
  </si>
  <si>
    <t>Medicinska oprema</t>
  </si>
  <si>
    <t>42242</t>
  </si>
  <si>
    <t>Laboratorijska oprema</t>
  </si>
  <si>
    <t>4225</t>
  </si>
  <si>
    <t>42251</t>
  </si>
  <si>
    <t>Precizni i optički instrumenti</t>
  </si>
  <si>
    <t>42252</t>
  </si>
  <si>
    <t>Mjerni i kontrolni uređaji</t>
  </si>
  <si>
    <t>42253</t>
  </si>
  <si>
    <t>Strojevi za obradu zemljišta</t>
  </si>
  <si>
    <t>42259</t>
  </si>
  <si>
    <t>Ostali instrumenti, uređaji i strojevi</t>
  </si>
  <si>
    <t>4226</t>
  </si>
  <si>
    <t>42261</t>
  </si>
  <si>
    <t>Sportska oprema</t>
  </si>
  <si>
    <t>42262</t>
  </si>
  <si>
    <t>Glazbeni instrumenti i oprema</t>
  </si>
  <si>
    <t>4227</t>
  </si>
  <si>
    <t>42271</t>
  </si>
  <si>
    <t>Uređaji</t>
  </si>
  <si>
    <t>42272</t>
  </si>
  <si>
    <t>Strojevi</t>
  </si>
  <si>
    <t>42273</t>
  </si>
  <si>
    <t>Oprema</t>
  </si>
  <si>
    <t>Vojna oprema</t>
  </si>
  <si>
    <t>423</t>
  </si>
  <si>
    <t>4231</t>
  </si>
  <si>
    <t>42311</t>
  </si>
  <si>
    <t>Osobni automobili</t>
  </si>
  <si>
    <t>42312</t>
  </si>
  <si>
    <t>Autobusi</t>
  </si>
  <si>
    <t>42313</t>
  </si>
  <si>
    <t>Kombi vozila</t>
  </si>
  <si>
    <t>42314</t>
  </si>
  <si>
    <t>Kamioni</t>
  </si>
  <si>
    <t>42315</t>
  </si>
  <si>
    <t>Traktori</t>
  </si>
  <si>
    <t>42316</t>
  </si>
  <si>
    <t>Terenska vozila (protupožarna, vojna i slično)</t>
  </si>
  <si>
    <t>42317</t>
  </si>
  <si>
    <t>Motocikli</t>
  </si>
  <si>
    <t>42318</t>
  </si>
  <si>
    <t>Bicikli</t>
  </si>
  <si>
    <t>42319</t>
  </si>
  <si>
    <t>Ostala prijevozna sredstva u cestovnom prometu</t>
  </si>
  <si>
    <t>4232</t>
  </si>
  <si>
    <t>Prijevozna sredstva u željezničkom prometu</t>
  </si>
  <si>
    <t>Lokomotive</t>
  </si>
  <si>
    <t>Vagoni</t>
  </si>
  <si>
    <t>42323</t>
  </si>
  <si>
    <t>Uspinjače</t>
  </si>
  <si>
    <t>42324</t>
  </si>
  <si>
    <t>Tramvaji</t>
  </si>
  <si>
    <t>42329</t>
  </si>
  <si>
    <t>Ostala prijevozna sredstva u željezničkom prometu i slično</t>
  </si>
  <si>
    <t>4233</t>
  </si>
  <si>
    <t>Prijevozna sredstva u pomorskom i riječnom prometu</t>
  </si>
  <si>
    <t>42331</t>
  </si>
  <si>
    <t>Plovila</t>
  </si>
  <si>
    <t>42332</t>
  </si>
  <si>
    <t>Trajekti</t>
  </si>
  <si>
    <t>42339</t>
  </si>
  <si>
    <t>Ostala prijevozna sredstva u pomorskom i riječnom prometu</t>
  </si>
  <si>
    <t>4234</t>
  </si>
  <si>
    <t>Prijevozna sredstva u zračnom prometu</t>
  </si>
  <si>
    <t>42341</t>
  </si>
  <si>
    <t>Helikopteri</t>
  </si>
  <si>
    <t>42342</t>
  </si>
  <si>
    <t>Zrakoplovi</t>
  </si>
  <si>
    <t>42349</t>
  </si>
  <si>
    <t>Ostala prijevozna sredstva u zračnom prometu</t>
  </si>
  <si>
    <t>Umjetnička djela (izložena u galerijama, muzejima i slično)</t>
  </si>
  <si>
    <t>Djela likovnih umjetnika</t>
  </si>
  <si>
    <t>Kiparska djela</t>
  </si>
  <si>
    <t>Ostala umjetnička djela</t>
  </si>
  <si>
    <t>Muzejski izlošci i predmeti prirodnih rijetkosti</t>
  </si>
  <si>
    <t>Muzejski izlošci</t>
  </si>
  <si>
    <t>Predmeti prirodnih rijetkosti</t>
  </si>
  <si>
    <t>Ostale nespomenute izložbene vrijednosti</t>
  </si>
  <si>
    <t>Šume</t>
  </si>
  <si>
    <t>Ostali višegodišnji nasadi</t>
  </si>
  <si>
    <t>Osnovno stado</t>
  </si>
  <si>
    <t>Istraživanje rudnih bogatstava</t>
  </si>
  <si>
    <t>Umjetnička, literarna i znanstvena djela</t>
  </si>
  <si>
    <t>Filmovi, kazališne i glazbene predstave</t>
  </si>
  <si>
    <t>Zvučni i tekstualni zapisi</t>
  </si>
  <si>
    <t>Radio i TV programi</t>
  </si>
  <si>
    <t>Kulturne i sportske priredbe</t>
  </si>
  <si>
    <t>Znanstveni radovi i dokumentacija</t>
  </si>
  <si>
    <t>Dokumenti prostornog uređenja (prostorni planovi i ostalo)</t>
  </si>
  <si>
    <t>Ostala umjetnička, literarna i znanstvena djela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</si>
  <si>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</si>
  <si>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</si>
  <si>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</si>
  <si>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</si>
  <si>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</si>
  <si>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4311</t>
  </si>
  <si>
    <t>Plemeniti metali i drago kamenje</t>
  </si>
  <si>
    <t>43111</t>
  </si>
  <si>
    <t>Pohranjene knjige, umjetnička djela i slične vrijednosti</t>
  </si>
  <si>
    <t>Pohranjene knjige</t>
  </si>
  <si>
    <t>Pohranjena djela likovnih umjetnika</t>
  </si>
  <si>
    <t>Pohranjena kiparska djela</t>
  </si>
  <si>
    <t>Pohranjeni nakit</t>
  </si>
  <si>
    <t>Arhivska građa</t>
  </si>
  <si>
    <t>43126</t>
  </si>
  <si>
    <t>Državna službena kartografija</t>
  </si>
  <si>
    <t>Ostale pohranjene vrijednosti</t>
  </si>
  <si>
    <t>44</t>
  </si>
  <si>
    <t>Rashodi za nabavu proizvedene kratkotrajne imovine</t>
  </si>
  <si>
    <t>441</t>
  </si>
  <si>
    <t>Rashodi za nabavu zaliha</t>
  </si>
  <si>
    <t>4411</t>
  </si>
  <si>
    <t>Strateške zalihe</t>
  </si>
  <si>
    <t>44111</t>
  </si>
  <si>
    <t>45</t>
  </si>
  <si>
    <t>451</t>
  </si>
  <si>
    <t>Dodatna ulaganja na građevinskim objektima</t>
  </si>
  <si>
    <t>4511</t>
  </si>
  <si>
    <t>45111</t>
  </si>
  <si>
    <t>452</t>
  </si>
  <si>
    <t>4521</t>
  </si>
  <si>
    <t>45211</t>
  </si>
  <si>
    <t>453</t>
  </si>
  <si>
    <t>Dodatna ulaganja na prijevoznim sredstvima</t>
  </si>
  <si>
    <t>4531</t>
  </si>
  <si>
    <t>45311</t>
  </si>
  <si>
    <t>454</t>
  </si>
  <si>
    <t>Dodatna ulaganja za ostalu nefinancijsku imovinu</t>
  </si>
  <si>
    <t>4541</t>
  </si>
  <si>
    <t>45411</t>
  </si>
  <si>
    <t>49</t>
  </si>
  <si>
    <t>491</t>
  </si>
  <si>
    <t>4911</t>
  </si>
  <si>
    <t>49111</t>
  </si>
  <si>
    <t>5</t>
  </si>
  <si>
    <t>51</t>
  </si>
  <si>
    <t>Izdaci za dane zajmove i depozite</t>
  </si>
  <si>
    <t>511</t>
  </si>
  <si>
    <t>Izdaci za dane zajmove međunarodnim organizacijama, institucijama i tijelima EU te inozemnim vladama</t>
  </si>
  <si>
    <t>5113</t>
  </si>
  <si>
    <t>Dani zajmovi međunarodnim organizacijama</t>
  </si>
  <si>
    <t>51131</t>
  </si>
  <si>
    <t>Dani zajmovi međunarodnim organizacijama - kratkoročni</t>
  </si>
  <si>
    <t>51132</t>
  </si>
  <si>
    <t>Dani zajmovi međunarodnim organizacijama - dugoročni</t>
  </si>
  <si>
    <t>5114</t>
  </si>
  <si>
    <t>Dani zajmovi institucijama i tijelima EU</t>
  </si>
  <si>
    <t>51141</t>
  </si>
  <si>
    <t>Dani zajmovi institucijama i tijelima EU - kratkoročni</t>
  </si>
  <si>
    <t>51142</t>
  </si>
  <si>
    <t>Dani zajmovi institucijama i tijelima EU - dugoročni</t>
  </si>
  <si>
    <t>5115</t>
  </si>
  <si>
    <t>Dani zajmovi inozemnim vladama u EU</t>
  </si>
  <si>
    <t>51151</t>
  </si>
  <si>
    <t>Dani zajmovi inozemnim vladama u EU - kratkoročni</t>
  </si>
  <si>
    <t>51152</t>
  </si>
  <si>
    <t>Dani zajmovi inozemnim vladama u EU - dugoročni</t>
  </si>
  <si>
    <t>5116</t>
  </si>
  <si>
    <t>Dani zajmovi inozemnim vladama izvan EU</t>
  </si>
  <si>
    <t>51161</t>
  </si>
  <si>
    <t>Dani zajmovi inozemnim vladama izvan EU - kratkoročni</t>
  </si>
  <si>
    <t>51162</t>
  </si>
  <si>
    <t>Dani zajmovi inozemnim vladama izvan EU - dugoročni</t>
  </si>
  <si>
    <t>512</t>
  </si>
  <si>
    <t>Izdaci za dane zajmove neprofitnim organizacijama, građanima i kućanstvima</t>
  </si>
  <si>
    <t>5121</t>
  </si>
  <si>
    <t>Dani zajmovi neprofitnim organizacijama, građanima i kućanstvima u tuzemstvu</t>
  </si>
  <si>
    <t>51211</t>
  </si>
  <si>
    <t>Dani zajmovi neprofitnim organizacijama, građanima i kućanstvima u tuzemstvu - kratkoročni</t>
  </si>
  <si>
    <t>51212</t>
  </si>
  <si>
    <t>Dani zajmovi neprofitnim organizacijama, građanima i kućanstvima u tuzemstvu - dugoročni</t>
  </si>
  <si>
    <t>51213</t>
  </si>
  <si>
    <t>Dani zajmovi neprofitnim organizacijama, građanima i kućanstvima u tuzemstvu po protestiranim jamstvima</t>
  </si>
  <si>
    <t>5122</t>
  </si>
  <si>
    <t>Dani zajmovi neprofitnim organizacijama, građanima i kućanstvima u inozemstvu</t>
  </si>
  <si>
    <t>51221</t>
  </si>
  <si>
    <t>Dani zajmovi neprofitnim organizacijama, građanima i kućanstvima u inozemstvu - kratkoročni</t>
  </si>
  <si>
    <t>51222</t>
  </si>
  <si>
    <t>Dani zajmovi neprofitnim organizacijama, građanima i kućanstvima u inozemstvu - dugoročni</t>
  </si>
  <si>
    <t>513</t>
  </si>
  <si>
    <t>Izdaci za dane zajmove kreditnim i ostalim financijskim institucijama u javnom sektoru</t>
  </si>
  <si>
    <t>Dani zajmovi kreditnim institucijama u javnom sektoru</t>
  </si>
  <si>
    <t>Dani zajmovi kreditnim institucijama u javnom sektoru - kratkoročni</t>
  </si>
  <si>
    <t>Dani zajmovi kreditnim institucijama u javnom sektoru - dugoročni</t>
  </si>
  <si>
    <t>51323</t>
  </si>
  <si>
    <t>Dani zajmovi kreditnim institucijama u javnom sektoru po protestiranim jamstvima</t>
  </si>
  <si>
    <t>Dani zajmovi osiguravajućim društvima u javnom sektoru</t>
  </si>
  <si>
    <t>Dani zajmovi osiguravajućim društvima u javnom sektoru - kratkoročni</t>
  </si>
  <si>
    <t>Dani zajmovi osiguravajućim društvima u javnom sektoru - dugoročni</t>
  </si>
  <si>
    <t>51333</t>
  </si>
  <si>
    <t>Dani zajmovi osiguravajućim društvima u javnom sektoru po protestiranim jamstvima</t>
  </si>
  <si>
    <t>Dani zajmovi ostalim financijskim institucijama u javnom sektoru</t>
  </si>
  <si>
    <t>Dani zajmovi ostalim financijskim institucijama u javnom sektoru - kratkoročni</t>
  </si>
  <si>
    <t>Dani zajmovi ostalim financijskim institucijama u javnom sektoru - dugoročni</t>
  </si>
  <si>
    <t>51343</t>
  </si>
  <si>
    <t>Dani zajmovi ostalim financijskim institucijama u javnom sektoru po protestiranim jamstvima</t>
  </si>
  <si>
    <t>514</t>
  </si>
  <si>
    <t>Izdaci za dane zajmove trgovačkim društvima u javnom sektoru</t>
  </si>
  <si>
    <t>5141</t>
  </si>
  <si>
    <t>Dani zajmovi trgovačkim društvima u javnom sektoru</t>
  </si>
  <si>
    <t>51411</t>
  </si>
  <si>
    <t>Dani zajmovi trgovačkim društvima u javnom sektoru - kratkoročni</t>
  </si>
  <si>
    <t>51412</t>
  </si>
  <si>
    <t>Dani zajmovi trgovačkim društvima u javnom sektoru - dugoročni</t>
  </si>
  <si>
    <t>51413</t>
  </si>
  <si>
    <t>Dani zajmovi trgovačkim društvima u javnom sektoru po protestiranim jamstvima</t>
  </si>
  <si>
    <t>515</t>
  </si>
  <si>
    <t>Izdaci za dane zajmove kreditnim i ostalim financijskim institucijama izvan javnog sektora</t>
  </si>
  <si>
    <t>5153</t>
  </si>
  <si>
    <t>Dani zajmovi tuzemnim kreditnim institucijama izvan javnog sektora</t>
  </si>
  <si>
    <t>51531</t>
  </si>
  <si>
    <t>Dani zajmovi tuzemnim kreditnim institucijama izvan javnog sektora - kratkoročni</t>
  </si>
  <si>
    <t>51532</t>
  </si>
  <si>
    <t>Dani zajmovi tuzemnim kreditnim institucijama izvan javnog sektora - dugoročni</t>
  </si>
  <si>
    <t>51533</t>
  </si>
  <si>
    <t>Dani zajmovi tuzemnim kreditnim institucijama izvan javnog sektora po protestiranim jamstvima</t>
  </si>
  <si>
    <t>5154</t>
  </si>
  <si>
    <t>Dani zajmovi tuzemnim osiguravajućim društvima izvan javnog sektora</t>
  </si>
  <si>
    <t>51541</t>
  </si>
  <si>
    <t>Dani zajmovi tuzemnim osiguravajućim društvima izvan javnog sektora - kratkoročni</t>
  </si>
  <si>
    <t>51542</t>
  </si>
  <si>
    <t>Dani zajmovi tuzemnim osiguravajućim društvima izvan javnog sektora - dugoročni</t>
  </si>
  <si>
    <t>51543</t>
  </si>
  <si>
    <t>Dani zajmovi tuzemnim osiguravajućim društvima izvan javnog sektora po protestiranim jamstvima</t>
  </si>
  <si>
    <t>5155</t>
  </si>
  <si>
    <t>Dani zajmovi ostalim tuzemnim financijskim institucijama izvan javnog sektora</t>
  </si>
  <si>
    <t>51551</t>
  </si>
  <si>
    <t>Dani zajmovi ostalim tuzemnim financijskim institucijama izvan javnog sektora - kratkoročni</t>
  </si>
  <si>
    <t>51552</t>
  </si>
  <si>
    <t>Dani zajmovi ostalim tuzemnim financijskim institucijama izvan javnog sektora - dugoročni</t>
  </si>
  <si>
    <t>51553</t>
  </si>
  <si>
    <t>Dani zajmovi ostalim tuzemnim financijskim institucijama izvan javnog sektora po protestiranim jamstvima</t>
  </si>
  <si>
    <t>5156</t>
  </si>
  <si>
    <t>Dani zajmovi inozemnim kreditnim institucijama</t>
  </si>
  <si>
    <t>51561</t>
  </si>
  <si>
    <t>Dani zajmovi inozemnim kreditnim institucijama - kratkoročni</t>
  </si>
  <si>
    <t>51562</t>
  </si>
  <si>
    <t>Dani zajmovi inozemnim kreditnim institucijama - dugoročni</t>
  </si>
  <si>
    <t>5157</t>
  </si>
  <si>
    <t xml:space="preserve">Dani zajmovi inozemnim osiguravajućim društvima </t>
  </si>
  <si>
    <t>51571</t>
  </si>
  <si>
    <t>Dani zajmovi inozemnim osiguravajućim društvima - kratkoročni</t>
  </si>
  <si>
    <t>51572</t>
  </si>
  <si>
    <t>Dani zajmovi inozemnim osiguravajućim društvima - dugoročni</t>
  </si>
  <si>
    <t>5158</t>
  </si>
  <si>
    <t>Dani zajmovi ostalim inozemnim financijskim institucijama</t>
  </si>
  <si>
    <t>51581</t>
  </si>
  <si>
    <t>Dani zajmovi ostalim inozemnim financijskim institucijama - kratkoročni</t>
  </si>
  <si>
    <t>51582</t>
  </si>
  <si>
    <t>Dani zajmovi ostalim inozemnim financijskim institucijama - dugoročni</t>
  </si>
  <si>
    <t>516</t>
  </si>
  <si>
    <t>Izdaci za dane zajmove trgovačkim društvima i obrtnicima izvan javnog sektora</t>
  </si>
  <si>
    <t>5163</t>
  </si>
  <si>
    <t>Dani zajmovi tuzemnim trgovačkim društvima izvan javnog sektora</t>
  </si>
  <si>
    <t>51631</t>
  </si>
  <si>
    <t>Dani zajmovi tuzemnim trgovačkim društvima izvan javnog sektora - kratkoročni</t>
  </si>
  <si>
    <t>51632</t>
  </si>
  <si>
    <t>Dani zajmovi tuzemnim trgovačkim društvima izvan javnog sektora - dugoročni</t>
  </si>
  <si>
    <t>51633</t>
  </si>
  <si>
    <t>Dani zajmovi tuzemnim trgovačkim društvima izvan javnog sektora po protestiranim jamstvima</t>
  </si>
  <si>
    <t>5164</t>
  </si>
  <si>
    <t xml:space="preserve">Dani zajmovi tuzemnim obrtnicima </t>
  </si>
  <si>
    <t>51641</t>
  </si>
  <si>
    <t>Dani zajmovi tuzemnim obrtnicima - kratkoročni</t>
  </si>
  <si>
    <t>51642</t>
  </si>
  <si>
    <t>Dani zajmovi tuzemnim obrtnicima - dugoročni</t>
  </si>
  <si>
    <t>51643</t>
  </si>
  <si>
    <t>Dani zajmovi tuzemnim obrtnicima po protestiranim jamstvima</t>
  </si>
  <si>
    <t>5165</t>
  </si>
  <si>
    <t>Dani zajmovi inozemnim trgovačkim društvima</t>
  </si>
  <si>
    <t>51651</t>
  </si>
  <si>
    <t>Dani zajmovi inozemnim trgovačkim društvima  - kratkoročni</t>
  </si>
  <si>
    <t>51652</t>
  </si>
  <si>
    <t>Dani zajmovi inozemnim trgovačkim društvima  - dugoročni</t>
  </si>
  <si>
    <t>5166</t>
  </si>
  <si>
    <t>Dani zajmovi inozemnim obrtnicima</t>
  </si>
  <si>
    <t>51661</t>
  </si>
  <si>
    <t>Dani zajmovi inozemnim obrtnicima - kratkoročni</t>
  </si>
  <si>
    <t>51662</t>
  </si>
  <si>
    <t>Dani zajmovi inozemnim obrtnicima  - dugoročni</t>
  </si>
  <si>
    <t>Dani zajmovi drugim razinama vlasti</t>
  </si>
  <si>
    <t>Dani zajmovi državnom proračunu</t>
  </si>
  <si>
    <t>Dani zajmovi državnom proračunu - kratkoročni</t>
  </si>
  <si>
    <t>51712</t>
  </si>
  <si>
    <t>Dani zajmovi državnom proračunu - dugoročni</t>
  </si>
  <si>
    <t>Dani zajmovi županijskim proračunima</t>
  </si>
  <si>
    <t>Dani zajmovi županijskim proračunima - kratkoročni</t>
  </si>
  <si>
    <t>Dani zajmovi županijskim proračunima - dugoročni</t>
  </si>
  <si>
    <t>51723</t>
  </si>
  <si>
    <t>Dani zajmovi županijskim proračunima po protestiranim jamstvima</t>
  </si>
  <si>
    <t>Dani zajmovi gradskim proračunima</t>
  </si>
  <si>
    <t>Dani zajmovi gradskim proračunima - kratkoročni</t>
  </si>
  <si>
    <t>Dani zajmovi gradskim proračunima - dugoročni</t>
  </si>
  <si>
    <t>51733</t>
  </si>
  <si>
    <t>Dani zajmovi gradskim proračunima po protestiranim jamstvima</t>
  </si>
  <si>
    <t>Dani zajmovi općinskim proračunima</t>
  </si>
  <si>
    <t>Dani zajmovi općinskim proračunima - kratkoročni</t>
  </si>
  <si>
    <t>Dani zajmovi općinskim proračunima - dugoročni</t>
  </si>
  <si>
    <t>51743</t>
  </si>
  <si>
    <t>Dani zajmovi općinskim proračunima po protestiranim jamstvima</t>
  </si>
  <si>
    <t>Dani zajmovi HZMO-u, HZZ-u i HZZO-u</t>
  </si>
  <si>
    <t>Dani zajmovi HZMO-u, HZZ-u i HZZO-u - kratkoročni</t>
  </si>
  <si>
    <t>Dani zajmovi HZMO-u, HZZ-u i HZZO-u - dugoročni</t>
  </si>
  <si>
    <t>51753</t>
  </si>
  <si>
    <t>Dani zajmovi HZMO-u, HZZ-u i HZZO-u po protestiranim jamstvima</t>
  </si>
  <si>
    <t>Dani zajmovi ostalim izvanproračunskim korisnicima državnog proračuna</t>
  </si>
  <si>
    <t>Dani zajmovi ostalim izvanproračunskim korisnicima državnog proračuna - kratkoročni</t>
  </si>
  <si>
    <t>Dani zajmovi ostalim izvanproračunskim korisnicima državnog proračuna - dugoročni</t>
  </si>
  <si>
    <t>51763</t>
  </si>
  <si>
    <t>Dani zajmovi ostalim izvanproračunskim korisnicima državnog proračuna po protestiranim jamstvima</t>
  </si>
  <si>
    <t>Dani zajmovi izvanproračunskim korisnicima županijskih, gradskih i općinskih proračuna</t>
  </si>
  <si>
    <t>51771</t>
  </si>
  <si>
    <t>Dani zajmovi izvanproračunskim korisnicima županijskih, gradskih i općinskih proračuna - kratkoročni</t>
  </si>
  <si>
    <t>51772</t>
  </si>
  <si>
    <t>Dani zajmovi izvanproračunskim korisnicima županijskih, gradskih i općinskih proračuna - dugoročni</t>
  </si>
  <si>
    <t>51773</t>
  </si>
  <si>
    <t>Dani zajmovi izvanproračunskim korisnicima županijskih, gradskih i općinskih proračuna po protestiranim jamstvima</t>
  </si>
  <si>
    <t xml:space="preserve">Izdaci za depozite i jamčevne pologe </t>
  </si>
  <si>
    <t>Izdaci za depozite u kreditnim i ostalim financijskim institucijama - tuzemni</t>
  </si>
  <si>
    <t>51811</t>
  </si>
  <si>
    <t>Izdaci za depozite u tuzemnim kreditnim i ostalim financijskim institucijama - kratkoročni</t>
  </si>
  <si>
    <t>51812</t>
  </si>
  <si>
    <t>Izdaci za depozite u tuzemnim kreditnim i ostalim financijskim institucijama - dugoročni</t>
  </si>
  <si>
    <t>Izdaci za depozite u kreditnim i ostalim financijskim institucijama - inozemni</t>
  </si>
  <si>
    <t>51821</t>
  </si>
  <si>
    <t>Izdaci za depozite u inozemnim kreditnim i ostalim financijskim institucijama - kratkoročni</t>
  </si>
  <si>
    <t>51822</t>
  </si>
  <si>
    <t>Izdaci za depozite u inozemnim kreditnim i ostalim financijskim institucijama - dugoročni</t>
  </si>
  <si>
    <t xml:space="preserve">Izdaci za jamčevne pologe </t>
  </si>
  <si>
    <t>51831</t>
  </si>
  <si>
    <t>Izdaci za jamčevne pologe u tuzemstvu</t>
  </si>
  <si>
    <t>51832</t>
  </si>
  <si>
    <t>Izdaci za jamčevne pologe u inozemstvu</t>
  </si>
  <si>
    <t>Izdaci za ulaganja u vrijednosne papire</t>
  </si>
  <si>
    <t>521</t>
  </si>
  <si>
    <t>Izdaci za komercijalne i blagajničke zapise</t>
  </si>
  <si>
    <t>5211</t>
  </si>
  <si>
    <t>Komercijalni i blagajnički zapisi - tuzemni</t>
  </si>
  <si>
    <t>52111</t>
  </si>
  <si>
    <t>Komercijalni i blagajnički zapisi  - tuzemni</t>
  </si>
  <si>
    <t>5212</t>
  </si>
  <si>
    <t>Komercijalni i blagajnički zapisi - inozemni</t>
  </si>
  <si>
    <t>52121</t>
  </si>
  <si>
    <t>522</t>
  </si>
  <si>
    <t>Izdaci za obveznice</t>
  </si>
  <si>
    <t>5221</t>
  </si>
  <si>
    <t>Obveznice - tuzemne</t>
  </si>
  <si>
    <t>52212</t>
  </si>
  <si>
    <t>5222</t>
  </si>
  <si>
    <t>Obveznice - inozemne</t>
  </si>
  <si>
    <t>52222</t>
  </si>
  <si>
    <t>523</t>
  </si>
  <si>
    <t>Izdaci za opcije i druge financijske derivate</t>
  </si>
  <si>
    <t>5231</t>
  </si>
  <si>
    <t>Opcije i drugi financijski derivati - tuzemni</t>
  </si>
  <si>
    <t>52311</t>
  </si>
  <si>
    <t>Opcije i drugi financijski derivati - tuzemni - kratkoročni</t>
  </si>
  <si>
    <t>52312</t>
  </si>
  <si>
    <t>Opcije i drugi financijski derivati - tuzemni - dugoročni</t>
  </si>
  <si>
    <t>5232</t>
  </si>
  <si>
    <t>Opcije i drugi financijski derivati - inozemni</t>
  </si>
  <si>
    <t>52321</t>
  </si>
  <si>
    <t>Opcije i drugi financijski derivati - inozemni - kratkoročni</t>
  </si>
  <si>
    <t>52322</t>
  </si>
  <si>
    <t>Opcije i drugi financijski derivati - inozemni - dugoročni</t>
  </si>
  <si>
    <t>524</t>
  </si>
  <si>
    <t>Izdaci za ostale vrijednosne papire</t>
  </si>
  <si>
    <t>5241</t>
  </si>
  <si>
    <t>Ostali tuzemni vrijednosni papiri</t>
  </si>
  <si>
    <t>52411</t>
  </si>
  <si>
    <t>Ostali tuzemni vrijednosni papiri - kratkoročni</t>
  </si>
  <si>
    <t>52412</t>
  </si>
  <si>
    <t>Ostali tuzemni vrijednosni papiri - dugoročni</t>
  </si>
  <si>
    <t>5242</t>
  </si>
  <si>
    <t>Ostali inozemni vrijednosni papiri</t>
  </si>
  <si>
    <t>52421</t>
  </si>
  <si>
    <t>Ostali inozemni vrijednosni papiri - kratkoročni</t>
  </si>
  <si>
    <t>52422</t>
  </si>
  <si>
    <t>Ostali inozemni vrijednosni papiri - dugoročni</t>
  </si>
  <si>
    <t>53</t>
  </si>
  <si>
    <t>Izdaci za dionice i udjele u glavnici</t>
  </si>
  <si>
    <t>531</t>
  </si>
  <si>
    <t>Dionice i udjeli u glavnici kreditnih i ostalih financijskih institucija u javnom sektoru</t>
  </si>
  <si>
    <t>5312</t>
  </si>
  <si>
    <t>Dionice i udjeli u glavnici kreditnih institucija u javnom sektoru</t>
  </si>
  <si>
    <t>53122</t>
  </si>
  <si>
    <t>5313</t>
  </si>
  <si>
    <t>Dionice i udjeli u glavnici osiguravajućih društava u javnom sektoru</t>
  </si>
  <si>
    <t>53132</t>
  </si>
  <si>
    <t>5314</t>
  </si>
  <si>
    <t>Dionice i udjeli u glavnici ostalih financijskih institucija u javnom sektoru</t>
  </si>
  <si>
    <t>53142</t>
  </si>
  <si>
    <t>532</t>
  </si>
  <si>
    <t>Dionice i udjeli u glavnici trgovačkih društava u javnom sektoru</t>
  </si>
  <si>
    <t>5321</t>
  </si>
  <si>
    <t>53212</t>
  </si>
  <si>
    <t>533</t>
  </si>
  <si>
    <t>Dionice i udjeli u glavnici kreditnih i ostalih financijskih institucija izvan javnog sektora</t>
  </si>
  <si>
    <t>5331</t>
  </si>
  <si>
    <t>Dionice i udjeli u glavnici tuzemnih kreditnih i ostalih financijskih institucija izvan javnog sektora</t>
  </si>
  <si>
    <t>53313</t>
  </si>
  <si>
    <t>Dionice i udjeli u glavnici tuzemnih kreditnih institucija izvan javnog sektora</t>
  </si>
  <si>
    <t>53314</t>
  </si>
  <si>
    <t>Dionice i udjeli u glavnici tuzemnih osiguravajućih društava izvan javnog sektora</t>
  </si>
  <si>
    <t>53315</t>
  </si>
  <si>
    <t>Dionice i udjeli u glavnici ostalih tuzemnih financijskih institucija izvan javnog sektora</t>
  </si>
  <si>
    <t>5332</t>
  </si>
  <si>
    <t>Dionice i udjeli u glavnici inozemnih kreditnih i ostalih financijskih institucija</t>
  </si>
  <si>
    <t>53323</t>
  </si>
  <si>
    <t>Dionice i udjeli u glavnici inozemnih kreditnih institucija</t>
  </si>
  <si>
    <t>53324</t>
  </si>
  <si>
    <t>Dionice i udjeli u glavnici inozemnih osiguravajućih društava</t>
  </si>
  <si>
    <t>53325</t>
  </si>
  <si>
    <t xml:space="preserve">Dionice i udjeli u glavnici ostalih inozemnih financijskih institucija </t>
  </si>
  <si>
    <t>534</t>
  </si>
  <si>
    <t>Dionice i udjeli u glavnici trgovačkih društava izvan javnog sektora</t>
  </si>
  <si>
    <t>5341</t>
  </si>
  <si>
    <t>53412</t>
  </si>
  <si>
    <t>5342</t>
  </si>
  <si>
    <t>Dionice i udjeli u glavnici inozemnih trgovačkih društava</t>
  </si>
  <si>
    <t>53422</t>
  </si>
  <si>
    <t>54</t>
  </si>
  <si>
    <t>541</t>
  </si>
  <si>
    <t>Otplata glavnice primljenih kredita i zajmova od međunarodnih organizacija, institucija i tijela EU te inozemnih vlada</t>
  </si>
  <si>
    <t>5413</t>
  </si>
  <si>
    <t>Otplata glavnice primljenih zajmova od međunarodnih organizacija</t>
  </si>
  <si>
    <t>54131</t>
  </si>
  <si>
    <t>Otplata glavnice primljenih zajmova od međunarodnih organizacija - kratkoročnih</t>
  </si>
  <si>
    <t>54132</t>
  </si>
  <si>
    <t>Otplata glavnice primljenih zajmova od međunarodnih organizacija - dugoročnih</t>
  </si>
  <si>
    <t>5414</t>
  </si>
  <si>
    <t>Otplata glavnice primljenih kredita i zajmova od institucija i tijela EU</t>
  </si>
  <si>
    <t>54141</t>
  </si>
  <si>
    <t>Otplata glavnice primljenih kredita i zajmova od institucija i tijela EU - kratkoročnih</t>
  </si>
  <si>
    <t>54142</t>
  </si>
  <si>
    <t>Otplata glavnice primljenih kredita i zajmova od institucija i tijela EU - dugoročnih</t>
  </si>
  <si>
    <t>5415</t>
  </si>
  <si>
    <t>Otplata glavnice primljenih zajmova od inozemnih vlada u EU</t>
  </si>
  <si>
    <t>54151</t>
  </si>
  <si>
    <t>Otplata glavnice primljenih zajmova od inozemnih vlada u EU - kratkoročnih</t>
  </si>
  <si>
    <t>54152</t>
  </si>
  <si>
    <t>Otplata glavnice primljenih zajmova od inozemnih vlada u EU - dugoročnih</t>
  </si>
  <si>
    <t>5416</t>
  </si>
  <si>
    <t>Otplata glavnice primljenih zajmova od inozemnih vlada izvan EU</t>
  </si>
  <si>
    <t>54161</t>
  </si>
  <si>
    <t>Otplata glavnice primljenih zajmova od inozemnih vlada izvan EU - kratkoročnih</t>
  </si>
  <si>
    <t>54162</t>
  </si>
  <si>
    <t>Otplata glavnice primljenih zajmova od inozemnih vlada izvan EU - dugoročnih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</si>
  <si>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</si>
  <si>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</si>
  <si>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</si>
  <si>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</si>
  <si>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54221</t>
  </si>
  <si>
    <t>Otplata glavnice primljenih kredita od kreditnih institucija u javnom sektoru - kratkoročnih</t>
  </si>
  <si>
    <t>54222</t>
  </si>
  <si>
    <t>Otplata glavnice primljenih kredita od kreditnih institucija u javnom sektoru - dugoročnih</t>
  </si>
  <si>
    <t>54223</t>
  </si>
  <si>
    <t>Otplata glavnice po financijskom leasingu od kreditnih institucija u javnom sektoru</t>
  </si>
  <si>
    <t>54224</t>
  </si>
  <si>
    <t>Otplata glavnice primljenih zajmova po faktoringu od kreditnih institucija u javnom sektoru</t>
  </si>
  <si>
    <t>5423</t>
  </si>
  <si>
    <t xml:space="preserve">Otplata glavnice primljenih zajmova od osiguravajućih društava u javnom sektoru </t>
  </si>
  <si>
    <t>54231</t>
  </si>
  <si>
    <t>Otplata glavnice primljenih zajmova od osiguravajućih društava u javnom sektoru - kratkoročnih</t>
  </si>
  <si>
    <t>54232</t>
  </si>
  <si>
    <t>Otplata glavnice primljenih zajmova od osiguravajućih društava u javnom sektoru - dugoročnih</t>
  </si>
  <si>
    <t>54233</t>
  </si>
  <si>
    <t>Otplata glavnice primljenih zajmova po faktoringu od osiguravajućih društava u javnom sektoru</t>
  </si>
  <si>
    <t>5424</t>
  </si>
  <si>
    <t>Otplata glavnice primljenih zajmova od ostalih financijskih institucija u javnom sektoru</t>
  </si>
  <si>
    <t>54241</t>
  </si>
  <si>
    <t>Otplata glavnice primljenih zajmova od ostalih financijskih institucija u javnom sektoru - kratkoročnih</t>
  </si>
  <si>
    <t>54242</t>
  </si>
  <si>
    <t>Otplata glavnice primljenih zajmova od ostalih financijskih institucija u javnom sektoru - dugoročnih</t>
  </si>
  <si>
    <t>54243</t>
  </si>
  <si>
    <t>Otplata glavnice po financijskom leasingu od ostalih financijskih institucija u javnom sektoru</t>
  </si>
  <si>
    <t>54244</t>
  </si>
  <si>
    <t xml:space="preserve">Otplate glavnice primljenih zajmova po faktoringu od ostalih financijskih institucija u javnom sektoru </t>
  </si>
  <si>
    <t>543</t>
  </si>
  <si>
    <t>Otplata glavnice primljenih zajmova od trgovačkih društava u javnom sektoru</t>
  </si>
  <si>
    <t>5431</t>
  </si>
  <si>
    <t>54311</t>
  </si>
  <si>
    <t>Otplata glavnice primljenih zajmova od trgovačkih društava u javnom sektoru - kratkoročnih</t>
  </si>
  <si>
    <t>54312</t>
  </si>
  <si>
    <t>Otplata glavnice primljenih zajmova od trgovačkih društava u javnom sektoru - dugoročnih</t>
  </si>
  <si>
    <t>54313</t>
  </si>
  <si>
    <t>Otplata glavnice primljenih robnih zajmova od trgovačkih društava u javnom sektoru</t>
  </si>
  <si>
    <t>54314</t>
  </si>
  <si>
    <t>Otplata glavnice primljenih zajmova po faktoringu od trgovačkih društava u javnom sektoru</t>
  </si>
  <si>
    <t>544</t>
  </si>
  <si>
    <t>Otplata glavnice primljenih kredita i zajmova od kreditnih i ostalih financijskih institucija izvan javnog sektora</t>
  </si>
  <si>
    <t>5443</t>
  </si>
  <si>
    <t>Otplata glavnice primljenih kredita od tuzemnih kreditnih institucija izvan javnog sektora</t>
  </si>
  <si>
    <t>54431</t>
  </si>
  <si>
    <t>Otplata glavnice primljenih kredita od tuzemnih kreditnih institucija izvan javnog sektora - kratkoročnih</t>
  </si>
  <si>
    <t>54432</t>
  </si>
  <si>
    <t>Otplata glavnice primljenih kredita od tuzemnih kreditnih institucija izvan javnog sektora - dugoročnih</t>
  </si>
  <si>
    <t>54433</t>
  </si>
  <si>
    <t>Otplata glavnice po financijskom leasingu od tuzemnih kreditnih institucija izvan javnog sektora</t>
  </si>
  <si>
    <t>54434</t>
  </si>
  <si>
    <t>Otplata glavnice primljenih zajmova po faktoringu od tuzemnih kreditnih institucija izvan javnog sektora</t>
  </si>
  <si>
    <t>5444</t>
  </si>
  <si>
    <t>Otplata glavnice primljenih zajmova od tuzemnih osiguravajućih društava izvan javnog sektora</t>
  </si>
  <si>
    <t>54441</t>
  </si>
  <si>
    <t>Otplata glavnice primljenih zajmova od tuzemnih osiguravajućih društava izvan javnog sektora - kratkoročnih</t>
  </si>
  <si>
    <t>54442</t>
  </si>
  <si>
    <t>Otplata glavnice primljenih zajmova od tuzemnih osiguravajućih društava izvan javnog sektora - dugoročnih</t>
  </si>
  <si>
    <t>54443</t>
  </si>
  <si>
    <t>Otplata glavnice primljenih zajmova po faktoringu od tuzemnih osiguravajućih društava izvan javnog sektora</t>
  </si>
  <si>
    <t>5445</t>
  </si>
  <si>
    <t>Otplata glavnice primljenih zajmova od ostalih tuzemnih financijskih institucija izvan javnog sektora</t>
  </si>
  <si>
    <t>54451</t>
  </si>
  <si>
    <t>Otplata glavnice primljenih zajmova od ostalih tuzemnih financijskih institucija izvan javnog sektora - kratkoročnih</t>
  </si>
  <si>
    <t>54452</t>
  </si>
  <si>
    <t>Otplata glavnice primljenih zajmova od ostalih tuzemnih financijskih institucija izvan javnog sektora - dugoročnih</t>
  </si>
  <si>
    <t>54453</t>
  </si>
  <si>
    <t>Otplata glavnice po financijskom leasingu od ostalih tuzemnih financijskih institucija izvan javnog sektora</t>
  </si>
  <si>
    <t>54454</t>
  </si>
  <si>
    <t>Otplate glavnice primljenih zajmova po faktoringu od ostalih tuzemnih financijskih institucija izvan javnog sektora</t>
  </si>
  <si>
    <t>5446</t>
  </si>
  <si>
    <t>Otplata glavnice primljenih kredita od inozemnih kreditnih institucija</t>
  </si>
  <si>
    <t>54461</t>
  </si>
  <si>
    <t>Otplata glavnice primljenih kredita od inozemnih kreditnih institucija - kratkoročnih</t>
  </si>
  <si>
    <t>54462</t>
  </si>
  <si>
    <t>Otplata glavnice primljenih kredita od inozemnih kreditnih institucija - dugoročnih</t>
  </si>
  <si>
    <t>54463</t>
  </si>
  <si>
    <t>Otplata glavnice po financijskom leasingu od inozemnih kreditnih institucija</t>
  </si>
  <si>
    <t>54464</t>
  </si>
  <si>
    <t>Otplata glavnice primljenih zajmova po faktoringu od inozemnih kreditnih institucija</t>
  </si>
  <si>
    <t>5447</t>
  </si>
  <si>
    <t>Otplata glavnice primljenih zajmova od inozemnih osiguravajućih društava</t>
  </si>
  <si>
    <t>54471</t>
  </si>
  <si>
    <t>Otplata glavnice primljenih zajmova od inozemnih osiguravajućih društava - kratkoročnih</t>
  </si>
  <si>
    <t>54472</t>
  </si>
  <si>
    <t>Otplata glavnice primljenih zajmova od inozemnih osiguravajućih društava - dugoročnih</t>
  </si>
  <si>
    <t>54473</t>
  </si>
  <si>
    <t>Otplate glavnice primljenih zajmova po faktoringu od inozemnih osiguravajućih društava</t>
  </si>
  <si>
    <t>5448</t>
  </si>
  <si>
    <t>Otplata glavnice primljenih zajmova od ostalih inozemnih financijskih institucija</t>
  </si>
  <si>
    <t>54481</t>
  </si>
  <si>
    <t>Otplata glavnice primljenih zajmova od ostalih inozemnih financijskih institucija - kratkoročnih</t>
  </si>
  <si>
    <t>54482</t>
  </si>
  <si>
    <t>Otplata glavnice primljenih zajmova od ostalih inozemnih financijskih institucija - dugoročnih</t>
  </si>
  <si>
    <t>54483</t>
  </si>
  <si>
    <t>Otplata glavnice primljenog financijskog leasinga od ostalih inozemnih financijskih institucija</t>
  </si>
  <si>
    <t>54484</t>
  </si>
  <si>
    <t xml:space="preserve">Otplate glavnice primljenih zajmova po faktoringu od ostalih inozemnih financijskih institucija </t>
  </si>
  <si>
    <t>545</t>
  </si>
  <si>
    <t>5453</t>
  </si>
  <si>
    <t>54531</t>
  </si>
  <si>
    <t>Otplata glavnice primljenih zajmova od tuzemnih trgovačkih društava izvan javnog sektora - kratkoročnih</t>
  </si>
  <si>
    <t>54532</t>
  </si>
  <si>
    <t>Otplata glavnice primljenih zajmova od tuzemnih trgovačkih društava izvan javnog sektora - dugoročnih</t>
  </si>
  <si>
    <t>54533</t>
  </si>
  <si>
    <t>Otplata glavnice primljenih robnih zajmova od tuzemnih trgovačkih društava izvan javnog sektora</t>
  </si>
  <si>
    <t>54534</t>
  </si>
  <si>
    <t>Otplata glavnice primljenih zajmova po faktoringu od tuzemnih trgovačkih društava izvan javnog sektora</t>
  </si>
  <si>
    <t>5454</t>
  </si>
  <si>
    <t xml:space="preserve">Otplata glavnice primljenih zajmova od tuzemnih obrtnika </t>
  </si>
  <si>
    <t>54541</t>
  </si>
  <si>
    <t>Otplata glavnice primljenih zajmova od tuzemnih obrtnika  - kratkoročnih</t>
  </si>
  <si>
    <t>54542</t>
  </si>
  <si>
    <t>Otplata glavnice primljenih zajmova od tuzemnih obrtnika  - dugoročnih</t>
  </si>
  <si>
    <t>54543</t>
  </si>
  <si>
    <t>Otplata glavnice primljenih robnih zajmova od tuzemnih obrtnika</t>
  </si>
  <si>
    <t>54544</t>
  </si>
  <si>
    <t>Otplata glavnice primljenih zajmova po faktoringu od tuzemnih obrtnika</t>
  </si>
  <si>
    <t>5455</t>
  </si>
  <si>
    <t>Otplata glavnice primljenih zajmova od inozemnih trgovačkih društava</t>
  </si>
  <si>
    <t>54551</t>
  </si>
  <si>
    <t>Otplata glavnice primljenih zajmova od inozemnih trgovačkih društava - kratkoročnih</t>
  </si>
  <si>
    <t>54552</t>
  </si>
  <si>
    <t>Otplata glavnice primljenih zajmova od inozemnih trgovačkih društava - dugoročnih</t>
  </si>
  <si>
    <t>54553</t>
  </si>
  <si>
    <t>Otplata glavnice primljenih robnih zajmova od inozemnih trgovačkih društava</t>
  </si>
  <si>
    <t>54554</t>
  </si>
  <si>
    <t>Otplata glavnice primljenih zajmova po faktoringu od inozemnih trgovačkih društava</t>
  </si>
  <si>
    <t>5456</t>
  </si>
  <si>
    <t>Otplata glavnice primljenih zajmova od inozemnih obrtnika</t>
  </si>
  <si>
    <t>54561</t>
  </si>
  <si>
    <t>Otplata glavnice primljenih zajmova od inozemnih obrtnika - kratkoročnih</t>
  </si>
  <si>
    <t>54562</t>
  </si>
  <si>
    <t>Otplata glavnice primljenih zajmova od inozemnih obrtnika - dugoročnih</t>
  </si>
  <si>
    <t>54563</t>
  </si>
  <si>
    <t>Otplata glavnice primljenih robnih zajmova od inozemnih obrtnika</t>
  </si>
  <si>
    <t>54564</t>
  </si>
  <si>
    <t>Otplata glavnice primljenih zajmova po faktoringu od inozemnih obrtnika</t>
  </si>
  <si>
    <t>Otplata glavnice primljenih zajmova od drugih razina vlasti</t>
  </si>
  <si>
    <t>Otplata glavnice primljenih zajmova od državnog proračuna</t>
  </si>
  <si>
    <t>Otplata glavnice primljenih zajmova od državnog proračuna - kratkoročnih</t>
  </si>
  <si>
    <t>Otplata glavnice primljenih zajmova od državnog proračuna - dugoročnih</t>
  </si>
  <si>
    <t>Otplata glavnice primljenih zajmova od županijskih proračuna</t>
  </si>
  <si>
    <t>Otplata glavnice primljenih zajmova od županijskih proračuna - kratkoročnih</t>
  </si>
  <si>
    <t>Otplata glavnice primljenih zajmova od županijskih proračuna - dugoročnih</t>
  </si>
  <si>
    <t>Otplata glavnice primljenih zajmova od gradskih proračuna</t>
  </si>
  <si>
    <t>Otplata glavnice primljenih zajmova od gradskih proračuna - kratkoročnih</t>
  </si>
  <si>
    <t>Otplata glavnice primljenih zajmova od gradskih proračuna - dugoročnih</t>
  </si>
  <si>
    <t>Otplata glavnice primljenih zajmova od općinskih proračuna</t>
  </si>
  <si>
    <t>Otplata glavnice primljenih zajmova od općinskih proračuna - kratkoročnih</t>
  </si>
  <si>
    <t>Otplata glavnice primljenih zajmova od općinskih proračuna - dugoročnih</t>
  </si>
  <si>
    <t>Otplata glavnice primljenih zajmova od HZMO-a, HZZ-a i HZZO-a</t>
  </si>
  <si>
    <t>Otplata glavnice primljenih zajmova od HZMO-a, HZZ-a i HZZO-a - kratkoročnih</t>
  </si>
  <si>
    <t>Otplata glavnice primljenih zajmova od HZMO-a, HZZ-a i HZZO-a - dugoročnih</t>
  </si>
  <si>
    <t>Otplata glavnice primljenih zajmova od ostalih izvanproračunskih korisnika državnog proračuna</t>
  </si>
  <si>
    <t>Otplata glavnice primljenih zajmova od ostalih izvanproračunskih korisnika državnog proračun - kratkoročnih</t>
  </si>
  <si>
    <t>Otplata glavnice primljenih zajmova od ostalih izvanproračunskih korisnika državnog proračuna - dugoročnih</t>
  </si>
  <si>
    <t>5477</t>
  </si>
  <si>
    <t>Otplata glavnice primljenih zajmova od izvanproračunskih korisnika županijskih, gradskih i općinskih proračuna</t>
  </si>
  <si>
    <t>54771</t>
  </si>
  <si>
    <t>Otplata glavnice primljenih zajmova od izvanproračunskih korisnika županijskih, gradskih i općinskih proračuna - kratkoročnih</t>
  </si>
  <si>
    <t>54772</t>
  </si>
  <si>
    <t>Otplata glavnice primljenih zajmova od izvanproračunskih korisnika županijskih, gradskih i općinskih proračuna - dugoročnih</t>
  </si>
  <si>
    <t>55</t>
  </si>
  <si>
    <t>Izdaci za otplatu glavnice za izdane vrijednosne papire</t>
  </si>
  <si>
    <t>551</t>
  </si>
  <si>
    <t>Izdaci za otplatu glavnice za izdane trezorske zapise</t>
  </si>
  <si>
    <t>5511</t>
  </si>
  <si>
    <t>Izdaci za otplatu glavnice za izdane trezorske zapise u zemlji</t>
  </si>
  <si>
    <t>55111</t>
  </si>
  <si>
    <t>5512</t>
  </si>
  <si>
    <t>Izdaci za otplatu glavnice za izdane trezorske zapise u inozemstvu</t>
  </si>
  <si>
    <t>55121</t>
  </si>
  <si>
    <t>552</t>
  </si>
  <si>
    <t>Izdaci za otplatu glavnice za izdane obveznice</t>
  </si>
  <si>
    <t>5521</t>
  </si>
  <si>
    <t>Izdaci za otplatu glavnice za izdane obveznice u zemlji</t>
  </si>
  <si>
    <t>55212</t>
  </si>
  <si>
    <t>5522</t>
  </si>
  <si>
    <t>Izdaci za otplatu glavnice za izdane obveznice u inozemstvu</t>
  </si>
  <si>
    <t>55222</t>
  </si>
  <si>
    <t>553</t>
  </si>
  <si>
    <t>Izdaci za otplatu glavnice za izdane ostale vrijednosne papire</t>
  </si>
  <si>
    <t>5531</t>
  </si>
  <si>
    <t>Izdaci za otplatu glavnice za izdane ostale vrijednosne papire u zemlji</t>
  </si>
  <si>
    <t>55311</t>
  </si>
  <si>
    <t>Izdaci za otplatu glavnice za izdane ostale vrijednosne papire u zemlji - kratkoročne</t>
  </si>
  <si>
    <t>55312</t>
  </si>
  <si>
    <t>Izdaci za otplatu glavnice za izdane ostale vrijednosne papire u zemlji - dugoročne</t>
  </si>
  <si>
    <t>5532</t>
  </si>
  <si>
    <t>Izdaci za otplatu glavnice za izdane ostale vrijednosne papire u inozemstvu</t>
  </si>
  <si>
    <t>55321</t>
  </si>
  <si>
    <t>Izdaci za otplatu glavnice za izdane ostale vrijednosne papire u inozemstvu - kratkoročne</t>
  </si>
  <si>
    <t>55322</t>
  </si>
  <si>
    <t>Izdaci za otplatu glavnice za izdane ostale vrijednosne papire u inozemstvu - dugoročne</t>
  </si>
  <si>
    <t>59</t>
  </si>
  <si>
    <t>Raspored izdataka</t>
  </si>
  <si>
    <t>591</t>
  </si>
  <si>
    <t>5911</t>
  </si>
  <si>
    <t>59111</t>
  </si>
  <si>
    <t>6</t>
  </si>
  <si>
    <t>Prihodi poslovanja</t>
  </si>
  <si>
    <t>61</t>
  </si>
  <si>
    <t>Prihodi od poreza</t>
  </si>
  <si>
    <t>611</t>
  </si>
  <si>
    <t>Porez i prirez na dohodak</t>
  </si>
  <si>
    <t>6111</t>
  </si>
  <si>
    <t xml:space="preserve">Porez i prirez na dohodak od nesamostalnog rada </t>
  </si>
  <si>
    <t>61111</t>
  </si>
  <si>
    <t>Porez i prirez na dohodak od nesamostalnog rada i drugih samostalnih djelatnosti</t>
  </si>
  <si>
    <t>61112</t>
  </si>
  <si>
    <t>Porez i prirez na dohodak od nesamostalnog rada do propisanih iznosa i drugih samostalnih djelatnosti</t>
  </si>
  <si>
    <t>6112</t>
  </si>
  <si>
    <t>Porez i prirez na dohodak od samostalnih djelatnosti</t>
  </si>
  <si>
    <t>61121</t>
  </si>
  <si>
    <t>Porez i prirez na dohodak od obrta i s obrtom izjednačenih djelatnosti, na dohodak od slobodnih zanimanja, na dohodak od poljoprivrede i šumarstva i drugih djelatnosti</t>
  </si>
  <si>
    <t>61122</t>
  </si>
  <si>
    <t xml:space="preserve">Porez i prirez na dohodak od obrta i s obrtom izjednačenih djelatnosti i na dohodak od slobodnih zanimanja koji se utvrđuje paušalno </t>
  </si>
  <si>
    <t>61123</t>
  </si>
  <si>
    <t>Porez i prirez na dohodak od drugih samostalnih djelatnosti koje se povremeno obavljaju</t>
  </si>
  <si>
    <t>61124</t>
  </si>
  <si>
    <t>Porez i prirez na dohodak od samostalne djelatnosti inozemnih poreznih obveznika</t>
  </si>
  <si>
    <t>6113</t>
  </si>
  <si>
    <t>Porez i prirez na dohodak od imovine i imovinskih prava</t>
  </si>
  <si>
    <t>61131</t>
  </si>
  <si>
    <t xml:space="preserve">Porez i prirez na dohodak od imovine i imovinskih prava </t>
  </si>
  <si>
    <t>61132</t>
  </si>
  <si>
    <t>Porez i prirez na dohodak od iznajmljivanja stanova, soba i postelja putnicima i turistima</t>
  </si>
  <si>
    <t>61133</t>
  </si>
  <si>
    <t xml:space="preserve">Porez i prirez po odbitku na dohodak od najamnine i zakupnine </t>
  </si>
  <si>
    <t>61134</t>
  </si>
  <si>
    <t>Porez i prirez na dohodak po odbitku od imovinskih prava</t>
  </si>
  <si>
    <t>6114</t>
  </si>
  <si>
    <t>Porez i prirez na dohodak od kapitala</t>
  </si>
  <si>
    <t>61141</t>
  </si>
  <si>
    <t>Porez i prirez na dohodak od dividendi i udjela u dobiti</t>
  </si>
  <si>
    <t>61142</t>
  </si>
  <si>
    <t>Porez i prirez po odbitku od izuzimanja</t>
  </si>
  <si>
    <t>61143</t>
  </si>
  <si>
    <t>Porez i prirez po odbitku na dohodak od kamata</t>
  </si>
  <si>
    <t>61144</t>
  </si>
  <si>
    <t>Porez i prirez po odbitku na dohodak po osnovi primitaka na temelju udjela u dobiti članova uprave i zaposlenika, dodjelom i opcijskom kupnjom dionica trgovačkih društava</t>
  </si>
  <si>
    <t>61145</t>
  </si>
  <si>
    <t>Porez i prirez od osiguranja života i dobrovoljnog mirovinskog osiguranja</t>
  </si>
  <si>
    <t>6115</t>
  </si>
  <si>
    <t>Porez i prirez na dohodak po godišnjoj prijavi</t>
  </si>
  <si>
    <t>61151</t>
  </si>
  <si>
    <t>6116</t>
  </si>
  <si>
    <t>Porez i prirez na dohodak utvrđen u postupku nadzora za prethodne godine</t>
  </si>
  <si>
    <t>61161</t>
  </si>
  <si>
    <t>6117</t>
  </si>
  <si>
    <t>Povrat poreza i prireza na dohodak po godišnjoj prijavi</t>
  </si>
  <si>
    <t>61171</t>
  </si>
  <si>
    <t>6119</t>
  </si>
  <si>
    <t>Povrat više ostvarenog poreza na dohodak za decentralizirane funkcije</t>
  </si>
  <si>
    <t>61191</t>
  </si>
  <si>
    <t>612</t>
  </si>
  <si>
    <t>Porez na dobit</t>
  </si>
  <si>
    <t>6121</t>
  </si>
  <si>
    <t>Porez na dobit od poduzetnika</t>
  </si>
  <si>
    <t>61211</t>
  </si>
  <si>
    <t>6122</t>
  </si>
  <si>
    <t>Porez na dobit po odbitku na naknade za korištenje prava i za usluge</t>
  </si>
  <si>
    <t>61221</t>
  </si>
  <si>
    <t>Porez na dobit po odbitku na naknade za korištenje prava intelektualnog vlasništva</t>
  </si>
  <si>
    <t>61222</t>
  </si>
  <si>
    <t>Porez na dobit po odbitku na naknade za usluge istraživanja tržišta, poreznog savjetovanja, revizorske usluge i slično</t>
  </si>
  <si>
    <t>6123</t>
  </si>
  <si>
    <t>Porez na dobit po odbitku na kamate, dividende i udjele u dobiti</t>
  </si>
  <si>
    <t>61231</t>
  </si>
  <si>
    <t xml:space="preserve">Porez na dobit po odbitku na dividende i udjele u dobiti </t>
  </si>
  <si>
    <t>61232</t>
  </si>
  <si>
    <t xml:space="preserve">Porez na dobit po odbitku na kamate </t>
  </si>
  <si>
    <t>6124</t>
  </si>
  <si>
    <t>Porez na dobit po godišnjoj prijavi</t>
  </si>
  <si>
    <t>61241</t>
  </si>
  <si>
    <t>6125</t>
  </si>
  <si>
    <t>Povrat poreza na dobit po godišnjoj prijavi</t>
  </si>
  <si>
    <t>61251</t>
  </si>
  <si>
    <t>613</t>
  </si>
  <si>
    <t>Porezi na imovinu</t>
  </si>
  <si>
    <t>6131</t>
  </si>
  <si>
    <t>Stalni porezi na nepokretnu imovinu (zemlju, zgrade, kuće i ostalo)</t>
  </si>
  <si>
    <t>61314</t>
  </si>
  <si>
    <t>Porez na kuće za odmor</t>
  </si>
  <si>
    <t>61315</t>
  </si>
  <si>
    <t>Porez na korištenje javnih površina</t>
  </si>
  <si>
    <t>61319</t>
  </si>
  <si>
    <t>Ostali stalni porezi na nepokretnu imovinu</t>
  </si>
  <si>
    <t>6132</t>
  </si>
  <si>
    <t>Porez na nasljedstava i darove</t>
  </si>
  <si>
    <t>61321</t>
  </si>
  <si>
    <t xml:space="preserve">Porez na nasljedstva i darove </t>
  </si>
  <si>
    <t>6133</t>
  </si>
  <si>
    <t>Porez na kapitalne i financijske transakcije</t>
  </si>
  <si>
    <t>61331</t>
  </si>
  <si>
    <t>Porezi na kapitalne transakcije</t>
  </si>
  <si>
    <t>61332</t>
  </si>
  <si>
    <t>Porezi na financijske transakcije</t>
  </si>
  <si>
    <t>6134</t>
  </si>
  <si>
    <t>Povremeni porezi na imovinu</t>
  </si>
  <si>
    <t>61341</t>
  </si>
  <si>
    <t>Porez na promet nekretnina</t>
  </si>
  <si>
    <t>61342</t>
  </si>
  <si>
    <t>Ostali povremeni porezi na imovinu</t>
  </si>
  <si>
    <t>6135</t>
  </si>
  <si>
    <t>Ostali stalni porezi na imovinu</t>
  </si>
  <si>
    <t>61359</t>
  </si>
  <si>
    <t>614</t>
  </si>
  <si>
    <t>Porezi na robu i usluge</t>
  </si>
  <si>
    <t>6141</t>
  </si>
  <si>
    <t>Porez na dodanu vrijednost</t>
  </si>
  <si>
    <t>61411</t>
  </si>
  <si>
    <t>61412</t>
  </si>
  <si>
    <t>Porez na dodanu vrijednost pri uvozu</t>
  </si>
  <si>
    <t>61413</t>
  </si>
  <si>
    <t>Porez na dodanu vrijednost na usluge inozemnih poduzetnika</t>
  </si>
  <si>
    <t>61414</t>
  </si>
  <si>
    <t>Uplata razlika poreza na dodanu vrijednost po godišnjoj prijavi</t>
  </si>
  <si>
    <t>61415</t>
  </si>
  <si>
    <t>Povrat poreza na dodanu vrijednost po godišnjoj prijavi</t>
  </si>
  <si>
    <t>6142</t>
  </si>
  <si>
    <t>Porez na promet</t>
  </si>
  <si>
    <t>61421</t>
  </si>
  <si>
    <t>Porez na promet proizvoda i usluga</t>
  </si>
  <si>
    <t>61422</t>
  </si>
  <si>
    <t xml:space="preserve">Poseban porez na promet upotrebljavanih osobnih automobila, osobnih motornih vozila, plovila i zrakoplova </t>
  </si>
  <si>
    <t>61424</t>
  </si>
  <si>
    <t>Porez na potrošnju alkoholnih i bezalkoholnih pića</t>
  </si>
  <si>
    <t>6143</t>
  </si>
  <si>
    <t>Posebni porezi i trošarine</t>
  </si>
  <si>
    <t>61431</t>
  </si>
  <si>
    <t>Poseban porez na osobne automobile, ostala motorna vozila, plovila i zrakoplove</t>
  </si>
  <si>
    <t>61432</t>
  </si>
  <si>
    <t>Trošarina na energente i električnu energiju</t>
  </si>
  <si>
    <t>61433</t>
  </si>
  <si>
    <t>Trošarina na alkohol i alkoholna pića</t>
  </si>
  <si>
    <t>61434</t>
  </si>
  <si>
    <t>Trošarina na pivo</t>
  </si>
  <si>
    <t>61435</t>
  </si>
  <si>
    <t>Poseban porez na bezalkoholna pića</t>
  </si>
  <si>
    <t>61436</t>
  </si>
  <si>
    <t>Trošarina na duhanske proizvode</t>
  </si>
  <si>
    <t>61437</t>
  </si>
  <si>
    <t>Poseban porez na kavu</t>
  </si>
  <si>
    <t>61438</t>
  </si>
  <si>
    <t>Poseban porez na luksuzne proizvode</t>
  </si>
  <si>
    <t>6145</t>
  </si>
  <si>
    <t>Porezi na korištenje dobara ili izvođenje aktivnosti</t>
  </si>
  <si>
    <t>61451</t>
  </si>
  <si>
    <t>Porez na cestovna motorna vozila</t>
  </si>
  <si>
    <t>61452</t>
  </si>
  <si>
    <t>Porez na plovne objekte</t>
  </si>
  <si>
    <t>61453</t>
  </si>
  <si>
    <t>Porez na tvrtku odnosno naziv tvrtke</t>
  </si>
  <si>
    <t>61459</t>
  </si>
  <si>
    <t>Ostali nespomenuti porezi na korištenje dobara ili izvođenje aktivnosti</t>
  </si>
  <si>
    <t>6146</t>
  </si>
  <si>
    <t>Ostali porezi na robu i usluge</t>
  </si>
  <si>
    <t>61469</t>
  </si>
  <si>
    <t>Ostali nespomenuti porezi na robu i usluge</t>
  </si>
  <si>
    <t>Porez na dobitke od igara na sreću i ostali porezi od igara na sreću</t>
  </si>
  <si>
    <t>Porez na dobitke od lutrijskih igara na sreću</t>
  </si>
  <si>
    <t>Porez na dobitke od igara klađenja</t>
  </si>
  <si>
    <t>Porez na automate za zabavne igre</t>
  </si>
  <si>
    <t>Ostali porezi od igara na sreću</t>
  </si>
  <si>
    <t>Naknade za priređivanje igara na sreću</t>
  </si>
  <si>
    <t>Naknada za priređivanje lutrijskih igara</t>
  </si>
  <si>
    <t>Naknade za priređivanje igara na sreću u casinima</t>
  </si>
  <si>
    <t>Naknade za priređivanje klađenja</t>
  </si>
  <si>
    <t>Naknade za priređivanje igara na sreću na automatima</t>
  </si>
  <si>
    <t>Naknada za prigodno jednokratno priređivanje igara na sreću</t>
  </si>
  <si>
    <t>Ostale naknade od igara na sreću</t>
  </si>
  <si>
    <t>Porezi na međunarodnu trgovinu i transakcije</t>
  </si>
  <si>
    <t>6151</t>
  </si>
  <si>
    <t>Carine i carinske pristojbe</t>
  </si>
  <si>
    <t>61511</t>
  </si>
  <si>
    <t>Carine na uvoz robe i usluga</t>
  </si>
  <si>
    <t>61512</t>
  </si>
  <si>
    <t>Carinske pristojbe</t>
  </si>
  <si>
    <t>6152</t>
  </si>
  <si>
    <t>Ostali porezi na međunarodnu trgovinu i transakcije</t>
  </si>
  <si>
    <t>61529</t>
  </si>
  <si>
    <t>616</t>
  </si>
  <si>
    <t>Ostali prihodi od poreza</t>
  </si>
  <si>
    <t>6161</t>
  </si>
  <si>
    <t>Ostali prihodi od poreza koje plaćaju pravne osobe</t>
  </si>
  <si>
    <t>6162</t>
  </si>
  <si>
    <t>Ostali prihodi od poreza koje plaćaju fizičke osobe</t>
  </si>
  <si>
    <t>6163</t>
  </si>
  <si>
    <t>Ostali neraspoređeni prihodi od poreza</t>
  </si>
  <si>
    <t>61631</t>
  </si>
  <si>
    <t>Dio premije za osiguranje od požara</t>
  </si>
  <si>
    <t>61632</t>
  </si>
  <si>
    <t>Zaprimljeni neprepoznati nalozi</t>
  </si>
  <si>
    <t>61639</t>
  </si>
  <si>
    <t>62</t>
  </si>
  <si>
    <t>Doprinosi</t>
  </si>
  <si>
    <t>621</t>
  </si>
  <si>
    <t>Doprinosi za zdravstveno osiguranje</t>
  </si>
  <si>
    <t>6211</t>
  </si>
  <si>
    <t xml:space="preserve">Doprinosi za obvezno zdravstveno osiguranje </t>
  </si>
  <si>
    <t>6212</t>
  </si>
  <si>
    <t xml:space="preserve">Doprinosi za obvezno zdravstveno osiguranje za slučaj ozljede na radu </t>
  </si>
  <si>
    <t>62121</t>
  </si>
  <si>
    <t>Doprinosi za obvezno zdravstveno osiguranje za slučaj ozljede na radu</t>
  </si>
  <si>
    <t>622</t>
  </si>
  <si>
    <t>6221</t>
  </si>
  <si>
    <t xml:space="preserve">Doprinosi za mirovinsko osiguranje </t>
  </si>
  <si>
    <t>62211</t>
  </si>
  <si>
    <t>623</t>
  </si>
  <si>
    <t>Doprinosi za zapošljavanje</t>
  </si>
  <si>
    <t>6232</t>
  </si>
  <si>
    <t>62321</t>
  </si>
  <si>
    <t>62322</t>
  </si>
  <si>
    <t>Posebni doprinos za poticanje zapošljavanja osoba s invaliditetom</t>
  </si>
  <si>
    <t>63</t>
  </si>
  <si>
    <t>Pomoći iz inozemstva i od subjekata unutar općeg proračuna</t>
  </si>
  <si>
    <t>631</t>
  </si>
  <si>
    <t>Pomoći od inozemnih vlada</t>
  </si>
  <si>
    <t>63111</t>
  </si>
  <si>
    <t>Tekuće pomoći od inozemnih vlada u EU</t>
  </si>
  <si>
    <t>Tekuće pomoći od inozemnih vlada izvan EU</t>
  </si>
  <si>
    <t>63121</t>
  </si>
  <si>
    <t>Kapitalne pomoći od inozemnih vlada u EU</t>
  </si>
  <si>
    <t>Kapitalne pomoći od inozemnih vlada izvan EU</t>
  </si>
  <si>
    <t>632</t>
  </si>
  <si>
    <t>Pomoći od međunarodnih organizacija te institucija i tijela EU</t>
  </si>
  <si>
    <t xml:space="preserve">Tekuće pomoći od međunarodnih organizacija </t>
  </si>
  <si>
    <t>63211</t>
  </si>
  <si>
    <t>6322</t>
  </si>
  <si>
    <t xml:space="preserve">Kapitalne pomoći od međunarodnih organizacija </t>
  </si>
  <si>
    <t>Tekuće pomoći od institucija i tijela  EU</t>
  </si>
  <si>
    <t>Kapitalne pomoći od institucija i tijela  EU</t>
  </si>
  <si>
    <t>633</t>
  </si>
  <si>
    <t>Pomoći proračunu iz drugih proračuna</t>
  </si>
  <si>
    <t>6331</t>
  </si>
  <si>
    <t>Tekuće pomoći proračunu iz drugih proračuna</t>
  </si>
  <si>
    <t>63311</t>
  </si>
  <si>
    <t>Tekuće pomoći iz državnog proračuna</t>
  </si>
  <si>
    <t>63312</t>
  </si>
  <si>
    <t>Tekuće pomoći iz županijskih proračuna</t>
  </si>
  <si>
    <t>63313</t>
  </si>
  <si>
    <t>Tekuće pomoći iz gradskih proračuna</t>
  </si>
  <si>
    <t>63314</t>
  </si>
  <si>
    <t>Tekuće pomoći iz općinskih proračuna</t>
  </si>
  <si>
    <t>6332</t>
  </si>
  <si>
    <t xml:space="preserve">Kapitalne pomoći proračunu iz drugih proračuna </t>
  </si>
  <si>
    <t>63321</t>
  </si>
  <si>
    <t>Kapitalne pomoći iz državnog proračuna</t>
  </si>
  <si>
    <t>63322</t>
  </si>
  <si>
    <t>Kapitalne pomoći iz županijskih proračuna</t>
  </si>
  <si>
    <t>63323</t>
  </si>
  <si>
    <t>Kapitalne pomoći iz gradskih proračuna</t>
  </si>
  <si>
    <t>63324</t>
  </si>
  <si>
    <t>Kapitalne pomoći iz općinskih proračuna</t>
  </si>
  <si>
    <t>634</t>
  </si>
  <si>
    <t>Pomoći od izvanproračunskih korisnika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</si>
  <si>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</si>
  <si>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</si>
  <si>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</si>
  <si>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</si>
  <si>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</si>
  <si>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</si>
  <si>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Pomoći izravnanja za decentralizirane funkcije</t>
  </si>
  <si>
    <t>Pomoći proračunskim korisnicima iz proračuna koji im nije nadležan</t>
  </si>
  <si>
    <t>Tekuće pomoći proračunskim korisnicima iz proračuna koji im nije nadležan</t>
  </si>
  <si>
    <t>Tekuće pomoći iz državnog proračuna proračunskim korisnicima proračuna JLP(R)S</t>
  </si>
  <si>
    <t>Tekuće pomoći proračunskim korisnicima iz proračuna JLP(R)S koji im nije nadležan</t>
  </si>
  <si>
    <t>Kapitalne pomoći proračunskim korisnicima iz proračuna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</si>
  <si>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</si>
  <si>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</si>
  <si>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</si>
  <si>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</si>
  <si>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</si>
  <si>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</si>
  <si>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</si>
  <si>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</si>
  <si>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</si>
  <si>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</si>
  <si>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</si>
  <si>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</si>
  <si>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</si>
  <si>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64</t>
  </si>
  <si>
    <t>Prihodi od imovine</t>
  </si>
  <si>
    <t>641</t>
  </si>
  <si>
    <t>Prihodi od financijske imovine</t>
  </si>
  <si>
    <t>64121</t>
  </si>
  <si>
    <t>Kamate za trezorske zapise</t>
  </si>
  <si>
    <t>64122</t>
  </si>
  <si>
    <t>Kamate za mjenice</t>
  </si>
  <si>
    <t>64123</t>
  </si>
  <si>
    <t>Kamate za obveznice</t>
  </si>
  <si>
    <t>64129</t>
  </si>
  <si>
    <t>64131</t>
  </si>
  <si>
    <t>Kamate na oročena sredstva</t>
  </si>
  <si>
    <t>64132</t>
  </si>
  <si>
    <t>Kamate na depozite po viđenju</t>
  </si>
  <si>
    <t>64141</t>
  </si>
  <si>
    <t>64142</t>
  </si>
  <si>
    <t>Zatezne kamate za doprinose</t>
  </si>
  <si>
    <t>64143</t>
  </si>
  <si>
    <t>Zatezne kamate iz obveznih odnosa i drugo</t>
  </si>
  <si>
    <t>64151</t>
  </si>
  <si>
    <t>Prihodi od pozitivnih tečajnih razlika</t>
  </si>
  <si>
    <t>Valutna klauzula</t>
  </si>
  <si>
    <t>64161</t>
  </si>
  <si>
    <t>Prihod od dividendi na dionice u kreditnim i ostalim financijskim institucijama u javnom sektoru</t>
  </si>
  <si>
    <t>64162</t>
  </si>
  <si>
    <t>Prihodi od dividendi na dionice u trgovačkim društvima u javnom sektoru</t>
  </si>
  <si>
    <t>64163</t>
  </si>
  <si>
    <t>Prihod od dividendi na dionice u kreditnim i ostalim financijskim institucijama izvan javnog sektora</t>
  </si>
  <si>
    <t>64164</t>
  </si>
  <si>
    <t>Prihodi od dividendi na dionice u trgovačkim društvima izvan javnog sektora</t>
  </si>
  <si>
    <t>64171</t>
  </si>
  <si>
    <t>Prihodi iz dobiti Hrvatske narodne banke</t>
  </si>
  <si>
    <t>64172</t>
  </si>
  <si>
    <t>Prihodi iz dobiti trgovačkih društava u javnom sektoru</t>
  </si>
  <si>
    <t>64173</t>
  </si>
  <si>
    <t>Prihod iz dobiti od poslovanja robnim zalihama</t>
  </si>
  <si>
    <t>64175</t>
  </si>
  <si>
    <t>Prihodi iz dobiti trgovačkih društava izvan javnog sektora</t>
  </si>
  <si>
    <t>Prihodi iz dobiti kreditnih i ostalih financijskih institucija</t>
  </si>
  <si>
    <t>Prihodi iz dobiti Hrvatske lutrije</t>
  </si>
  <si>
    <t>Ostali prihodi od financijske imovine</t>
  </si>
  <si>
    <t>64191</t>
  </si>
  <si>
    <t>Premije na izdane vrijednosne papire</t>
  </si>
  <si>
    <t>64199</t>
  </si>
  <si>
    <t>642</t>
  </si>
  <si>
    <t>Prihodi od nefinancijske imovine</t>
  </si>
  <si>
    <t>64211</t>
  </si>
  <si>
    <t>Naknada za koncesije za pravo na lov</t>
  </si>
  <si>
    <t>64212</t>
  </si>
  <si>
    <t>Naknada za koncesije za frekvencije</t>
  </si>
  <si>
    <t>64213</t>
  </si>
  <si>
    <t>Naknada za koncesije na vodama i javnom vodnom dobru</t>
  </si>
  <si>
    <t>64214</t>
  </si>
  <si>
    <t>Naknada za koncesiju na pomorskom dobru</t>
  </si>
  <si>
    <t>64216</t>
  </si>
  <si>
    <t>Naknada za koncesije na javnim cestama</t>
  </si>
  <si>
    <t>64217</t>
  </si>
  <si>
    <t>Naknada za upotrebu pomorskog dobra</t>
  </si>
  <si>
    <t>64218</t>
  </si>
  <si>
    <t>Naknade za koncesije za carinske zone</t>
  </si>
  <si>
    <t>64219</t>
  </si>
  <si>
    <t>Naknade za koncesije za obavljanje javne zdravstvene službe i ostale koncesije</t>
  </si>
  <si>
    <t>64222</t>
  </si>
  <si>
    <t>Prihodi od zakupa poljoprivrednog zemljišta</t>
  </si>
  <si>
    <t>64223</t>
  </si>
  <si>
    <t>Prihodi od iznajmljivanja postrojenja i opreme</t>
  </si>
  <si>
    <t>64224</t>
  </si>
  <si>
    <t>Prihodi od iznajmljivanja stambenih objekata</t>
  </si>
  <si>
    <t>64225</t>
  </si>
  <si>
    <t>Prihodi od zakupa poslovnih objekata</t>
  </si>
  <si>
    <t>64229</t>
  </si>
  <si>
    <t>Ostali prihodi od zakupa i iznajmljivanja imovine</t>
  </si>
  <si>
    <t>64231</t>
  </si>
  <si>
    <t>Naknada za korištenje naftne luke, naftovoda i eksploataciju mineralnih sirovina</t>
  </si>
  <si>
    <t>64232</t>
  </si>
  <si>
    <t>Naknada za upotrebu uređaja i usluga kontrole letenja na teritoriju Republike Hrvatske</t>
  </si>
  <si>
    <t>64233</t>
  </si>
  <si>
    <t>Naknada za korištenje prostora elektrana</t>
  </si>
  <si>
    <t>64234</t>
  </si>
  <si>
    <t>Lovozakupnina</t>
  </si>
  <si>
    <t>64235</t>
  </si>
  <si>
    <t>Naknade za ribolov</t>
  </si>
  <si>
    <t>64236</t>
  </si>
  <si>
    <t>Spomenička renta</t>
  </si>
  <si>
    <t>64239</t>
  </si>
  <si>
    <t>Ostale naknade za korištenje nefinancijske imovine</t>
  </si>
  <si>
    <t>6424</t>
  </si>
  <si>
    <t>Naknade za ceste</t>
  </si>
  <si>
    <t>64241</t>
  </si>
  <si>
    <t>Godišnja naknada za upotrebu javnih cesta što se plaća pri registraciji motornih i priključnih vozila</t>
  </si>
  <si>
    <t>64242</t>
  </si>
  <si>
    <t>Naknada za izvanredni prijevoz</t>
  </si>
  <si>
    <t>64243</t>
  </si>
  <si>
    <t>Korisnička naknada (za prekomjernu upotrebu javne ceste)</t>
  </si>
  <si>
    <t>64244</t>
  </si>
  <si>
    <t>Naknada za korištenje cestovnog zemljišta</t>
  </si>
  <si>
    <t>64245</t>
  </si>
  <si>
    <t>Naknada za upotrebu javnih cesta motornim i priključnim vozilima registriranim izvan Republike Hrvatske</t>
  </si>
  <si>
    <t>64246</t>
  </si>
  <si>
    <t>Cestarina za upotrebu autoceste i objekata s naplatom</t>
  </si>
  <si>
    <t>64247</t>
  </si>
  <si>
    <t>Naknada za obavljanje pratećih djelatnosti</t>
  </si>
  <si>
    <t xml:space="preserve">Naknada u cijeni goriva </t>
  </si>
  <si>
    <t>Ostale naknade za ceste</t>
  </si>
  <si>
    <t>64299</t>
  </si>
  <si>
    <t>Prihodi od kamata na dane zajmove</t>
  </si>
  <si>
    <t>Prihodi od kamata na dane zajmove međunarodnim organizacijama, institucijama i tijelima EU te inozemnim vladama</t>
  </si>
  <si>
    <t>Prihodi od kamata na dane zajmove međunarodnim organizacijama</t>
  </si>
  <si>
    <t>Prihodi od kamata na dane zajmove institucijama i tijelima EU</t>
  </si>
  <si>
    <t>Prihodi od kamata na dane zajmove inozemnim vladama u EU</t>
  </si>
  <si>
    <t>Prihodi od kamata na dane zajmove inozemnim vladama izvan EU</t>
  </si>
  <si>
    <t>Prihodi od kamata na dane zajmove neprofitnim organizacijama, građanima i kućanstvima</t>
  </si>
  <si>
    <t>Prihodi od kamata na dane zajmove neprofitnim organizacijama, građanima i kućanstvima u tuzemstvu</t>
  </si>
  <si>
    <t>Prihodi od kamata na dane zajmove neprofitnim organizacijama, građanima i kućanstvima u inozemstvu</t>
  </si>
  <si>
    <t>Prihodi od kamata na dane zajmove kreditnim i ostalim financijskim institucijama u javnom sektoru</t>
  </si>
  <si>
    <t>Prihodi od kamata na dane zajmove kreditnim institucijama u javnom sektoru</t>
  </si>
  <si>
    <t>Prihodi od kamata na dane zajmove osiguravajućim društvima u javnom sektoru</t>
  </si>
  <si>
    <t>Prihodi od kamata na dane zajmove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</si>
  <si>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</si>
  <si>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</si>
  <si>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tuzemnim kreditnim institucijama izvan javnog sektora</t>
  </si>
  <si>
    <t>Prihodi od kamata na dane zajmove tuzemnim osiguravajućim društvima izvan javnog sektora</t>
  </si>
  <si>
    <t>Prihodi od kamata na dane zajmove ostalim tuzemnim financijskim institucijama izvan javnog sektora</t>
  </si>
  <si>
    <t>Prihodi od kamata na dane zajmove inozemnim kreditnim institucijama</t>
  </si>
  <si>
    <t xml:space="preserve">Prihodi od kamata na dane zajmove inozemnim osiguravajućim društvima </t>
  </si>
  <si>
    <t>Prihodi od kamata na dane zajmove ostalim inozemnim financijskim institucijama</t>
  </si>
  <si>
    <t>Prihodi od kamata na dane zajmove trgovačkim društvima i obrtnicima izvan javnog sektora</t>
  </si>
  <si>
    <t>Prihodi od kamata na dane zajmove tuzemnim trgovačkim društvima izvan javnog sektora</t>
  </si>
  <si>
    <t>Prihodi od kamata na dane zajmove tuzemnim obrtnicima</t>
  </si>
  <si>
    <t>Prihodi od kamata na dane zajmove inozemnim trgovačkim društvima</t>
  </si>
  <si>
    <t>Prihodi od kamata na dane zajmove inozemnim obrtnicima</t>
  </si>
  <si>
    <t>Prihodi od kamata na dane zajmove drugim razinama vlasti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</si>
  <si>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</si>
  <si>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</si>
  <si>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</si>
  <si>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</si>
  <si>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</si>
  <si>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</si>
  <si>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</si>
  <si>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Prihodi od kamata na dane zajmove po protestiranim jamstvima</t>
  </si>
  <si>
    <t>Prihodi od kamata na dane zajmove neprofitnim organizacijama, građanima i kućanstvima po protestiranim jamstvima</t>
  </si>
  <si>
    <t>Prihodi od kamata na dane zajmove neprofitnim organizacijama, građanima i kućanstvima u tuzemstvu po protestiranim jamstvima</t>
  </si>
  <si>
    <t>Prihodi od kamata na dane zajmove neprofitnim organizacijama, građanima i kućanstvima u inozemstvu po protestiranim jamstvima</t>
  </si>
  <si>
    <t>Prihodi od kamata na dane zajmove kreditnim i ostalim financijskim institucijama u javnom sektoru  po protestiranim jamstvima</t>
  </si>
  <si>
    <t>Prihodi od kamata na dane zajmove kreditnim institucijama u javnom sektoru po protestiranim jamstvima</t>
  </si>
  <si>
    <t>Prihodi od kamata na dane zajmove osiguravajućim društvima u javnom sektoru po protestiranim jamstvima</t>
  </si>
  <si>
    <t>Prihodi od kamata na dane zajmove ostalim financijskim institucijama u javnom sektoru po protestiranim jamstvima</t>
  </si>
  <si>
    <t>Prihodi od kamata na dane zajmove trgovačkim društvima u javnom sektoru po protestiranim jamstvima</t>
  </si>
  <si>
    <t>Prihodi od kamata na dane zajmove kreditnim i ostalim financijskim institucijama izvan javnog sektora po protestiranim jamstvima</t>
  </si>
  <si>
    <t>Prihodi od kamata na dane zajmove tuzemnim kreditnim institucijama izvan javnog sektora po protestiranim jamstvima</t>
  </si>
  <si>
    <t>Prihodi od kamata na dane zajmove tuzemnim osiguravajućim društvima izvan javnog sektora po protestiranim jamstvima</t>
  </si>
  <si>
    <t>Prihodi od kamata na dane zajmove ostalim tuzemnim financijskim institucijama izvan javnog sektora po protestiranim jamstvima</t>
  </si>
  <si>
    <t>Prihodi od kamata na dane zajmove inozemnim kreditnim institucijama po protestiranim jamstvima</t>
  </si>
  <si>
    <t>Prihodi od kamata na dane zajmove inozemnim osiguravajućim društvima  po protestiranim jamstvima</t>
  </si>
  <si>
    <t>Prihodi od kamata na dane zajmove ostalim inozemnim financijskim institucijama po protestiranim jamstvima</t>
  </si>
  <si>
    <t>Prihodi od kamata na dane zajmove trgovačkim društvima i obrtnicima izvan javnog sektora po protestiranim jamstvima</t>
  </si>
  <si>
    <t>Prihodi od kamata na dane zajmove tuzemnim trgovačkim društvima izvan javnog sektora po protestiranim jamstvima</t>
  </si>
  <si>
    <t>Prihodi od kamata na dane zajmove tuzemnim obrtnicima po protestiranim jamstvima</t>
  </si>
  <si>
    <t>Prihodi od kamata na dane zajmove inozemnim trgovačkim društvima po protestiranim jamstvima</t>
  </si>
  <si>
    <t>Prihodi od kamata na dane zajmove inozemnim obrtnicima po protestiranim jamstvima</t>
  </si>
  <si>
    <t>Prihodi od kamata na dane zajmove drugim razinama vlasti po protestiranim jamstvima</t>
  </si>
  <si>
    <t>Prihodi od kamata na dane zajmove državnom proračunu po protestiranim jamstvima</t>
  </si>
  <si>
    <t>Prihodi od kamata na dane zajmove županijskim proračunima po protestiranim jamstvima</t>
  </si>
  <si>
    <t>Prihodi od kamata na dane zajmove gradskim proračunima po protestiranim jamstvima</t>
  </si>
  <si>
    <t>Prihodi od kamata na dane zajmove općinskim proračunima po protestiranim jamstvima</t>
  </si>
  <si>
    <t>Prihodi od kamata na dane zajmove HZMO-u, HZZ-u i HZZO-u po protestiranim jamstvima</t>
  </si>
  <si>
    <t>Prihodi od kamata na dane zajmove ostalim izvanproračunskim korisnicima državnog proračuna po protestiranim jamstvima</t>
  </si>
  <si>
    <t>Prihodi od kamata na dane zajmove izvanproračunskim korisnicima županijskih, gradskih i općinskih proračuna po protestiranim jamstvima</t>
  </si>
  <si>
    <t>65</t>
  </si>
  <si>
    <t>Prihodi od upravnih i administrativnih pristojbi, pristojbi po posebnim propisima i naknada</t>
  </si>
  <si>
    <t>651</t>
  </si>
  <si>
    <t>6511</t>
  </si>
  <si>
    <t>Državne upravne i sudske pristojbe</t>
  </si>
  <si>
    <t>65111</t>
  </si>
  <si>
    <t xml:space="preserve">Državne upravne pristojbe </t>
  </si>
  <si>
    <t>65112</t>
  </si>
  <si>
    <t>65121</t>
  </si>
  <si>
    <t>Županijske upravne pristojbe</t>
  </si>
  <si>
    <t>65122</t>
  </si>
  <si>
    <t>Županijske naknade</t>
  </si>
  <si>
    <t>65123</t>
  </si>
  <si>
    <t>Gradske i općinske upravne pristojbe</t>
  </si>
  <si>
    <t>65129</t>
  </si>
  <si>
    <t>Ostale naknade utvrđene županijskom/gradskom/općinskom odlukom</t>
  </si>
  <si>
    <t>65131</t>
  </si>
  <si>
    <t>Administrativne pristojbe HANFA-e</t>
  </si>
  <si>
    <t>65132</t>
  </si>
  <si>
    <t>Naknada koja se plaća pri izdavanju dugoročnih vrijednosnih papira</t>
  </si>
  <si>
    <t>65133</t>
  </si>
  <si>
    <t>Naknade za izdana državna jamstva</t>
  </si>
  <si>
    <t>65134</t>
  </si>
  <si>
    <t>Pristojbe za izdane dozvole za prijelaz državne granice</t>
  </si>
  <si>
    <t>65135</t>
  </si>
  <si>
    <t>Pristojbe i naknade što ih plaćaju osobe u tranzitu</t>
  </si>
  <si>
    <t>65136</t>
  </si>
  <si>
    <t>Naknada za pristup podacima Sudskog registra</t>
  </si>
  <si>
    <t>65137</t>
  </si>
  <si>
    <t>Upravna pristojba u području prava industrijskog vlasništva</t>
  </si>
  <si>
    <t>65138</t>
  </si>
  <si>
    <t>65139</t>
  </si>
  <si>
    <t>Prihod od prodaje državnih biljega</t>
  </si>
  <si>
    <t>65141</t>
  </si>
  <si>
    <t>Boravišne pristojbe</t>
  </si>
  <si>
    <t>Ostale naknade i pristojbe za posebne namjene</t>
  </si>
  <si>
    <t>65149</t>
  </si>
  <si>
    <t>Ostale nespomenute pristojbe i naknade</t>
  </si>
  <si>
    <t>652</t>
  </si>
  <si>
    <t>Prihodi po posebnim propisima</t>
  </si>
  <si>
    <t>6521</t>
  </si>
  <si>
    <t>Prihodi državne uprave</t>
  </si>
  <si>
    <t>65211</t>
  </si>
  <si>
    <t>Naknada za pregled bilja pri uvozu i provozu</t>
  </si>
  <si>
    <t>65212</t>
  </si>
  <si>
    <t>Naknada za veterinarsko-sanitarne preglede u prometu preko granice</t>
  </si>
  <si>
    <t>65213</t>
  </si>
  <si>
    <t>Naknada za dodjelu godišnjeg kontingenta radnih dozvola</t>
  </si>
  <si>
    <t>65214</t>
  </si>
  <si>
    <t>Naknada za sigurnost plovidbe koja se plaća za strane jahte i brodice</t>
  </si>
  <si>
    <t>Prihodi od prodaje robnih zaliha</t>
  </si>
  <si>
    <t xml:space="preserve">Ostali prihodi državne uprave za posebne namjene </t>
  </si>
  <si>
    <t>65219</t>
  </si>
  <si>
    <t>Ostali nespomenuti prihodi državne uprave</t>
  </si>
  <si>
    <t>6522</t>
  </si>
  <si>
    <t>Prihodi vodnog gospodarstva</t>
  </si>
  <si>
    <t>65221</t>
  </si>
  <si>
    <t>Vodni doprinos</t>
  </si>
  <si>
    <t>65223</t>
  </si>
  <si>
    <t>Naknada za zaštitu voda</t>
  </si>
  <si>
    <t>65224</t>
  </si>
  <si>
    <t>Naknada za uređenje voda</t>
  </si>
  <si>
    <t>65225</t>
  </si>
  <si>
    <t>Naknada za korištenje voda</t>
  </si>
  <si>
    <t>65229</t>
  </si>
  <si>
    <t>Ostali prihodi vodnog gospodarstva</t>
  </si>
  <si>
    <t>6524</t>
  </si>
  <si>
    <t>Doprinosi za šume</t>
  </si>
  <si>
    <t>65241</t>
  </si>
  <si>
    <t>6525</t>
  </si>
  <si>
    <t>Mjesni samodoprinos</t>
  </si>
  <si>
    <t>65251</t>
  </si>
  <si>
    <t>65252</t>
  </si>
  <si>
    <t>Mjesni samodoprinos od poljoprivrednika</t>
  </si>
  <si>
    <t>65261</t>
  </si>
  <si>
    <t>65262</t>
  </si>
  <si>
    <t>65263</t>
  </si>
  <si>
    <t>Premija za osiguranje od požara</t>
  </si>
  <si>
    <t>Sufinanciranje cijene usluge, participacije i slično</t>
  </si>
  <si>
    <t>Dopunsko zdravstveno osiguranje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</si>
  <si>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</si>
  <si>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</si>
  <si>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</si>
  <si>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</si>
  <si>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</si>
  <si>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</si>
  <si>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Naknade od financijske imovine</t>
  </si>
  <si>
    <t>Naknade za izdane vrijednosne papire</t>
  </si>
  <si>
    <t>Naknade za izdana jamstva</t>
  </si>
  <si>
    <t>Prihodi od novčane naknade poslodavca zbog nezapošljavanja osoba s invaliditetom</t>
  </si>
  <si>
    <t xml:space="preserve">Komunalni doprinosi i naknade </t>
  </si>
  <si>
    <t>Komunalni doprinosi</t>
  </si>
  <si>
    <t>Komunalne naknade</t>
  </si>
  <si>
    <t xml:space="preserve">Naknade za priključak </t>
  </si>
  <si>
    <t>66</t>
  </si>
  <si>
    <t>Prihodi od prodaje proizvoda i robe te pruženih usluga i prihodi od donacija</t>
  </si>
  <si>
    <t>661</t>
  </si>
  <si>
    <t>Prihodi od prodaje proizvoda i robe te pruženih usluga</t>
  </si>
  <si>
    <t>Prihodi od prodanih proizvoda</t>
  </si>
  <si>
    <t>Prihodi od prodaje robe</t>
  </si>
  <si>
    <t>663</t>
  </si>
  <si>
    <t>Donacije od pravnih i fizičkih osoba izvan općeg proračuna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</si>
  <si>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</si>
  <si>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</si>
  <si>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</si>
  <si>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</si>
  <si>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</si>
  <si>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</si>
  <si>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</si>
  <si>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</si>
  <si>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</si>
  <si>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</si>
  <si>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</si>
  <si>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</si>
  <si>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</si>
  <si>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</si>
  <si>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</si>
  <si>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</si>
  <si>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</si>
  <si>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</si>
  <si>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izdataka za financijsku imovinu i otplatu zajmova</t>
  </si>
  <si>
    <t>Kazne, upravne mjere i ostali prihodi</t>
  </si>
  <si>
    <t>Kazne i upravne mjere</t>
  </si>
  <si>
    <t>Kazne za carinske prekršaje</t>
  </si>
  <si>
    <t>Kazne za devizne prekršaje</t>
  </si>
  <si>
    <t>Kazne za prekršaje trgovačkih društava - privredne prijestupe</t>
  </si>
  <si>
    <t>Kazne za privredne prijestupe</t>
  </si>
  <si>
    <t>Kazne za prometne i ostale prekršaje u nadležnosti MUP-a</t>
  </si>
  <si>
    <t>Kazne i druge mjere u kaznenom postupku</t>
  </si>
  <si>
    <t>Kazne za prekršaje na kulturnim dobrima</t>
  </si>
  <si>
    <t xml:space="preserve">Upravne mjere </t>
  </si>
  <si>
    <t>Upravne mjere</t>
  </si>
  <si>
    <t>Ostale nespomenute kazne</t>
  </si>
  <si>
    <t>69</t>
  </si>
  <si>
    <t>Raspored prihoda i prijelazni računi</t>
  </si>
  <si>
    <t>691</t>
  </si>
  <si>
    <t>Raspored prihoda</t>
  </si>
  <si>
    <t>6911</t>
  </si>
  <si>
    <t>69111</t>
  </si>
  <si>
    <t>692</t>
  </si>
  <si>
    <t>6921</t>
  </si>
  <si>
    <t>69211</t>
  </si>
  <si>
    <t>7</t>
  </si>
  <si>
    <t>Prihodi od prodaje nefinancijske imovine</t>
  </si>
  <si>
    <t>71</t>
  </si>
  <si>
    <r>
      <t xml:space="preserve">Prihodi od prodaje neproizvedene </t>
    </r>
    <r>
      <rPr>
        <b/>
        <sz val="10"/>
        <rFont val="Times New Roman"/>
        <family val="1"/>
        <charset val="238"/>
      </rPr>
      <t>dugotrajne</t>
    </r>
    <r>
      <rPr>
        <b/>
        <sz val="10"/>
        <color indexed="8"/>
        <rFont val="Times New Roman"/>
        <family val="1"/>
        <charset val="238"/>
      </rPr>
      <t xml:space="preserve"> imovine</t>
    </r>
  </si>
  <si>
    <t>711</t>
  </si>
  <si>
    <t>Prihodi od prodaje materijalne imovine - prirodnih bogatstava</t>
  </si>
  <si>
    <t>71111</t>
  </si>
  <si>
    <t>71112</t>
  </si>
  <si>
    <t>71119</t>
  </si>
  <si>
    <t>Prihodi od prodaje ostale prirodne materijalne imovine</t>
  </si>
  <si>
    <t>712</t>
  </si>
  <si>
    <t>Prihodi od prodaje nematerijalne imovine</t>
  </si>
  <si>
    <t>7121</t>
  </si>
  <si>
    <t>71211</t>
  </si>
  <si>
    <t>7122</t>
  </si>
  <si>
    <t>71221</t>
  </si>
  <si>
    <t>7123</t>
  </si>
  <si>
    <t>71231</t>
  </si>
  <si>
    <t>7124</t>
  </si>
  <si>
    <t>71241</t>
  </si>
  <si>
    <t>71242</t>
  </si>
  <si>
    <t>71243</t>
  </si>
  <si>
    <t>71244</t>
  </si>
  <si>
    <t>71245</t>
  </si>
  <si>
    <t>71249</t>
  </si>
  <si>
    <t>7125</t>
  </si>
  <si>
    <t>71251</t>
  </si>
  <si>
    <t>7126</t>
  </si>
  <si>
    <t>71261</t>
  </si>
  <si>
    <t>72</t>
  </si>
  <si>
    <t>Prihodi od prodaje proizvedene dugotrajne imovine</t>
  </si>
  <si>
    <t>721</t>
  </si>
  <si>
    <t>Prihodi od prodaje građevinskih objekata</t>
  </si>
  <si>
    <t>72111</t>
  </si>
  <si>
    <t>72112</t>
  </si>
  <si>
    <t>72119</t>
  </si>
  <si>
    <t>72121</t>
  </si>
  <si>
    <t>72122</t>
  </si>
  <si>
    <t>72123</t>
  </si>
  <si>
    <t>72124</t>
  </si>
  <si>
    <t>72125</t>
  </si>
  <si>
    <t>72126</t>
  </si>
  <si>
    <t>72127</t>
  </si>
  <si>
    <t>72129</t>
  </si>
  <si>
    <t>7213</t>
  </si>
  <si>
    <t>72131</t>
  </si>
  <si>
    <t>72132</t>
  </si>
  <si>
    <t>72133</t>
  </si>
  <si>
    <t>72134</t>
  </si>
  <si>
    <t>72139</t>
  </si>
  <si>
    <t>72141</t>
  </si>
  <si>
    <t>72142</t>
  </si>
  <si>
    <t>72143</t>
  </si>
  <si>
    <t>72144</t>
  </si>
  <si>
    <t>72145</t>
  </si>
  <si>
    <t>72146</t>
  </si>
  <si>
    <t>72149</t>
  </si>
  <si>
    <t>722</t>
  </si>
  <si>
    <t>Prihodi od prodaje postrojenja i opreme</t>
  </si>
  <si>
    <t>72211</t>
  </si>
  <si>
    <t>72212</t>
  </si>
  <si>
    <t>72219</t>
  </si>
  <si>
    <t>7222</t>
  </si>
  <si>
    <t>72221</t>
  </si>
  <si>
    <t>72222</t>
  </si>
  <si>
    <t>72223</t>
  </si>
  <si>
    <t>72229</t>
  </si>
  <si>
    <t>7223</t>
  </si>
  <si>
    <t>72231</t>
  </si>
  <si>
    <t>72232</t>
  </si>
  <si>
    <t>72233</t>
  </si>
  <si>
    <t>72234</t>
  </si>
  <si>
    <t>72235</t>
  </si>
  <si>
    <t>72239</t>
  </si>
  <si>
    <t>72241</t>
  </si>
  <si>
    <t>72242</t>
  </si>
  <si>
    <t>72251</t>
  </si>
  <si>
    <t>72252</t>
  </si>
  <si>
    <t>72253</t>
  </si>
  <si>
    <t>72259</t>
  </si>
  <si>
    <t>7226</t>
  </si>
  <si>
    <t>72261</t>
  </si>
  <si>
    <t>72262</t>
  </si>
  <si>
    <t>72271</t>
  </si>
  <si>
    <t>72272</t>
  </si>
  <si>
    <t>72273</t>
  </si>
  <si>
    <t>723</t>
  </si>
  <si>
    <t>Prihodi od prodaje prijevoznih sredstava</t>
  </si>
  <si>
    <t>72311</t>
  </si>
  <si>
    <t>72312</t>
  </si>
  <si>
    <t>72313</t>
  </si>
  <si>
    <t>72314</t>
  </si>
  <si>
    <t>72315</t>
  </si>
  <si>
    <t>72316</t>
  </si>
  <si>
    <t>72317</t>
  </si>
  <si>
    <t>72318</t>
  </si>
  <si>
    <t>72319</t>
  </si>
  <si>
    <t>7232</t>
  </si>
  <si>
    <t>72321</t>
  </si>
  <si>
    <t>72322</t>
  </si>
  <si>
    <t>72323</t>
  </si>
  <si>
    <t>7233</t>
  </si>
  <si>
    <t>72331</t>
  </si>
  <si>
    <t>72332</t>
  </si>
  <si>
    <t>72339</t>
  </si>
  <si>
    <t>7234</t>
  </si>
  <si>
    <t>72341</t>
  </si>
  <si>
    <t>72342</t>
  </si>
  <si>
    <t>72349</t>
  </si>
  <si>
    <t>724</t>
  </si>
  <si>
    <t>Prihodi od prodaje knjiga, umjetničkih djela i ostalih izložbenih vrijednosti</t>
  </si>
  <si>
    <t>7241</t>
  </si>
  <si>
    <t>72411</t>
  </si>
  <si>
    <t xml:space="preserve">Knjige </t>
  </si>
  <si>
    <t>7242</t>
  </si>
  <si>
    <t>72421</t>
  </si>
  <si>
    <t>72422</t>
  </si>
  <si>
    <t>72429</t>
  </si>
  <si>
    <t>7243</t>
  </si>
  <si>
    <t>72431</t>
  </si>
  <si>
    <t>72432</t>
  </si>
  <si>
    <t>7244</t>
  </si>
  <si>
    <t>72441</t>
  </si>
  <si>
    <t>725</t>
  </si>
  <si>
    <t>Prihodi od prodaje višegodišnjih nasada i osnovnog stada</t>
  </si>
  <si>
    <t>7251</t>
  </si>
  <si>
    <t>72511</t>
  </si>
  <si>
    <t>72519</t>
  </si>
  <si>
    <t>7252</t>
  </si>
  <si>
    <t>72521</t>
  </si>
  <si>
    <t>726</t>
  </si>
  <si>
    <t>Prihodi od prodaje nematerijalne proizvedene imovine</t>
  </si>
  <si>
    <t>7261</t>
  </si>
  <si>
    <t>72611</t>
  </si>
  <si>
    <t>7262</t>
  </si>
  <si>
    <t>72621</t>
  </si>
  <si>
    <t>7263</t>
  </si>
  <si>
    <t>72631</t>
  </si>
  <si>
    <t>72632</t>
  </si>
  <si>
    <t>72633</t>
  </si>
  <si>
    <t>72634</t>
  </si>
  <si>
    <t>72639</t>
  </si>
  <si>
    <t>7264</t>
  </si>
  <si>
    <t>72641</t>
  </si>
  <si>
    <t>73</t>
  </si>
  <si>
    <t>Prihodi od prodaje plemenitih metala i ostalih pohranjenih vrijednosti</t>
  </si>
  <si>
    <t>731</t>
  </si>
  <si>
    <t>7311</t>
  </si>
  <si>
    <t>73111</t>
  </si>
  <si>
    <t>73112</t>
  </si>
  <si>
    <t>73126</t>
  </si>
  <si>
    <t>74</t>
  </si>
  <si>
    <t>Prihodi od prodaje proizvedene kratkotrajne imovine</t>
  </si>
  <si>
    <t>741</t>
  </si>
  <si>
    <t>Prihodi od prodaje zaliha</t>
  </si>
  <si>
    <t>7411</t>
  </si>
  <si>
    <t>Ostale strateške zalihe</t>
  </si>
  <si>
    <t>79</t>
  </si>
  <si>
    <t>791</t>
  </si>
  <si>
    <t>7911</t>
  </si>
  <si>
    <t>79111</t>
  </si>
  <si>
    <t>8</t>
  </si>
  <si>
    <t>Primici od financijske imovine i zaduživanja</t>
  </si>
  <si>
    <t>81</t>
  </si>
  <si>
    <t>Primljeni povrati glavnica danih zajmova i depozita</t>
  </si>
  <si>
    <t>811</t>
  </si>
  <si>
    <t>Primici (povrati) glavnice zajmova danih međunarodnim organizacijama, institucijama i tijelima EU te inozemnim vladama</t>
  </si>
  <si>
    <t>8113</t>
  </si>
  <si>
    <t>Povrat zajmova danih međunarodnim organizacijama</t>
  </si>
  <si>
    <t>81131</t>
  </si>
  <si>
    <t>Povrat zajmova danih međunarodnim organizacijama - kratkoročni</t>
  </si>
  <si>
    <t>81132</t>
  </si>
  <si>
    <t>Povrat zajmova danih međunarodnim organizacijama - dugoročni</t>
  </si>
  <si>
    <t>8114</t>
  </si>
  <si>
    <t>Povrat zajmova danih institucijama i tijelima EU</t>
  </si>
  <si>
    <t>81141</t>
  </si>
  <si>
    <t>Povrat zajmova danih institucijama i tijelima EU - kratkoročni</t>
  </si>
  <si>
    <t>81142</t>
  </si>
  <si>
    <t>Povrat zajmova danih institucijama i tijelima EU - dugoročni</t>
  </si>
  <si>
    <t>8115</t>
  </si>
  <si>
    <t>Povrat zajmova danih inozemnim vladama u EU</t>
  </si>
  <si>
    <t>81151</t>
  </si>
  <si>
    <t>Povrat zajmova danih inozemnim vladama u EU - kratkoročni</t>
  </si>
  <si>
    <t>81152</t>
  </si>
  <si>
    <t>Povrat zajmova danih inozemnim vladama u EU - dugoročni</t>
  </si>
  <si>
    <t>8116</t>
  </si>
  <si>
    <t>Povrat zajmova danih inozemnim vladama izvan EU</t>
  </si>
  <si>
    <t>81161</t>
  </si>
  <si>
    <t>Povrat zajmova danih inozemnim vladama izvan EU - kratkoročni</t>
  </si>
  <si>
    <t>81162</t>
  </si>
  <si>
    <t>Povrat zajmova danih inozemnim vladama izvan EU - dugoročni</t>
  </si>
  <si>
    <t>812</t>
  </si>
  <si>
    <t>Primici (povrati) glavnice zajmova danih neprofitnim organizacijama, građanima i kućanstvima</t>
  </si>
  <si>
    <t>81211</t>
  </si>
  <si>
    <t>Povrat zajmova danih neprofitnim organizacijama, građanima i kućanstvima u tuzemstvu - kratkoročni</t>
  </si>
  <si>
    <t>81212</t>
  </si>
  <si>
    <t>Povrat zajmova danih neprofitnim organizacijama, građanima i kućanstvima u tuzemstvu - dugoročni</t>
  </si>
  <si>
    <t>Povrat danih zajmova neprofitnim organizacijama, građanima i kućanstvima u tuzemstvu po protestiranim jamstvima</t>
  </si>
  <si>
    <t>8122</t>
  </si>
  <si>
    <t>Povrat zajmova danih neprofitnim organizacijama, građanima i kućanstvima u inozemstvu</t>
  </si>
  <si>
    <t>81221</t>
  </si>
  <si>
    <t>Povrat zajmova danih neprofitnim organizacijama, građanima i kućanstvima u inozemstvu - kratkoročni</t>
  </si>
  <si>
    <t>81222</t>
  </si>
  <si>
    <t>Povrat zajmova danih neprofitnim organizacijama, građanima i kućanstvima u inozemstvu - dugoročni</t>
  </si>
  <si>
    <t>813</t>
  </si>
  <si>
    <t>Primici (povrati) glavnice zajmova danih kreditnim i ostalim financijskim institucijama u javnom sektoru</t>
  </si>
  <si>
    <t>Povrat zajmova danih kreditnim institucijama u javnom sektoru</t>
  </si>
  <si>
    <t>Povrat zajmova danih kreditnim institucijama u javnom sektoru - kratkoročni</t>
  </si>
  <si>
    <t>Povrat zajmova danih kreditnim institucijama u javnom sektoru - dugoročni</t>
  </si>
  <si>
    <t>Povrat danih zajmova kreditnim institucijama u javnom sektoru po protestiranim jamstvima</t>
  </si>
  <si>
    <t>Povrat zajmova danih osiguravajućim društvima u javnom sektoru</t>
  </si>
  <si>
    <t>Povrat zajmova danih osiguravajućim društvima u javnom sektoru - kratkoročni</t>
  </si>
  <si>
    <t>Povrat zajmova danih osiguravajućim društvima u javnom sektoru - dugoročni</t>
  </si>
  <si>
    <t>Povrat danih zajmova osiguravajućim društvima u javnom sektoru po protestiranim jamstvima</t>
  </si>
  <si>
    <t>Povrat zajmova danih ostalim financijskim institucijama u javnom sektoru</t>
  </si>
  <si>
    <t>Povrat zajmova danih ostalim financijskim institucijama u javnom sektoru - kratkoročni</t>
  </si>
  <si>
    <t>Povrat zajmova danih ostalim financijskim institucijama u javnom sektoru - dugoročni</t>
  </si>
  <si>
    <t>Povrat danih zajmova ostalim financijskim institucijama u javnom sektoru po protestiranim jamstvima</t>
  </si>
  <si>
    <t>814</t>
  </si>
  <si>
    <t>Primici (povrati) glavnice zajmova danih trgovačkim društvima u javnom sektoru</t>
  </si>
  <si>
    <t>8141</t>
  </si>
  <si>
    <t>Povrat zajmova danih trgovačkim društvima u javnom sektoru</t>
  </si>
  <si>
    <t>81411</t>
  </si>
  <si>
    <t>Povrat zajmova danih trgovačkim društvima u javnom sektoru - kratkoročni</t>
  </si>
  <si>
    <t>81412</t>
  </si>
  <si>
    <t>Povrat zajmova danih trgovačkim društvima u javnom sektoru - dugoročni</t>
  </si>
  <si>
    <t>Povrat danih zajmova trgovačkim društvima u javnom sektoru po protestiranim jamstvima</t>
  </si>
  <si>
    <t>815</t>
  </si>
  <si>
    <t>Primici (povrati) glavnice zajmova danih kreditnim i ostalim financijskim institucijama izvan javnog sektora</t>
  </si>
  <si>
    <t>Povrat zajmova danih tuzemnim kreditnim institucijama izvan javnog sektora</t>
  </si>
  <si>
    <t>Povrat zajmova danih tuzemnim kreditnim institucijama izvan javnog sektora - kratkoročni</t>
  </si>
  <si>
    <t>Povrat zajmova danih tuzemnim kreditnim institucijama izvan javnog sektora - dugoročni</t>
  </si>
  <si>
    <t>Povrat danih zajmova tuzemnim kreditnim institucijama izvan javnog sektora po protestiranim jamstvima</t>
  </si>
  <si>
    <t>Povrat zajmova danih tuzemnim osiguravajućim društvima izvan javnog sektora</t>
  </si>
  <si>
    <t>Povrat zajmova danih tuzemnim osiguravajućim društvima izvan javnog sektora - kratkoročni</t>
  </si>
  <si>
    <t>Povrat zajmova danih tuzemnim osiguravajućim društvima izvan javnog sektora - dugoročni</t>
  </si>
  <si>
    <t>Povrat danih zajmova tuzemnim osiguravajućim društvima izvan javnog sektora po protestiranim jamstvima</t>
  </si>
  <si>
    <t>Povrat zajmova danih ostalim tuzemnim financijskim institucijama izvan javnog sektora</t>
  </si>
  <si>
    <t>Povrat zajmova danih ostalim tuzemnim financijskim institucijama izvan javnog sektora - kratkoročni</t>
  </si>
  <si>
    <t>Povrat zajmova danih ostalim tuzemnim financijskim institucijama izvan javnog sektora - dugoročni</t>
  </si>
  <si>
    <t>Povrat danih zajmova ostalim tuzemnim financijskim institucijama izvan javnog sektora po protestiranim jamstvima</t>
  </si>
  <si>
    <t>Povrat zajmova danih inozemnim kreditnim institucijama</t>
  </si>
  <si>
    <t>Povrat zajmova danih inozemnim kreditnim institucijama - kratkoročni</t>
  </si>
  <si>
    <t>Povrat zajmova danih inozemnim kreditnim institucijama - dugoročni</t>
  </si>
  <si>
    <t>Povrat zajmova danih inozemnim osiguravajućim društvima</t>
  </si>
  <si>
    <t>Povrat zajmova danih inozemnim osiguravajućim društvima - kratkoročni</t>
  </si>
  <si>
    <t>Povrat zajmova danih inozemnim osiguravajućim društvima - dugoročni</t>
  </si>
  <si>
    <t>Povrat zajmova danih ostalim inozemnim financijskim institucijama</t>
  </si>
  <si>
    <t>Povrat zajmova danih ostalim inozemnim financijskim institucijama - kratkoročni</t>
  </si>
  <si>
    <t>Povrat zajmova danih ostalim inozemnim financijskim institucijama - dugoročni</t>
  </si>
  <si>
    <t>816</t>
  </si>
  <si>
    <t>Primici (povrati) glavnice zajmova danih trgovačkim društvima i obrtnicima izvan javnog sektora</t>
  </si>
  <si>
    <t>8163</t>
  </si>
  <si>
    <t>Povrat zajmova danih tuzemnim trgovačkim društvima izvan javnog sektora</t>
  </si>
  <si>
    <t>81631</t>
  </si>
  <si>
    <t>Povrat zajmova danih tuzemnim trgovačkim društvima izvan javnog sektora - kratkoročni</t>
  </si>
  <si>
    <t>81632</t>
  </si>
  <si>
    <t>Povrat zajmova danih tuzemnim trgovačkim društvima izvan javnog sektora - dugoročni</t>
  </si>
  <si>
    <t>Povrat danih zajmova tuzemnim trgovačkim društvima izvan javnog sektora po protestiranim jamstvima</t>
  </si>
  <si>
    <t>8164</t>
  </si>
  <si>
    <t xml:space="preserve">Povrat zajmova danih tuzemnim obrtnicima </t>
  </si>
  <si>
    <t>81641</t>
  </si>
  <si>
    <t>Povrat zajmova danih tuzemnim obrtnicima - kratkoročni</t>
  </si>
  <si>
    <t>81642</t>
  </si>
  <si>
    <t>Povrat zajmova danih tuzemnim obrtnicima - dugoročni</t>
  </si>
  <si>
    <t>Povrat danih zajmova tuzemnim obrtnicima po protestiranim jamstvima</t>
  </si>
  <si>
    <t>8165</t>
  </si>
  <si>
    <t>Povrat zajmova danih inozemnim trgovačkim društvima</t>
  </si>
  <si>
    <t>81651</t>
  </si>
  <si>
    <t>Povrat zajmova danih inozemnim trgovačkim društvima - kratkoročni</t>
  </si>
  <si>
    <t>81652</t>
  </si>
  <si>
    <t>Povrat zajmova danih inozemnim trgovačkim društvima - dugoročni</t>
  </si>
  <si>
    <t>8166</t>
  </si>
  <si>
    <t>Povrat zajmova danih inozemnim obrtnicima</t>
  </si>
  <si>
    <t>81661</t>
  </si>
  <si>
    <t>Povrat zajmova danih inozemnim obrtnicima - kratkoročni</t>
  </si>
  <si>
    <t>81662</t>
  </si>
  <si>
    <t>Povrat zajmova danih inozemnim obrtnicima - dugoročni</t>
  </si>
  <si>
    <t>Povrat zajmova danih drugim razinama vlasti</t>
  </si>
  <si>
    <t>Povrat zajmova danih državnom proračunu</t>
  </si>
  <si>
    <t>Povrat zajmova danih državnom proračunu - kratkoročni</t>
  </si>
  <si>
    <t>Povrat zajmova danih državnom proračunu - dugoročni</t>
  </si>
  <si>
    <t>Povrat zajmova danih županijskim proračunima</t>
  </si>
  <si>
    <t>Povrat zajmova danih županijskim proračunima - kratkoročni</t>
  </si>
  <si>
    <t>Povrat zajmova danih županijskim proračunima - dugoročni</t>
  </si>
  <si>
    <t>Povrat danih zajmova županijskim proračunima po protestiranim jamstvima</t>
  </si>
  <si>
    <t xml:space="preserve">Povrat zajmova danih gradskim proračunima </t>
  </si>
  <si>
    <t>Povrat zajmova danih gradskim proračunima - kratkoročni</t>
  </si>
  <si>
    <t>Povrat zajmova danih gradskim proračunima - dugoročni</t>
  </si>
  <si>
    <t>Povrat danih zajmova gradskim proračunima po protestiranim jamstvima</t>
  </si>
  <si>
    <t>Povrat zajmova danih općinskim proračunima</t>
  </si>
  <si>
    <t>Povrat zajmova danih općinskim proračunima - kratkoročni</t>
  </si>
  <si>
    <t>Povrat zajmova danih općinskim proračunima - dugoročni</t>
  </si>
  <si>
    <t>Povrat danih zajmova općinskim proračunima po protestiranim jamstvima</t>
  </si>
  <si>
    <t>Povrat zajmova danih  HZMO-u, HZZ-u i HZZO-u</t>
  </si>
  <si>
    <t>Povrat zajmova danih HZMO-u, HZZ-u i HZZO-u - kratkoročni</t>
  </si>
  <si>
    <t>Povrat zajmova danih HZMO, HZZ i HZZO - dugoročni</t>
  </si>
  <si>
    <t>Povrat danih zajmova HZMO-u, HZZ-u i HZZO-u po protestiranim jamstvima</t>
  </si>
  <si>
    <t>Povrat zajmova danih ostalim izvanproračunskim korisnicima državnog proračuna</t>
  </si>
  <si>
    <t>Povrat zajmova danih ostalim izvanproračunskim korisnicima državnog proračuna - kratkoročni</t>
  </si>
  <si>
    <t>Povrat zajmova danih ostalim izvanproračunskim korisnicima državnog proračuna - dugoročni</t>
  </si>
  <si>
    <t>Povrat danih zajmova ostalim izvanproračunskim korisnicima državnog proračuna po protestiranim jamstvima</t>
  </si>
  <si>
    <t>Povrat zajmova danih izvanproračunskim korisnicima županijskih, gradskih i općinskih proračuna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</si>
  <si>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</si>
  <si>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</si>
  <si>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Povrat danih zajmova izvanproračunskim korisnicima županijskih, gradskih i općinskih proračuna po protestiranim jamstvima</t>
  </si>
  <si>
    <t>Primici od povrata depozita i jamčevnih pologa</t>
  </si>
  <si>
    <t>Primici od povrata depozita od kreditnih i ostalih financijskih institucija - tuzemni</t>
  </si>
  <si>
    <t>Primici od povrata depozita od tuzemnih kreditnih i ostalih financijskih institucija - kratkoročni</t>
  </si>
  <si>
    <t>Primici od povrata depozita od tuzemnih kreditnih i ostalih institucija - dugoročni</t>
  </si>
  <si>
    <t>Primici od povrata depozita od kreditnih i ostalih financijskih institucija - inozemni</t>
  </si>
  <si>
    <t>Primici od povrata depozita od inozemnih kreditnih i ostalih financijskih institucija - kratkoročni</t>
  </si>
  <si>
    <t>Primici od povrata depozita od inozemnih kreditnih i ostalih institucija - dugoročni</t>
  </si>
  <si>
    <t>Primici od povrata jamčevnih pologa</t>
  </si>
  <si>
    <t>Primici od povrata jamčevnih pologa - tuzemni</t>
  </si>
  <si>
    <t>Primici od povrata jamčevnih pologa - inozemni</t>
  </si>
  <si>
    <t>82</t>
  </si>
  <si>
    <t>Primici od izdanih vrijednosnih papira</t>
  </si>
  <si>
    <t>821</t>
  </si>
  <si>
    <t>Trezorski zapisi</t>
  </si>
  <si>
    <t>8211</t>
  </si>
  <si>
    <t>Trezorski zapisi - tuzemni</t>
  </si>
  <si>
    <t>82111</t>
  </si>
  <si>
    <t>8212</t>
  </si>
  <si>
    <t>Trezorski zapisi - inozemni</t>
  </si>
  <si>
    <t>82121</t>
  </si>
  <si>
    <t>Trezorski zapisi -inozemni</t>
  </si>
  <si>
    <t>822</t>
  </si>
  <si>
    <t>Obveznice</t>
  </si>
  <si>
    <t>8221</t>
  </si>
  <si>
    <t>82212</t>
  </si>
  <si>
    <t>8222</t>
  </si>
  <si>
    <t>82222</t>
  </si>
  <si>
    <t>823</t>
  </si>
  <si>
    <t>Opcije i drugi financijski derivati</t>
  </si>
  <si>
    <t>8231</t>
  </si>
  <si>
    <t>82311</t>
  </si>
  <si>
    <t>82312</t>
  </si>
  <si>
    <t>8232</t>
  </si>
  <si>
    <t>82321</t>
  </si>
  <si>
    <t>82322</t>
  </si>
  <si>
    <t>824</t>
  </si>
  <si>
    <t>Ostali vrijednosni papiri</t>
  </si>
  <si>
    <t>8241</t>
  </si>
  <si>
    <t>Ostali vrijednosni papiri - tuzemni</t>
  </si>
  <si>
    <t>82411</t>
  </si>
  <si>
    <t>Ostali vrijednosni papiri - tuzemni - kratkoročni</t>
  </si>
  <si>
    <t>82412</t>
  </si>
  <si>
    <t>Ostali vrijednosni papiri - tuzemni - dugoročni</t>
  </si>
  <si>
    <t>8242</t>
  </si>
  <si>
    <t>Ostali vrijednosni papiri - inozemni</t>
  </si>
  <si>
    <t>82421</t>
  </si>
  <si>
    <t>Ostali vrijednosni papiri - inozemni - kratkoročni</t>
  </si>
  <si>
    <t>82422</t>
  </si>
  <si>
    <t>Ostali vrijednosni papiri - inozemni - dugoročni</t>
  </si>
  <si>
    <t>83</t>
  </si>
  <si>
    <t>Primici od prodaje dionica i udjela u glavnici</t>
  </si>
  <si>
    <t>831</t>
  </si>
  <si>
    <t>Primici od prodaje dionica i udjela u glavnici kreditnih i ostalih financijskih institucija u javnom sektoru</t>
  </si>
  <si>
    <t>832</t>
  </si>
  <si>
    <t>Primici od prodaje dionica i udjela u glavnici trgovačkih društava u javnom sektoru</t>
  </si>
  <si>
    <t>8321</t>
  </si>
  <si>
    <t>83212</t>
  </si>
  <si>
    <t>833</t>
  </si>
  <si>
    <t>Primici od prodaje dionica i udjela u glavnici kreditnih i ostalih financijskih institucija izvan javnog sektora</t>
  </si>
  <si>
    <t>8331</t>
  </si>
  <si>
    <t>8332</t>
  </si>
  <si>
    <t>Dionice i udjeli u glavnici ostalih inozemnih financijskih institucija</t>
  </si>
  <si>
    <t>834</t>
  </si>
  <si>
    <t>Primici od prodaje dionica i udjela u glavnici trgovačkih društava izvan javnog sektora</t>
  </si>
  <si>
    <t>83412</t>
  </si>
  <si>
    <t>8342</t>
  </si>
  <si>
    <t>83422</t>
  </si>
  <si>
    <t>84</t>
  </si>
  <si>
    <t>Primici od zaduživanja</t>
  </si>
  <si>
    <t>841</t>
  </si>
  <si>
    <t>Primljeni krediti i zajmovi od međunarodnih organizacija, institucija i tijela EU te inozemnih vlada</t>
  </si>
  <si>
    <t>8413</t>
  </si>
  <si>
    <t>Primljeni zajmovi od međunarodnih organizacija</t>
  </si>
  <si>
    <t>84131</t>
  </si>
  <si>
    <t>Primljeni zajmovi od međunarodnih organizacija - kratkoročni</t>
  </si>
  <si>
    <t>84132</t>
  </si>
  <si>
    <t>Primljeni zajmovi od međunarodnih organizacija - dugoročni</t>
  </si>
  <si>
    <t>8414</t>
  </si>
  <si>
    <t>Primljeni krediti i zajmovi od institucija i tijela EU</t>
  </si>
  <si>
    <t>84141</t>
  </si>
  <si>
    <t>Primljeni krediti i zajmovi od institucija i tijela EU - kratkoročni</t>
  </si>
  <si>
    <t>84142</t>
  </si>
  <si>
    <t>Primljeni krediti i zajmovi od institucija i tijela EU - dugoročni</t>
  </si>
  <si>
    <t>8415</t>
  </si>
  <si>
    <t>Primljeni zajmovi od inozemnih vlada u EU</t>
  </si>
  <si>
    <t>84151</t>
  </si>
  <si>
    <t>Primljeni zajmovi od inozemnih vlada u EU - kratkoročni</t>
  </si>
  <si>
    <t>84152</t>
  </si>
  <si>
    <t>Primljeni zajmovi od inozemnih vlada u EU - dugoročni</t>
  </si>
  <si>
    <t>8416</t>
  </si>
  <si>
    <t>Primljeni zajmovi od inozemnih vlada izvan EU</t>
  </si>
  <si>
    <t>84161</t>
  </si>
  <si>
    <t>Primljeni zajmovi od inozemnih vlada izvan EU - kratkoročni</t>
  </si>
  <si>
    <t>84162</t>
  </si>
  <si>
    <t>Primljeni zajmovi od inozemnih vlada izvan EU - dugoročni</t>
  </si>
  <si>
    <t>842</t>
  </si>
  <si>
    <t>Primljeni krediti i zajmovi od kreditnih i ostalih financijskih institucija u javnom sektoru</t>
  </si>
  <si>
    <t>Primljeni krediti od kreditnih institucija u javnom sektoru</t>
  </si>
  <si>
    <t>Primljeni krediti od kreditnih institucija u javnom sektoru - kratkoročni</t>
  </si>
  <si>
    <t>Primljeni krediti od kreditnih institucija u javnom sektoru - dugoročni</t>
  </si>
  <si>
    <t>Primljeni financijski leasing od kreditnih institucija u javnom sektoru</t>
  </si>
  <si>
    <t>Primljeni zajmovi po faktoringu od kreditnih institucija u javnom sektoru</t>
  </si>
  <si>
    <t>Primljeni zajmovi od osiguravajućih društava u javnom sektoru</t>
  </si>
  <si>
    <t>Primljeni zajmovi od osiguravajućih društava u javnom sektoru - kratkoročni</t>
  </si>
  <si>
    <t>Primljeni zajmovi od osiguravajućih društava u javnom sektoru - dugoročni</t>
  </si>
  <si>
    <t>Primljeni zajmovi po faktoringu od osiguravajućih društava u javnom sektoru</t>
  </si>
  <si>
    <t>Primljeni zajmovi od ostalih financijskih institucija u javnom sektoru</t>
  </si>
  <si>
    <t>Primljeni zajmovi od ostalih financijskih institucija u javnom sektoru - kratkoročni</t>
  </si>
  <si>
    <t>Primljeni zajmovi od ostalih financijskih institucija u javnom sektoru - dugoročni</t>
  </si>
  <si>
    <t>Primljeni financijski leasing od ostalih financijskih institucija u javnom sektoru</t>
  </si>
  <si>
    <t xml:space="preserve">Primljeni zajmovi po faktoringu od ostalih financijskih institucija u javnom sektoru </t>
  </si>
  <si>
    <t>843</t>
  </si>
  <si>
    <t>Primljeni zajmovi od trgovačkih društava u javnom sektoru</t>
  </si>
  <si>
    <t>8431</t>
  </si>
  <si>
    <t>84311</t>
  </si>
  <si>
    <t>Primljeni zajmovi od trgovačkih društava u javnom sektoru - kratkoročni</t>
  </si>
  <si>
    <t>84312</t>
  </si>
  <si>
    <t>Primljeni zajmovi od trgovačkih društava u javnom sektoru - dugoročni</t>
  </si>
  <si>
    <t>Primljeni robni zajmovi od trgovačkih društava u javnom sektoru</t>
  </si>
  <si>
    <t>Primljeni zajmovi po faktoringu od trgovačkih društava u javnom sektoru</t>
  </si>
  <si>
    <t>844</t>
  </si>
  <si>
    <t>Primljeni krediti i zajmovi od kreditnih i ostalih financijskih institucija izvan javnog sektora</t>
  </si>
  <si>
    <t>Primljeni krediti od tuzemnih kreditnih institucija izvan javnog sektora - kratkoročni</t>
  </si>
  <si>
    <t>Primljeni krediti od tuzemnih kreditnih institucija izvan javnog sektora - dugoročni</t>
  </si>
  <si>
    <t>Primljeni financijski leasing od tuzemnih kreditnih institucija izvan javnog sektora</t>
  </si>
  <si>
    <t>Primljeni zajmovi po faktoringu od tuzemnih kreditnih institucija izvan javnog sektora</t>
  </si>
  <si>
    <t>Primljeni zajmovi od tuzemnih osiguravajućih društava izvan javnog sektora</t>
  </si>
  <si>
    <t>Primljeni zajmovi od tuzemnih osiguravajućih društava izvan javnog sektora - kratkoročni</t>
  </si>
  <si>
    <t>Primljeni zajmovi od tuzemnih osiguravajućih društava izvan javnog sektora - dugoročni</t>
  </si>
  <si>
    <t>Primljeni zajmovi po faktoringu od tuzemnih osiguravajućih društava izvan javnog sektora</t>
  </si>
  <si>
    <t>Primljeni zajmovi od ostalih tuzemnih financijskih institucija izvan javnog sektora</t>
  </si>
  <si>
    <t>Primljeni zajmovi od ostalih tuzemnih financijskih institucija izvan javnog sektora - kratkoročni</t>
  </si>
  <si>
    <t>Primljeni zajmovi od ostalih tuzemnih financijskih institucija izvan javnog sektora - dugoročni</t>
  </si>
  <si>
    <t>Primljeni financijski leasing od ostalih tuzemnih financijskih institucija izvan javnog sektora</t>
  </si>
  <si>
    <t>Primljeni zajmovi po faktoringu od ostalih tuzemnih financijskih institucija izvan javnog sektora</t>
  </si>
  <si>
    <t>Primljeni krediti od inozemnih kreditnih institucija</t>
  </si>
  <si>
    <t>Primljeni krediti od inozemnih kreditnih institucija - kratkoročni</t>
  </si>
  <si>
    <t>Primljeni krediti od inozemnih kreditnih institucija - dugoročni</t>
  </si>
  <si>
    <t>Primljeni financijski leasing od inozemnih kreditnih institucija</t>
  </si>
  <si>
    <t>Primljeni zajmovi po faktoringu od inozemnih kreditnih institucija</t>
  </si>
  <si>
    <t>Primljeni zajmovi od inozemnih osiguravajućih društava</t>
  </si>
  <si>
    <t>Primljeni zajmovi od inozemnih osiguravajućih društava - kratkoročni</t>
  </si>
  <si>
    <t>Primljeni zajmovi od inozemnih osiguravajućih društava - dugoročni</t>
  </si>
  <si>
    <t>Primljeni zajmovi po faktoringu od inozemnih osiguravajućih društava</t>
  </si>
  <si>
    <t>Primljeni zajmovi od ostalih inozemnih financijskih institucija</t>
  </si>
  <si>
    <t>Primljeni zajmovi od ostalih inozemnih financijskih institucija - kratkoročni</t>
  </si>
  <si>
    <t>Primljeni zajmovi od ostalih inozemnih financijskih institucija - dugoročni</t>
  </si>
  <si>
    <t>Primljeni financijski leasing od ostalih inozemnih financijskih institucija</t>
  </si>
  <si>
    <t>Primljeni zajmovi po faktoringu od ostalih inozemnih financijskih institucija</t>
  </si>
  <si>
    <t>845</t>
  </si>
  <si>
    <t>Primljeni zajmovi od trgovačkih društava i obrtnika izvan javnog sektora</t>
  </si>
  <si>
    <t>Primljeni zajmovi od tuzemnih trgovačkih društava izvan javnog sektora</t>
  </si>
  <si>
    <t>Primljeni zajmovi od tuzemnih trgovačkih društava izvan javnog sektora - kratkoročni</t>
  </si>
  <si>
    <t>Primljeni zajmovi od tuzemnih trgovačkih društava izvan javnog sektora - dugoročni</t>
  </si>
  <si>
    <t>Primljeni robni zajmovi od tuzemnih trgovačkih društava izvan javnog sektora</t>
  </si>
  <si>
    <t>Primljeni zajmovi po faktoringu od tuzemnih trgovačkih društava izvan javnog sektora</t>
  </si>
  <si>
    <t xml:space="preserve">Primljeni zajmovi od tuzemnih obrtnika </t>
  </si>
  <si>
    <t>Primljeni zajmovi od tuzemnih obrtnika - kratkoročni</t>
  </si>
  <si>
    <t>Primljeni zajmovi od tuzemnih obrtnika - dugoročni</t>
  </si>
  <si>
    <t>Primljeni robni zajmovi od tuzemnih obrtnika</t>
  </si>
  <si>
    <t>Primljeni zajmovi po faktoringu od tuzemnih obrtnika</t>
  </si>
  <si>
    <t>Primljeni zajmovi od inozemnih trgovačkih društava</t>
  </si>
  <si>
    <t>Primljeni zajmovi od inozemnih trgovačkih društava - kratkoročni</t>
  </si>
  <si>
    <t>Primljeni zajmovi od inozemnih trgovačkih društava - dugoročni</t>
  </si>
  <si>
    <t>Primljeni robni zajmovi od inozemnih trgovačkih društava</t>
  </si>
  <si>
    <t>Primljeni zajmovi po faktoringu od inozemnih trgovačkih društava</t>
  </si>
  <si>
    <t>Primljeni zajmovi od inozemnih obrtnika</t>
  </si>
  <si>
    <t>Primljeni zajmovi od inozemnih obrtnika - kratkoročni</t>
  </si>
  <si>
    <t>Primljeni zajmovi od inozemnih obrtnika - dugoročni</t>
  </si>
  <si>
    <t>Primljeni robni zajmovi od inozemnih obrtnika</t>
  </si>
  <si>
    <t>Primljeni zajmovi po faktoringu od inozemnih obrtnika</t>
  </si>
  <si>
    <t>Primljeni zajmovi od drugih razina vlasti</t>
  </si>
  <si>
    <t>Primljeni zajmovi od državnog proračuna</t>
  </si>
  <si>
    <t>Primljeni zajmovi od državnog proračuna - kratkoročni</t>
  </si>
  <si>
    <t>Primljeni zajmovi od državnog proračuna - dugoročni</t>
  </si>
  <si>
    <t>Primljeni zajmovi od županijskih proračuna</t>
  </si>
  <si>
    <t>Primljeni zajmovi od županijskih proračuna - kratkoročni</t>
  </si>
  <si>
    <t>Primljeni zajmovi od županijskih proračuna - dugoročni</t>
  </si>
  <si>
    <t>Primljeni zajmovi od gradskih proračuna</t>
  </si>
  <si>
    <t>Primljeni zajmovi od gradskih proračuna - kratkoročni</t>
  </si>
  <si>
    <t>Primljeni zajmovi od gradskih proračuna - dugoročni</t>
  </si>
  <si>
    <t>Primljeni zajmovi od općinskih proračuna</t>
  </si>
  <si>
    <t>Primljeni zajmovi od općinskih proračuna - kratkoročni</t>
  </si>
  <si>
    <t>Primljeni zajmovi od općinskih proračuna - dugoročni</t>
  </si>
  <si>
    <t>Primljeni zajmovi od HZMO-a, HZZ-a i HZZO-a</t>
  </si>
  <si>
    <t>Primljeni zajmovi od HZMO-a, HZZ-a i HZZO-a - kratkoročni</t>
  </si>
  <si>
    <t>Primljeni zajmovi od HZMO-a, HZZ-a i HZZO-a - dugoročni</t>
  </si>
  <si>
    <t>Primljeni zajmovi od ostalih izvanproračunskih korisnika državnog proračuna</t>
  </si>
  <si>
    <t>Primljeni zajmovi od ostalih izvanproračunskih korisnika državnog proračuna - kratkoročni</t>
  </si>
  <si>
    <t>Primljeni zajmovi od ostalih izvanproračunskih korisnika državnog proračuna - dugoročni</t>
  </si>
  <si>
    <t>Primljeni zajmovi od izvanproračunskih korisnika županijskih, gradskih i općinskih proračuna</t>
  </si>
  <si>
    <t>Primljeni zajmovi od izvanproračunskih korisnika županijskih, gradskih i općinskih proračuna - kratkoročni</t>
  </si>
  <si>
    <t>Primljeni zajmovi od izvanproračunskih korisnika županijskih, gradskih i općinskih proračuna - dugoročni</t>
  </si>
  <si>
    <t>Primici od prodaje vrijednosnih papira iz portfelja</t>
  </si>
  <si>
    <t>Primici za komercijalne i blagajničke zapise</t>
  </si>
  <si>
    <t>Primici za obveznice</t>
  </si>
  <si>
    <t>Primici za opcije i druge financijske derivate</t>
  </si>
  <si>
    <t>Primici za ostale vrijednosne papire</t>
  </si>
  <si>
    <t>89</t>
  </si>
  <si>
    <t>Raspored primitaka</t>
  </si>
  <si>
    <t>891</t>
  </si>
  <si>
    <t>8911</t>
  </si>
  <si>
    <t>89111</t>
  </si>
  <si>
    <t>9</t>
  </si>
  <si>
    <t>Vlastiti izvori</t>
  </si>
  <si>
    <t>91</t>
  </si>
  <si>
    <t>Vlastiti izvori i ispravak vlastitih izvora</t>
  </si>
  <si>
    <t>911</t>
  </si>
  <si>
    <t>9111</t>
  </si>
  <si>
    <t>Vlastiti izvori iz proračuna</t>
  </si>
  <si>
    <t>91111</t>
  </si>
  <si>
    <t>Izvori vlasništva iz proračuna za nefinancijsku imovinu</t>
  </si>
  <si>
    <t>91112</t>
  </si>
  <si>
    <t>Izvori vlasništva iz proračuna za financijsku imovinu</t>
  </si>
  <si>
    <t>9112</t>
  </si>
  <si>
    <t xml:space="preserve">Ostali vlastiti izvori </t>
  </si>
  <si>
    <t>91121</t>
  </si>
  <si>
    <t>Ostali izvori vlasništva za nefinancijsku imovinu</t>
  </si>
  <si>
    <t>91122</t>
  </si>
  <si>
    <t>Ostali izvori vlasništva za financijsku imovinu</t>
  </si>
  <si>
    <t>912</t>
  </si>
  <si>
    <t>Ispravak vlastitih izvora za obveze</t>
  </si>
  <si>
    <t>9121</t>
  </si>
  <si>
    <t>Ispravak vlastitih izvora iz proračuna za obveze</t>
  </si>
  <si>
    <t>91211</t>
  </si>
  <si>
    <t>Ispravak izvora vlasništva iz proračuna za obveze</t>
  </si>
  <si>
    <t>9122</t>
  </si>
  <si>
    <t>Ispravak ostalih vlastitih izvora za obveze</t>
  </si>
  <si>
    <t>91221</t>
  </si>
  <si>
    <t>Ispravak ostalih izvora vlasništva za obveze</t>
  </si>
  <si>
    <t>Promjene u vrijednosti i obujmu imovine i obveza</t>
  </si>
  <si>
    <t>Promjene u vrijednosti i obujmu imovine</t>
  </si>
  <si>
    <t>Promjene u vrijednosti imovine</t>
  </si>
  <si>
    <t>Promjene u obujmu imovine</t>
  </si>
  <si>
    <t>Promjene u vrijednosti i obujmu obveza</t>
  </si>
  <si>
    <t>Promjene u vrijednosti obveza</t>
  </si>
  <si>
    <t>Promjene u obujmu obveza</t>
  </si>
  <si>
    <t>Rezultat poslovanja</t>
  </si>
  <si>
    <t>921</t>
  </si>
  <si>
    <t>Utvrđivanje rezultata poslovanja</t>
  </si>
  <si>
    <t>9211</t>
  </si>
  <si>
    <t>Obračun  prihoda i rashoda poslovanja</t>
  </si>
  <si>
    <t>92111</t>
  </si>
  <si>
    <t>Obračun prihoda i rashoda poslovanja</t>
  </si>
  <si>
    <t>9212</t>
  </si>
  <si>
    <t>Obračun prihoda i rashoda od nefinancijske imovine</t>
  </si>
  <si>
    <t>92121</t>
  </si>
  <si>
    <t>9213</t>
  </si>
  <si>
    <t>Obračun primitaka i izdataka od financijske imovine</t>
  </si>
  <si>
    <t>92131</t>
  </si>
  <si>
    <t>922</t>
  </si>
  <si>
    <t>Višak/manjak prihoda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</si>
  <si>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</si>
  <si>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</si>
  <si>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</si>
  <si>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</si>
  <si>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</si>
  <si>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</si>
  <si>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</si>
  <si>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</si>
  <si>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</si>
  <si>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</si>
  <si>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</si>
  <si>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</si>
  <si>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96</t>
  </si>
  <si>
    <t>Obračunati prihodi poslovanja</t>
  </si>
  <si>
    <t>961</t>
  </si>
  <si>
    <t>Obračunati prihodi od poreza</t>
  </si>
  <si>
    <t>9611</t>
  </si>
  <si>
    <t>96111</t>
  </si>
  <si>
    <t>96112</t>
  </si>
  <si>
    <t>96113</t>
  </si>
  <si>
    <t>96114</t>
  </si>
  <si>
    <t>96115</t>
  </si>
  <si>
    <t>96116</t>
  </si>
  <si>
    <t>9612</t>
  </si>
  <si>
    <t>96121</t>
  </si>
  <si>
    <t>96122</t>
  </si>
  <si>
    <t>96123</t>
  </si>
  <si>
    <t>96124</t>
  </si>
  <si>
    <t>9613</t>
  </si>
  <si>
    <t>96131</t>
  </si>
  <si>
    <t>96132</t>
  </si>
  <si>
    <t>96133</t>
  </si>
  <si>
    <t>96134</t>
  </si>
  <si>
    <t>96135</t>
  </si>
  <si>
    <t>9614</t>
  </si>
  <si>
    <t>96141</t>
  </si>
  <si>
    <t>96142</t>
  </si>
  <si>
    <t>96143</t>
  </si>
  <si>
    <t>96145</t>
  </si>
  <si>
    <t>96146</t>
  </si>
  <si>
    <t>9615</t>
  </si>
  <si>
    <t>96151</t>
  </si>
  <si>
    <t>96152</t>
  </si>
  <si>
    <t>9616</t>
  </si>
  <si>
    <t>96161</t>
  </si>
  <si>
    <t>96162</t>
  </si>
  <si>
    <t>96163</t>
  </si>
  <si>
    <t>962</t>
  </si>
  <si>
    <t>Obračunati doprinosi</t>
  </si>
  <si>
    <t>9621</t>
  </si>
  <si>
    <t>Obračunati doprinosi za obvezno zdravstveno osiguranje</t>
  </si>
  <si>
    <t>96211</t>
  </si>
  <si>
    <t>96212</t>
  </si>
  <si>
    <t>9622</t>
  </si>
  <si>
    <t>Obračunati doprinosi za mirovinsko osiguranje</t>
  </si>
  <si>
    <t>96221</t>
  </si>
  <si>
    <t>9623</t>
  </si>
  <si>
    <t>Obračunati doprinosi za zapošljavanje</t>
  </si>
  <si>
    <t>96232</t>
  </si>
  <si>
    <t>Obračunate pomoći iz inozemstva i od subjekata unutar općeg proračuna</t>
  </si>
  <si>
    <t>Kapitalne pomoći od institucija i tijela EU</t>
  </si>
  <si>
    <t>Tekuće pomoći od izvanproračunskih korisnika</t>
  </si>
  <si>
    <t>9636</t>
  </si>
  <si>
    <t>9638</t>
  </si>
  <si>
    <r>
      <t xml:space="preserve">Pomoći </t>
    </r>
    <r>
      <rPr>
        <b/>
        <sz val="10"/>
        <rFont val="Times New Roman"/>
        <family val="1"/>
        <charset val="238"/>
      </rPr>
      <t>temeljem prijenosa EU sredstava</t>
    </r>
  </si>
  <si>
    <t>96383</t>
  </si>
  <si>
    <t>96384</t>
  </si>
  <si>
    <t>964</t>
  </si>
  <si>
    <t>Obračunati prihodi od imovine</t>
  </si>
  <si>
    <t>9641</t>
  </si>
  <si>
    <t>96412</t>
  </si>
  <si>
    <t>96413</t>
  </si>
  <si>
    <t>96414</t>
  </si>
  <si>
    <t>96415</t>
  </si>
  <si>
    <t>96416</t>
  </si>
  <si>
    <t>96417</t>
  </si>
  <si>
    <t>9642</t>
  </si>
  <si>
    <t>96421</t>
  </si>
  <si>
    <t>96422</t>
  </si>
  <si>
    <t>96423</t>
  </si>
  <si>
    <t>96424</t>
  </si>
  <si>
    <t>96429</t>
  </si>
  <si>
    <t>Prihodi od kamata na dane zajmove međunarodnim organizacijama, institucijama i tijelima EU te inozemnim vladima</t>
  </si>
  <si>
    <t>Prihodi od kamata na dane zajmove neprofitnim organizacijama, građanima i  kućanstvima</t>
  </si>
  <si>
    <t>Prihodi od kamata na dane zajmove po protestiranim jamstvima neprofitnim organizacijama, građanima i kućanstvima</t>
  </si>
  <si>
    <t>Prihodi od kamata na dane zajmove po protestiranim jamstvima kreditnim i ostalim financijskim institucijama u javnom sektoru</t>
  </si>
  <si>
    <t>Prihodi od kamata na dane zajmove po protestiranim jamstvima trgovačkim društvima u javnom sektoru</t>
  </si>
  <si>
    <t>Prihodi od kamata na dane zajmove po protestiranim jamstvima kreditnim i ostalim financijskim institucijama izvan javnog sektora</t>
  </si>
  <si>
    <t>Prihodi od kamata na dane zajmove po protestiranim jamstvima trgovačkim društvima izvan javnog sektora</t>
  </si>
  <si>
    <t>Prihodi od kamata na dane zajmove po protestiranim jamstvima drugim razinama vlasti</t>
  </si>
  <si>
    <t>965</t>
  </si>
  <si>
    <t>Obračunati prihodi od upravnih i administrativnih pristojbi, pristojbi po posebnim propisima i naknada</t>
  </si>
  <si>
    <t>9651</t>
  </si>
  <si>
    <t>96511</t>
  </si>
  <si>
    <t>96512</t>
  </si>
  <si>
    <t>96513</t>
  </si>
  <si>
    <t>96514</t>
  </si>
  <si>
    <t>9652</t>
  </si>
  <si>
    <t>96521</t>
  </si>
  <si>
    <t>96522</t>
  </si>
  <si>
    <t>96524</t>
  </si>
  <si>
    <t>96525</t>
  </si>
  <si>
    <t>96526</t>
  </si>
  <si>
    <t>96527</t>
  </si>
  <si>
    <t>Komunalni doprinosi i naknade</t>
  </si>
  <si>
    <t>Naknade za priključak</t>
  </si>
  <si>
    <t>966</t>
  </si>
  <si>
    <t>Obračunati ostali prihodi</t>
  </si>
  <si>
    <t>9661</t>
  </si>
  <si>
    <t>Prihodi od prodaje proizvoda i roba i pruženih usluga</t>
  </si>
  <si>
    <t xml:space="preserve">Obračunati prihodi iz proračuna </t>
  </si>
  <si>
    <t>Obračunati prihodi od HZZO-a na temelju ugovornih obveza</t>
  </si>
  <si>
    <t>Kazne i upravne mjere te ostali prihodi</t>
  </si>
  <si>
    <t>Kazne za prekršaje u prometu</t>
  </si>
  <si>
    <t>Kazne i druge mjere za kaznenom postupku</t>
  </si>
  <si>
    <t>97</t>
  </si>
  <si>
    <t>Obračunati prihodi od prodaje nefinancijske imovine</t>
  </si>
  <si>
    <t>971</t>
  </si>
  <si>
    <t>Obračunati prihodi od prodaje neproizvedene dugotrajne imovine</t>
  </si>
  <si>
    <t>9711</t>
  </si>
  <si>
    <t>97111</t>
  </si>
  <si>
    <t>9712</t>
  </si>
  <si>
    <t>97121</t>
  </si>
  <si>
    <t>97122</t>
  </si>
  <si>
    <t>97123</t>
  </si>
  <si>
    <t>97124</t>
  </si>
  <si>
    <t>97125</t>
  </si>
  <si>
    <t>97126</t>
  </si>
  <si>
    <t>972</t>
  </si>
  <si>
    <t>Obračunati prihodi od prodaje proizvedene dugotrajne imovine</t>
  </si>
  <si>
    <t>9721</t>
  </si>
  <si>
    <t>97211</t>
  </si>
  <si>
    <t>97212</t>
  </si>
  <si>
    <t>97213</t>
  </si>
  <si>
    <t>97214</t>
  </si>
  <si>
    <t>9722</t>
  </si>
  <si>
    <t>97221</t>
  </si>
  <si>
    <t>97222</t>
  </si>
  <si>
    <t>97223</t>
  </si>
  <si>
    <t>97224</t>
  </si>
  <si>
    <t>97225</t>
  </si>
  <si>
    <t>97226</t>
  </si>
  <si>
    <t>97227</t>
  </si>
  <si>
    <t>9723</t>
  </si>
  <si>
    <t>97231</t>
  </si>
  <si>
    <t>97232</t>
  </si>
  <si>
    <t>97233</t>
  </si>
  <si>
    <t>97234</t>
  </si>
  <si>
    <t>9724</t>
  </si>
  <si>
    <t>97241</t>
  </si>
  <si>
    <t>97242</t>
  </si>
  <si>
    <t>97243</t>
  </si>
  <si>
    <t>97244</t>
  </si>
  <si>
    <t>9725</t>
  </si>
  <si>
    <t>97251</t>
  </si>
  <si>
    <t>97252</t>
  </si>
  <si>
    <t>9726</t>
  </si>
  <si>
    <t>97261</t>
  </si>
  <si>
    <t>97262</t>
  </si>
  <si>
    <t>97263</t>
  </si>
  <si>
    <t>97264</t>
  </si>
  <si>
    <t>973</t>
  </si>
  <si>
    <t>Obračunati prihodi od prodaje plemenitih metala i ostalih pohranjenih vrijednosti</t>
  </si>
  <si>
    <t>9731</t>
  </si>
  <si>
    <t>97311</t>
  </si>
  <si>
    <t>97312</t>
  </si>
  <si>
    <t>97313</t>
  </si>
  <si>
    <t>974</t>
  </si>
  <si>
    <t>Obračunati prihodi od prodaje proizvedene kratkotrajne imovine</t>
  </si>
  <si>
    <t>9741</t>
  </si>
  <si>
    <t>97411</t>
  </si>
  <si>
    <t>98</t>
  </si>
  <si>
    <t>Rezerviranja viška prihoda</t>
  </si>
  <si>
    <t>981</t>
  </si>
  <si>
    <t>Rezerviranja za otplatu zajmova/kredita koji dospijevaju u tekućoj godinu</t>
  </si>
  <si>
    <t>9811</t>
  </si>
  <si>
    <t>98111</t>
  </si>
  <si>
    <t>Ostala rezerviranja (stalna pričuva i drugo)</t>
  </si>
  <si>
    <t>99</t>
  </si>
  <si>
    <t>Izvanbilančni zapisi</t>
  </si>
  <si>
    <t>991</t>
  </si>
  <si>
    <t xml:space="preserve">Izvanbilančni zapisi - aktiva </t>
  </si>
  <si>
    <t>9911</t>
  </si>
  <si>
    <t>Tuđa imovina dobivena na korištenje</t>
  </si>
  <si>
    <t>Dana jamstva</t>
  </si>
  <si>
    <t>Dana kreditna pisma</t>
  </si>
  <si>
    <t>Instrumenti osiguranja plaćanja</t>
  </si>
  <si>
    <t>Potencijalne obveze po osnovi sudskih sporova u tijeku</t>
  </si>
  <si>
    <t>Ostali izvanbilančni zapisi</t>
  </si>
  <si>
    <t>Izvanbilančni zapisi - pasiva</t>
  </si>
  <si>
    <t>K 7006 06</t>
  </si>
  <si>
    <t>IZGRADNJA, REKONSTRUKCIJA I OPREMANJE OBJEKATA OSNOVNOG ŠKOLSTVA</t>
  </si>
  <si>
    <t>K 7007 08</t>
  </si>
  <si>
    <t>IZGRADNJA, REKONSTRUKCIJA I OPREMANJE OBJEKATA SREDNJEG ŠKOLSTVA</t>
  </si>
  <si>
    <t>T 1207 06</t>
  </si>
  <si>
    <t>POTICANJE IZVRSNOSTI</t>
  </si>
  <si>
    <t xml:space="preserve">Zdravstvene i veterinarske usluge </t>
  </si>
  <si>
    <t xml:space="preserve">Ostali građevinski objekti </t>
  </si>
  <si>
    <t xml:space="preserve">Dodatna ulaganja na građevinskim objektima </t>
  </si>
  <si>
    <t>T 1207 12</t>
  </si>
  <si>
    <t>EU PROJEKTI - VRIJEME JE ZA ŠKOLSKI OBROK 3</t>
  </si>
  <si>
    <t>T 1207 24</t>
  </si>
  <si>
    <t>PREDŠKOLSKI ODGOJ CENTRA ZA AUTIZAM</t>
  </si>
  <si>
    <t>x</t>
  </si>
  <si>
    <t>ISUSOVAČKA</t>
  </si>
  <si>
    <t xml:space="preserve">EU PROJEKTI - VRIJEME JE ZA ŠKOLSKI OBROK </t>
  </si>
  <si>
    <t>Kapitalne pomoći od međunarodnih organizacija</t>
  </si>
  <si>
    <t>Osnovna škola Drenje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</si>
</sst>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  <numFmt numFmtId="166" formatCode="#&quot;.&quot;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sz val="10"/>
      <name val="Times New Roman"/>
      <family val="1"/>
    </font>
    <font>
      <sz val="10"/>
      <name val="Arial"/>
      <family val="2"/>
      <charset val="238"/>
    </font>
    <font>
      <i/>
      <sz val="10"/>
      <name val="Times New Roman"/>
      <family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8"/>
      <name val="Times New Roman"/>
      <family val="1"/>
      <charset val="238"/>
    </font>
    <font>
      <sz val="10"/>
      <color indexed="9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Times New Roman"/>
      <family val="1"/>
      <charset val="238"/>
    </font>
    <font>
      <b/>
      <sz val="8"/>
      <name val="Times New Roman"/>
      <family val="1"/>
    </font>
    <font>
      <sz val="8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</font>
    <font>
      <b/>
      <sz val="9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rgb="FF00C000"/>
      <name val="Times New Roman"/>
      <family val="1"/>
      <charset val="238"/>
    </font>
    <font>
      <strike/>
      <sz val="10"/>
      <color indexed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sz val="10"/>
      <color indexed="12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1" fillId="0" borderId="0"/>
    <xf numFmtId="0" fontId="6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</cellStyleXfs>
  <cellXfs count="426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0" xfId="1" applyNumberFormat="1" applyFont="1" applyAlignment="1">
      <alignment horizont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ill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1" fontId="12" fillId="2" borderId="1" xfId="0" applyNumberFormat="1" applyFont="1" applyFill="1" applyBorder="1" applyAlignment="1">
      <alignment horizontal="center" vertical="center" wrapText="1"/>
    </xf>
    <xf numFmtId="49" fontId="4" fillId="11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14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top" wrapText="1"/>
    </xf>
    <xf numFmtId="3" fontId="3" fillId="0" borderId="2" xfId="0" applyNumberFormat="1" applyFont="1" applyBorder="1" applyAlignment="1">
      <alignment vertical="top"/>
    </xf>
    <xf numFmtId="49" fontId="4" fillId="11" borderId="2" xfId="0" applyNumberFormat="1" applyFont="1" applyFill="1" applyBorder="1" applyAlignment="1">
      <alignment horizontal="center" vertical="top"/>
    </xf>
    <xf numFmtId="49" fontId="4" fillId="11" borderId="2" xfId="0" applyNumberFormat="1" applyFont="1" applyFill="1" applyBorder="1" applyAlignment="1">
      <alignment horizontal="center" vertical="top" wrapText="1"/>
    </xf>
    <xf numFmtId="1" fontId="4" fillId="11" borderId="2" xfId="0" applyNumberFormat="1" applyFont="1" applyFill="1" applyBorder="1" applyAlignment="1">
      <alignment horizontal="center" vertical="top" wrapText="1"/>
    </xf>
    <xf numFmtId="0" fontId="3" fillId="11" borderId="2" xfId="0" applyFont="1" applyFill="1" applyBorder="1" applyAlignment="1">
      <alignment vertical="top"/>
    </xf>
    <xf numFmtId="0" fontId="3" fillId="11" borderId="2" xfId="0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horizontal="center" vertical="top"/>
    </xf>
    <xf numFmtId="49" fontId="2" fillId="3" borderId="2" xfId="0" applyNumberFormat="1" applyFont="1" applyFill="1" applyBorder="1" applyAlignment="1">
      <alignment horizontal="center" vertical="top" wrapText="1"/>
    </xf>
    <xf numFmtId="1" fontId="2" fillId="3" borderId="2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/>
    </xf>
    <xf numFmtId="0" fontId="3" fillId="3" borderId="2" xfId="0" applyFont="1" applyFill="1" applyBorder="1" applyAlignment="1">
      <alignment vertical="top" wrapText="1"/>
    </xf>
    <xf numFmtId="4" fontId="2" fillId="3" borderId="2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top"/>
    </xf>
    <xf numFmtId="49" fontId="4" fillId="2" borderId="2" xfId="0" applyNumberFormat="1" applyFont="1" applyFill="1" applyBorder="1" applyAlignment="1">
      <alignment horizontal="center" vertical="top" wrapText="1"/>
    </xf>
    <xf numFmtId="1" fontId="4" fillId="2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/>
    </xf>
    <xf numFmtId="3" fontId="5" fillId="0" borderId="2" xfId="0" applyNumberFormat="1" applyFont="1" applyBorder="1" applyAlignment="1">
      <alignment vertical="top"/>
    </xf>
    <xf numFmtId="0" fontId="5" fillId="2" borderId="2" xfId="0" applyFont="1" applyFill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vertical="top"/>
    </xf>
    <xf numFmtId="3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13" fillId="0" borderId="0" xfId="0" applyFont="1" applyAlignment="1">
      <alignment horizontal="center" vertical="top"/>
    </xf>
    <xf numFmtId="3" fontId="4" fillId="7" borderId="2" xfId="0" applyNumberFormat="1" applyFont="1" applyFill="1" applyBorder="1" applyAlignment="1">
      <alignment horizontal="center" vertical="top"/>
    </xf>
    <xf numFmtId="1" fontId="4" fillId="9" borderId="2" xfId="0" applyNumberFormat="1" applyFont="1" applyFill="1" applyBorder="1" applyAlignment="1">
      <alignment horizontal="center" vertical="top" wrapText="1"/>
    </xf>
    <xf numFmtId="3" fontId="4" fillId="9" borderId="2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3" fillId="10" borderId="2" xfId="0" applyFont="1" applyFill="1" applyBorder="1" applyAlignment="1">
      <alignment vertical="top"/>
    </xf>
    <xf numFmtId="0" fontId="4" fillId="0" borderId="0" xfId="0" applyFont="1" applyAlignment="1">
      <alignment horizontal="center" vertical="center"/>
    </xf>
    <xf numFmtId="49" fontId="4" fillId="10" borderId="2" xfId="0" applyNumberFormat="1" applyFont="1" applyFill="1" applyBorder="1" applyAlignment="1">
      <alignment horizontal="center" vertical="top"/>
    </xf>
    <xf numFmtId="49" fontId="4" fillId="10" borderId="2" xfId="0" applyNumberFormat="1" applyFont="1" applyFill="1" applyBorder="1" applyAlignment="1">
      <alignment horizontal="center" vertical="top" wrapText="1"/>
    </xf>
    <xf numFmtId="1" fontId="4" fillId="10" borderId="2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/>
    </xf>
    <xf numFmtId="3" fontId="3" fillId="0" borderId="2" xfId="0" applyNumberFormat="1" applyFont="1" applyBorder="1" applyAlignment="1">
      <alignment vertical="top" wrapText="1"/>
    </xf>
    <xf numFmtId="49" fontId="4" fillId="15" borderId="2" xfId="0" applyNumberFormat="1" applyFont="1" applyFill="1" applyBorder="1" applyAlignment="1">
      <alignment horizontal="center" vertical="top"/>
    </xf>
    <xf numFmtId="49" fontId="4" fillId="15" borderId="2" xfId="0" applyNumberFormat="1" applyFont="1" applyFill="1" applyBorder="1" applyAlignment="1">
      <alignment horizontal="center" vertical="top" wrapText="1"/>
    </xf>
    <xf numFmtId="1" fontId="4" fillId="15" borderId="2" xfId="0" applyNumberFormat="1" applyFont="1" applyFill="1" applyBorder="1" applyAlignment="1">
      <alignment horizontal="center" vertical="top" wrapText="1"/>
    </xf>
    <xf numFmtId="0" fontId="4" fillId="15" borderId="2" xfId="0" applyFont="1" applyFill="1" applyBorder="1" applyAlignment="1">
      <alignment vertical="top"/>
    </xf>
    <xf numFmtId="3" fontId="4" fillId="15" borderId="2" xfId="0" applyNumberFormat="1" applyFont="1" applyFill="1" applyBorder="1" applyAlignment="1">
      <alignment vertical="top"/>
    </xf>
    <xf numFmtId="0" fontId="4" fillId="15" borderId="2" xfId="0" applyFont="1" applyFill="1" applyBorder="1" applyAlignment="1">
      <alignment vertical="top" wrapText="1"/>
    </xf>
    <xf numFmtId="0" fontId="5" fillId="15" borderId="2" xfId="0" applyFont="1" applyFill="1" applyBorder="1" applyAlignment="1">
      <alignment vertical="top"/>
    </xf>
    <xf numFmtId="3" fontId="5" fillId="15" borderId="2" xfId="0" applyNumberFormat="1" applyFont="1" applyFill="1" applyBorder="1" applyAlignment="1">
      <alignment vertical="top"/>
    </xf>
    <xf numFmtId="0" fontId="3" fillId="10" borderId="2" xfId="0" applyFont="1" applyFill="1" applyBorder="1" applyAlignment="1">
      <alignment vertical="top" wrapText="1"/>
    </xf>
    <xf numFmtId="0" fontId="5" fillId="11" borderId="0" xfId="0" applyFont="1" applyFill="1" applyAlignment="1">
      <alignment horizontal="center"/>
    </xf>
    <xf numFmtId="1" fontId="4" fillId="0" borderId="2" xfId="0" applyNumberFormat="1" applyFont="1" applyFill="1" applyBorder="1" applyAlignment="1">
      <alignment horizontal="center" vertical="top" wrapText="1"/>
    </xf>
    <xf numFmtId="1" fontId="4" fillId="12" borderId="2" xfId="0" applyNumberFormat="1" applyFont="1" applyFill="1" applyBorder="1" applyAlignment="1">
      <alignment horizontal="center" vertical="top" wrapText="1"/>
    </xf>
    <xf numFmtId="0" fontId="5" fillId="11" borderId="0" xfId="0" applyFont="1" applyFill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/>
    </xf>
    <xf numFmtId="1" fontId="4" fillId="13" borderId="2" xfId="0" applyNumberFormat="1" applyFont="1" applyFill="1" applyBorder="1" applyAlignment="1">
      <alignment horizontal="center" vertical="top" wrapText="1"/>
    </xf>
    <xf numFmtId="0" fontId="5" fillId="12" borderId="0" xfId="0" applyFont="1" applyFill="1" applyAlignment="1">
      <alignment horizontal="center"/>
    </xf>
    <xf numFmtId="0" fontId="5" fillId="5" borderId="0" xfId="0" applyFont="1" applyFill="1" applyAlignment="1">
      <alignment horizontal="center" vertical="center"/>
    </xf>
    <xf numFmtId="0" fontId="5" fillId="13" borderId="0" xfId="0" applyFont="1" applyFill="1" applyAlignment="1">
      <alignment horizontal="center" vertical="center"/>
    </xf>
    <xf numFmtId="0" fontId="5" fillId="16" borderId="2" xfId="0" applyFont="1" applyFill="1" applyBorder="1" applyAlignment="1">
      <alignment vertical="top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1" fontId="4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top" wrapText="1"/>
    </xf>
    <xf numFmtId="0" fontId="5" fillId="8" borderId="2" xfId="0" applyFont="1" applyFill="1" applyBorder="1" applyAlignment="1">
      <alignment horizontal="left" vertical="top" wrapText="1"/>
    </xf>
    <xf numFmtId="0" fontId="0" fillId="0" borderId="0" xfId="0" applyBorder="1"/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164" fontId="5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vertical="top" wrapText="1"/>
    </xf>
    <xf numFmtId="164" fontId="5" fillId="0" borderId="0" xfId="1" applyNumberFormat="1" applyFont="1" applyFill="1" applyBorder="1" applyAlignment="1">
      <alignment wrapText="1"/>
    </xf>
    <xf numFmtId="0" fontId="5" fillId="16" borderId="2" xfId="0" applyFont="1" applyFill="1" applyBorder="1" applyAlignment="1">
      <alignment horizontal="center" vertical="top" wrapText="1"/>
    </xf>
    <xf numFmtId="0" fontId="5" fillId="16" borderId="2" xfId="0" applyFont="1" applyFill="1" applyBorder="1" applyAlignment="1">
      <alignment horizontal="left" vertical="top" wrapText="1"/>
    </xf>
    <xf numFmtId="164" fontId="5" fillId="16" borderId="2" xfId="1" applyNumberFormat="1" applyFont="1" applyFill="1" applyBorder="1" applyAlignment="1">
      <alignment wrapText="1"/>
    </xf>
    <xf numFmtId="164" fontId="5" fillId="0" borderId="2" xfId="1" applyNumberFormat="1" applyFont="1" applyFill="1" applyBorder="1" applyAlignment="1">
      <alignment wrapText="1"/>
    </xf>
    <xf numFmtId="0" fontId="4" fillId="16" borderId="2" xfId="0" applyFont="1" applyFill="1" applyBorder="1" applyAlignment="1">
      <alignment horizontal="left" vertical="top" wrapText="1"/>
    </xf>
    <xf numFmtId="0" fontId="5" fillId="16" borderId="2" xfId="0" applyFont="1" applyFill="1" applyBorder="1" applyAlignment="1">
      <alignment horizontal="left" vertical="center" wrapText="1"/>
    </xf>
    <xf numFmtId="0" fontId="4" fillId="16" borderId="2" xfId="0" applyFont="1" applyFill="1" applyBorder="1" applyAlignment="1">
      <alignment horizontal="left" vertical="center" wrapText="1"/>
    </xf>
    <xf numFmtId="0" fontId="3" fillId="16" borderId="2" xfId="0" applyFont="1" applyFill="1" applyBorder="1" applyAlignment="1">
      <alignment horizontal="center" vertical="top" wrapText="1"/>
    </xf>
    <xf numFmtId="0" fontId="3" fillId="16" borderId="2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vertical="top"/>
    </xf>
    <xf numFmtId="1" fontId="4" fillId="8" borderId="2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vertical="top"/>
    </xf>
    <xf numFmtId="164" fontId="3" fillId="11" borderId="2" xfId="0" applyNumberFormat="1" applyFont="1" applyFill="1" applyBorder="1" applyAlignment="1">
      <alignment vertical="top" wrapText="1"/>
    </xf>
    <xf numFmtId="164" fontId="3" fillId="11" borderId="2" xfId="0" applyNumberFormat="1" applyFont="1" applyFill="1" applyBorder="1" applyAlignment="1">
      <alignment vertical="top"/>
    </xf>
    <xf numFmtId="164" fontId="3" fillId="3" borderId="2" xfId="0" applyNumberFormat="1" applyFont="1" applyFill="1" applyBorder="1" applyAlignment="1">
      <alignment vertical="top"/>
    </xf>
    <xf numFmtId="164" fontId="5" fillId="8" borderId="2" xfId="0" applyNumberFormat="1" applyFont="1" applyFill="1" applyBorder="1" applyAlignment="1">
      <alignment vertical="top"/>
    </xf>
    <xf numFmtId="164" fontId="5" fillId="2" borderId="2" xfId="0" applyNumberFormat="1" applyFont="1" applyFill="1" applyBorder="1" applyAlignment="1">
      <alignment vertical="top"/>
    </xf>
    <xf numFmtId="164" fontId="4" fillId="15" borderId="2" xfId="0" applyNumberFormat="1" applyFont="1" applyFill="1" applyBorder="1" applyAlignment="1">
      <alignment vertical="top"/>
    </xf>
    <xf numFmtId="164" fontId="5" fillId="0" borderId="2" xfId="0" applyNumberFormat="1" applyFont="1" applyFill="1" applyBorder="1" applyAlignment="1">
      <alignment vertical="top"/>
    </xf>
    <xf numFmtId="164" fontId="3" fillId="10" borderId="2" xfId="0" applyNumberFormat="1" applyFont="1" applyFill="1" applyBorder="1" applyAlignment="1">
      <alignment vertical="top"/>
    </xf>
    <xf numFmtId="164" fontId="5" fillId="0" borderId="0" xfId="0" applyNumberFormat="1" applyFont="1" applyAlignment="1">
      <alignment vertical="top"/>
    </xf>
    <xf numFmtId="0" fontId="5" fillId="7" borderId="2" xfId="0" applyFont="1" applyFill="1" applyBorder="1" applyAlignment="1">
      <alignment horizontal="center"/>
    </xf>
    <xf numFmtId="164" fontId="5" fillId="8" borderId="2" xfId="0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center" vertical="top" wrapText="1"/>
    </xf>
    <xf numFmtId="0" fontId="5" fillId="7" borderId="3" xfId="0" applyFont="1" applyFill="1" applyBorder="1" applyAlignment="1">
      <alignment horizontal="center"/>
    </xf>
    <xf numFmtId="164" fontId="5" fillId="0" borderId="2" xfId="1" applyNumberFormat="1" applyFont="1" applyFill="1" applyBorder="1" applyAlignment="1">
      <alignment horizontal="right" vertical="center" wrapText="1"/>
    </xf>
    <xf numFmtId="0" fontId="4" fillId="17" borderId="2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5" fillId="2" borderId="2" xfId="0" applyFont="1" applyFill="1" applyBorder="1" applyAlignment="1">
      <alignment horizontal="center" vertical="center" wrapText="1"/>
    </xf>
    <xf numFmtId="164" fontId="15" fillId="0" borderId="2" xfId="1" applyNumberFormat="1" applyFont="1" applyFill="1" applyBorder="1" applyAlignment="1">
      <alignment horizontal="center" vertical="center" wrapText="1"/>
    </xf>
    <xf numFmtId="164" fontId="15" fillId="8" borderId="2" xfId="1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top" wrapText="1"/>
    </xf>
    <xf numFmtId="0" fontId="0" fillId="0" borderId="0" xfId="0" applyFill="1" applyAlignment="1">
      <alignment horizontal="center" vertical="center"/>
    </xf>
    <xf numFmtId="3" fontId="5" fillId="6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8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4" fillId="8" borderId="2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vertical="center" wrapText="1"/>
    </xf>
    <xf numFmtId="4" fontId="12" fillId="0" borderId="2" xfId="1" applyNumberFormat="1" applyFont="1" applyBorder="1" applyAlignment="1">
      <alignment horizontal="center" vertical="center" wrapText="1"/>
    </xf>
    <xf numFmtId="164" fontId="20" fillId="18" borderId="0" xfId="0" applyNumberFormat="1" applyFont="1" applyFill="1" applyAlignment="1">
      <alignment horizontal="center" vertical="center" wrapText="1"/>
    </xf>
    <xf numFmtId="164" fontId="20" fillId="19" borderId="0" xfId="0" applyNumberFormat="1" applyFont="1" applyFill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22" fillId="0" borderId="4" xfId="4" applyFont="1" applyFill="1" applyBorder="1" applyAlignment="1">
      <alignment horizontal="center" vertical="center" wrapText="1"/>
    </xf>
    <xf numFmtId="0" fontId="22" fillId="0" borderId="5" xfId="4" applyFont="1" applyFill="1" applyBorder="1" applyAlignment="1">
      <alignment horizontal="center" vertical="center" wrapText="1"/>
    </xf>
    <xf numFmtId="3" fontId="22" fillId="0" borderId="6" xfId="4" applyNumberFormat="1" applyFont="1" applyFill="1" applyBorder="1" applyAlignment="1">
      <alignment horizontal="center" vertical="center" wrapText="1"/>
    </xf>
    <xf numFmtId="0" fontId="23" fillId="0" borderId="0" xfId="5" applyFont="1" applyFill="1" applyBorder="1" applyAlignment="1"/>
    <xf numFmtId="49" fontId="24" fillId="0" borderId="7" xfId="4" applyNumberFormat="1" applyFont="1" applyFill="1" applyBorder="1" applyAlignment="1">
      <alignment horizontal="center" vertical="center" wrapText="1"/>
    </xf>
    <xf numFmtId="49" fontId="24" fillId="0" borderId="8" xfId="4" applyNumberFormat="1" applyFont="1" applyFill="1" applyBorder="1" applyAlignment="1">
      <alignment horizontal="center" vertical="center" wrapText="1"/>
    </xf>
    <xf numFmtId="0" fontId="24" fillId="0" borderId="8" xfId="4" applyNumberFormat="1" applyFont="1" applyFill="1" applyBorder="1" applyAlignment="1">
      <alignment horizontal="center" vertical="center" wrapText="1"/>
    </xf>
    <xf numFmtId="0" fontId="24" fillId="0" borderId="8" xfId="5" applyNumberFormat="1" applyFont="1" applyFill="1" applyBorder="1" applyAlignment="1">
      <alignment horizontal="center" vertical="center" wrapText="1"/>
    </xf>
    <xf numFmtId="3" fontId="24" fillId="0" borderId="9" xfId="5" applyNumberFormat="1" applyFont="1" applyFill="1" applyBorder="1" applyAlignment="1">
      <alignment horizontal="center" vertical="center" wrapText="1"/>
    </xf>
    <xf numFmtId="166" fontId="25" fillId="0" borderId="10" xfId="5" applyNumberFormat="1" applyFont="1" applyFill="1" applyBorder="1" applyAlignment="1">
      <alignment horizontal="center" vertical="center" wrapText="1"/>
    </xf>
    <xf numFmtId="0" fontId="25" fillId="0" borderId="11" xfId="5" applyNumberFormat="1" applyFont="1" applyFill="1" applyBorder="1" applyAlignment="1">
      <alignment horizontal="center" vertical="center" wrapText="1"/>
    </xf>
    <xf numFmtId="0" fontId="25" fillId="0" borderId="11" xfId="4" applyNumberFormat="1" applyFont="1" applyFill="1" applyBorder="1" applyAlignment="1">
      <alignment horizontal="left" vertical="center" wrapText="1" indent="1"/>
    </xf>
    <xf numFmtId="49" fontId="25" fillId="0" borderId="11" xfId="5" applyNumberFormat="1" applyFont="1" applyFill="1" applyBorder="1" applyAlignment="1">
      <alignment horizontal="center" vertical="center" wrapText="1"/>
    </xf>
    <xf numFmtId="0" fontId="25" fillId="0" borderId="12" xfId="5" applyNumberFormat="1" applyFont="1" applyFill="1" applyBorder="1" applyAlignment="1">
      <alignment horizontal="right" vertical="center" wrapText="1"/>
    </xf>
    <xf numFmtId="0" fontId="23" fillId="0" borderId="0" xfId="5" applyFont="1" applyFill="1"/>
    <xf numFmtId="0" fontId="25" fillId="0" borderId="11" xfId="5" applyNumberFormat="1" applyFont="1" applyFill="1" applyBorder="1" applyAlignment="1">
      <alignment horizontal="left" vertical="center" wrapText="1" indent="1"/>
    </xf>
    <xf numFmtId="0" fontId="25" fillId="0" borderId="12" xfId="5" quotePrefix="1" applyNumberFormat="1" applyFont="1" applyFill="1" applyBorder="1" applyAlignment="1">
      <alignment horizontal="right" vertical="center" wrapText="1"/>
    </xf>
    <xf numFmtId="0" fontId="25" fillId="0" borderId="0" xfId="5" applyNumberFormat="1" applyFont="1" applyFill="1" applyBorder="1" applyAlignment="1">
      <alignment horizontal="center" vertical="center" wrapText="1"/>
    </xf>
    <xf numFmtId="0" fontId="25" fillId="0" borderId="0" xfId="4" applyNumberFormat="1" applyFont="1" applyFill="1" applyBorder="1" applyAlignment="1">
      <alignment horizontal="left" vertical="center" wrapText="1" indent="1"/>
    </xf>
    <xf numFmtId="0" fontId="25" fillId="0" borderId="0" xfId="5" applyNumberFormat="1" applyFont="1" applyFill="1" applyBorder="1" applyAlignment="1">
      <alignment horizontal="right" vertical="center" wrapText="1"/>
    </xf>
    <xf numFmtId="0" fontId="23" fillId="0" borderId="0" xfId="5" applyFont="1" applyFill="1" applyBorder="1"/>
    <xf numFmtId="0" fontId="25" fillId="0" borderId="0" xfId="5" applyNumberFormat="1" applyFont="1" applyFill="1" applyBorder="1" applyAlignment="1">
      <alignment horizontal="left" vertical="center" wrapText="1" indent="1"/>
    </xf>
    <xf numFmtId="0" fontId="25" fillId="0" borderId="0" xfId="5" applyFont="1" applyFill="1"/>
    <xf numFmtId="0" fontId="23" fillId="0" borderId="0" xfId="5" applyFont="1" applyFill="1" applyAlignment="1">
      <alignment vertical="center"/>
    </xf>
    <xf numFmtId="0" fontId="23" fillId="0" borderId="13" xfId="5" applyFont="1" applyFill="1" applyBorder="1" applyAlignment="1">
      <alignment vertical="center"/>
    </xf>
    <xf numFmtId="0" fontId="26" fillId="18" borderId="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0" fontId="5" fillId="8" borderId="2" xfId="0" applyFont="1" applyFill="1" applyBorder="1" applyAlignment="1">
      <alignment horizontal="left" vertical="center" wrapText="1"/>
    </xf>
    <xf numFmtId="0" fontId="5" fillId="16" borderId="2" xfId="0" applyNumberFormat="1" applyFont="1" applyFill="1" applyBorder="1" applyAlignment="1">
      <alignment horizontal="center" vertical="top" wrapText="1"/>
    </xf>
    <xf numFmtId="0" fontId="5" fillId="16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64" fontId="3" fillId="0" borderId="2" xfId="1" applyNumberFormat="1" applyFont="1" applyFill="1" applyBorder="1" applyAlignment="1">
      <alignment horizontal="right" vertical="center" wrapText="1"/>
    </xf>
    <xf numFmtId="0" fontId="14" fillId="0" borderId="0" xfId="0" applyFont="1" applyFill="1" applyBorder="1"/>
    <xf numFmtId="0" fontId="2" fillId="8" borderId="2" xfId="0" applyFont="1" applyFill="1" applyBorder="1" applyAlignment="1">
      <alignment horizontal="left" vertical="top" wrapText="1"/>
    </xf>
    <xf numFmtId="164" fontId="4" fillId="0" borderId="2" xfId="1" applyNumberFormat="1" applyFont="1" applyFill="1" applyBorder="1" applyAlignment="1">
      <alignment vertical="center" wrapText="1"/>
    </xf>
    <xf numFmtId="164" fontId="5" fillId="0" borderId="2" xfId="1" applyNumberFormat="1" applyFont="1" applyFill="1" applyBorder="1" applyAlignment="1">
      <alignment horizontal="right" wrapText="1"/>
    </xf>
    <xf numFmtId="164" fontId="5" fillId="16" borderId="2" xfId="1" applyNumberFormat="1" applyFont="1" applyFill="1" applyBorder="1" applyAlignment="1">
      <alignment horizontal="right" wrapText="1"/>
    </xf>
    <xf numFmtId="164" fontId="4" fillId="0" borderId="2" xfId="1" applyNumberFormat="1" applyFont="1" applyFill="1" applyBorder="1" applyAlignment="1">
      <alignment horizontal="right" vertical="center" wrapText="1"/>
    </xf>
    <xf numFmtId="164" fontId="3" fillId="16" borderId="2" xfId="1" applyNumberFormat="1" applyFont="1" applyFill="1" applyBorder="1" applyAlignment="1">
      <alignment horizontal="right" wrapText="1"/>
    </xf>
    <xf numFmtId="164" fontId="5" fillId="0" borderId="0" xfId="1" applyNumberFormat="1" applyFont="1" applyFill="1" applyBorder="1" applyAlignment="1">
      <alignment horizontal="right" wrapText="1"/>
    </xf>
    <xf numFmtId="164" fontId="5" fillId="8" borderId="2" xfId="1" applyNumberFormat="1" applyFont="1" applyFill="1" applyBorder="1" applyAlignment="1">
      <alignment horizontal="right" wrapText="1"/>
    </xf>
    <xf numFmtId="164" fontId="3" fillId="8" borderId="2" xfId="1" applyNumberFormat="1" applyFont="1" applyFill="1" applyBorder="1" applyAlignment="1">
      <alignment horizontal="right" wrapText="1"/>
    </xf>
    <xf numFmtId="164" fontId="15" fillId="0" borderId="2" xfId="1" applyNumberFormat="1" applyFont="1" applyFill="1" applyBorder="1" applyAlignment="1">
      <alignment horizontal="right" vertical="center" wrapText="1"/>
    </xf>
    <xf numFmtId="164" fontId="15" fillId="8" borderId="2" xfId="1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164" fontId="5" fillId="0" borderId="0" xfId="0" applyNumberFormat="1" applyFont="1" applyBorder="1" applyAlignment="1">
      <alignment horizontal="right" wrapText="1"/>
    </xf>
    <xf numFmtId="0" fontId="29" fillId="20" borderId="2" xfId="6" applyFont="1" applyFill="1" applyBorder="1" applyAlignment="1">
      <alignment horizontal="center" vertical="center" wrapText="1"/>
    </xf>
    <xf numFmtId="0" fontId="29" fillId="20" borderId="2" xfId="6" applyFont="1" applyFill="1" applyBorder="1" applyAlignment="1">
      <alignment horizontal="center" vertical="center"/>
    </xf>
    <xf numFmtId="49" fontId="29" fillId="20" borderId="2" xfId="6" applyNumberFormat="1" applyFont="1" applyFill="1" applyBorder="1" applyAlignment="1">
      <alignment horizontal="center" vertical="center" wrapText="1"/>
    </xf>
    <xf numFmtId="0" fontId="2" fillId="20" borderId="2" xfId="6" applyFont="1" applyFill="1" applyBorder="1" applyAlignment="1">
      <alignment horizontal="center" vertical="center"/>
    </xf>
    <xf numFmtId="0" fontId="4" fillId="20" borderId="2" xfId="6" applyFont="1" applyFill="1" applyBorder="1"/>
    <xf numFmtId="0" fontId="2" fillId="21" borderId="2" xfId="7" applyFont="1" applyFill="1" applyBorder="1" applyAlignment="1">
      <alignment horizontal="center" wrapText="1"/>
    </xf>
    <xf numFmtId="0" fontId="2" fillId="22" borderId="2" xfId="6" applyFont="1" applyFill="1" applyBorder="1" applyAlignment="1">
      <alignment horizontal="center"/>
    </xf>
    <xf numFmtId="0" fontId="2" fillId="22" borderId="2" xfId="6" applyFont="1" applyFill="1" applyBorder="1" applyAlignment="1">
      <alignment horizontal="center" vertical="center"/>
    </xf>
    <xf numFmtId="49" fontId="2" fillId="22" borderId="2" xfId="6" applyNumberFormat="1" applyFont="1" applyFill="1" applyBorder="1" applyAlignment="1">
      <alignment horizontal="center" vertical="center"/>
    </xf>
    <xf numFmtId="0" fontId="2" fillId="21" borderId="2" xfId="7" applyFont="1" applyFill="1" applyBorder="1" applyAlignment="1">
      <alignment horizontal="left" vertical="center" wrapText="1"/>
    </xf>
    <xf numFmtId="0" fontId="2" fillId="22" borderId="2" xfId="6" applyFont="1" applyFill="1" applyBorder="1"/>
    <xf numFmtId="0" fontId="2" fillId="0" borderId="2" xfId="7" applyFont="1" applyFill="1" applyBorder="1" applyAlignment="1">
      <alignment horizontal="center" wrapText="1"/>
    </xf>
    <xf numFmtId="0" fontId="2" fillId="0" borderId="2" xfId="6" applyFont="1" applyFill="1" applyBorder="1" applyAlignment="1">
      <alignment horizontal="center"/>
    </xf>
    <xf numFmtId="0" fontId="2" fillId="0" borderId="2" xfId="6" applyFont="1" applyFill="1" applyBorder="1" applyAlignment="1">
      <alignment horizontal="center" vertical="center"/>
    </xf>
    <xf numFmtId="49" fontId="2" fillId="0" borderId="2" xfId="6" applyNumberFormat="1" applyFont="1" applyFill="1" applyBorder="1" applyAlignment="1">
      <alignment horizontal="center" vertical="center"/>
    </xf>
    <xf numFmtId="0" fontId="2" fillId="0" borderId="2" xfId="7" applyFont="1" applyFill="1" applyBorder="1" applyAlignment="1">
      <alignment horizontal="left" vertical="center" wrapText="1"/>
    </xf>
    <xf numFmtId="0" fontId="31" fillId="0" borderId="2" xfId="6" applyFont="1" applyBorder="1"/>
    <xf numFmtId="0" fontId="32" fillId="0" borderId="2" xfId="6" applyFont="1" applyBorder="1"/>
    <xf numFmtId="0" fontId="2" fillId="0" borderId="2" xfId="7" applyFont="1" applyFill="1" applyBorder="1" applyAlignment="1">
      <alignment horizontal="center" vertical="center" wrapText="1"/>
    </xf>
    <xf numFmtId="0" fontId="2" fillId="0" borderId="2" xfId="6" applyFont="1" applyBorder="1"/>
    <xf numFmtId="0" fontId="4" fillId="0" borderId="2" xfId="6" applyFont="1" applyFill="1" applyBorder="1" applyAlignment="1">
      <alignment horizontal="center"/>
    </xf>
    <xf numFmtId="0" fontId="4" fillId="0" borderId="2" xfId="6" applyFont="1" applyFill="1" applyBorder="1" applyAlignment="1">
      <alignment horizontal="center" vertical="center"/>
    </xf>
    <xf numFmtId="49" fontId="4" fillId="0" borderId="2" xfId="7" applyNumberFormat="1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horizontal="left" vertical="center" wrapText="1"/>
    </xf>
    <xf numFmtId="0" fontId="4" fillId="0" borderId="2" xfId="6" applyFont="1" applyBorder="1"/>
    <xf numFmtId="49" fontId="4" fillId="0" borderId="2" xfId="7" quotePrefix="1" applyNumberFormat="1" applyFont="1" applyFill="1" applyBorder="1" applyAlignment="1">
      <alignment horizontal="center" vertical="center" wrapText="1"/>
    </xf>
    <xf numFmtId="0" fontId="4" fillId="0" borderId="2" xfId="6" applyFont="1" applyBorder="1" applyAlignment="1">
      <alignment vertical="center" wrapText="1"/>
    </xf>
    <xf numFmtId="0" fontId="4" fillId="0" borderId="2" xfId="6" applyFont="1" applyFill="1" applyBorder="1"/>
    <xf numFmtId="0" fontId="2" fillId="0" borderId="2" xfId="6" applyFont="1" applyFill="1" applyBorder="1"/>
    <xf numFmtId="0" fontId="2" fillId="0" borderId="2" xfId="6" quotePrefix="1" applyFont="1" applyFill="1" applyBorder="1" applyAlignment="1">
      <alignment horizontal="center" vertical="center"/>
    </xf>
    <xf numFmtId="49" fontId="2" fillId="0" borderId="2" xfId="7" applyNumberFormat="1" applyFont="1" applyFill="1" applyBorder="1" applyAlignment="1">
      <alignment horizontal="center" vertical="center" wrapText="1"/>
    </xf>
    <xf numFmtId="0" fontId="2" fillId="23" borderId="2" xfId="7" applyFont="1" applyFill="1" applyBorder="1" applyAlignment="1">
      <alignment horizontal="left" vertical="center" wrapText="1"/>
    </xf>
    <xf numFmtId="0" fontId="4" fillId="23" borderId="2" xfId="7" applyFont="1" applyFill="1" applyBorder="1" applyAlignment="1">
      <alignment horizontal="left" vertical="center" wrapText="1"/>
    </xf>
    <xf numFmtId="0" fontId="4" fillId="0" borderId="2" xfId="6" applyFont="1" applyFill="1" applyBorder="1" applyAlignment="1">
      <alignment vertical="center" wrapText="1"/>
    </xf>
    <xf numFmtId="0" fontId="2" fillId="0" borderId="2" xfId="6" applyFont="1" applyFill="1" applyBorder="1" applyAlignment="1">
      <alignment vertical="center" wrapText="1"/>
    </xf>
    <xf numFmtId="49" fontId="4" fillId="0" borderId="2" xfId="6" applyNumberFormat="1" applyFont="1" applyFill="1" applyBorder="1" applyAlignment="1">
      <alignment horizontal="center" vertical="center"/>
    </xf>
    <xf numFmtId="49" fontId="4" fillId="0" borderId="2" xfId="6" quotePrefix="1" applyNumberFormat="1" applyFont="1" applyFill="1" applyBorder="1" applyAlignment="1">
      <alignment horizontal="center" vertical="center"/>
    </xf>
    <xf numFmtId="0" fontId="33" fillId="0" borderId="2" xfId="8" applyFont="1" applyFill="1" applyBorder="1" applyAlignment="1">
      <alignment horizontal="left" wrapText="1"/>
    </xf>
    <xf numFmtId="0" fontId="2" fillId="0" borderId="2" xfId="6" applyFont="1" applyBorder="1" applyAlignment="1">
      <alignment vertical="center"/>
    </xf>
    <xf numFmtId="49" fontId="4" fillId="0" borderId="2" xfId="6" applyNumberFormat="1" applyFont="1" applyBorder="1" applyAlignment="1">
      <alignment horizontal="center" vertical="center"/>
    </xf>
    <xf numFmtId="0" fontId="4" fillId="0" borderId="2" xfId="6" applyFont="1" applyBorder="1" applyAlignment="1">
      <alignment vertical="center"/>
    </xf>
    <xf numFmtId="0" fontId="2" fillId="0" borderId="2" xfId="9" applyFont="1" applyFill="1" applyBorder="1" applyAlignment="1">
      <alignment horizontal="left" vertical="center" wrapText="1"/>
    </xf>
    <xf numFmtId="0" fontId="4" fillId="0" borderId="2" xfId="9" applyFont="1" applyFill="1" applyBorder="1" applyAlignment="1">
      <alignment horizontal="left" vertical="center" wrapText="1"/>
    </xf>
    <xf numFmtId="0" fontId="2" fillId="24" borderId="2" xfId="6" applyFont="1" applyFill="1" applyBorder="1" applyAlignment="1">
      <alignment horizontal="center"/>
    </xf>
    <xf numFmtId="0" fontId="34" fillId="24" borderId="2" xfId="6" applyFont="1" applyFill="1" applyBorder="1" applyAlignment="1">
      <alignment horizontal="center" vertical="center"/>
    </xf>
    <xf numFmtId="49" fontId="4" fillId="24" borderId="2" xfId="7" applyNumberFormat="1" applyFont="1" applyFill="1" applyBorder="1" applyAlignment="1">
      <alignment horizontal="center" vertical="center" wrapText="1"/>
    </xf>
    <xf numFmtId="0" fontId="2" fillId="24" borderId="2" xfId="7" applyFont="1" applyFill="1" applyBorder="1" applyAlignment="1">
      <alignment horizontal="left" vertical="center" wrapText="1"/>
    </xf>
    <xf numFmtId="0" fontId="2" fillId="24" borderId="2" xfId="7" applyFont="1" applyFill="1" applyBorder="1" applyAlignment="1">
      <alignment horizontal="center" vertical="center" wrapText="1"/>
    </xf>
    <xf numFmtId="0" fontId="4" fillId="24" borderId="2" xfId="7" applyFont="1" applyFill="1" applyBorder="1" applyAlignment="1">
      <alignment horizontal="left" vertical="center" wrapText="1"/>
    </xf>
    <xf numFmtId="0" fontId="2" fillId="24" borderId="2" xfId="6" applyFont="1" applyFill="1" applyBorder="1" applyAlignment="1">
      <alignment horizontal="center" vertical="center"/>
    </xf>
    <xf numFmtId="0" fontId="2" fillId="0" borderId="2" xfId="7" applyFont="1" applyFill="1" applyBorder="1" applyAlignment="1">
      <alignment horizontal="center"/>
    </xf>
    <xf numFmtId="0" fontId="31" fillId="0" borderId="2" xfId="6" applyFont="1" applyBorder="1" applyAlignment="1"/>
    <xf numFmtId="0" fontId="35" fillId="0" borderId="2" xfId="7" applyFont="1" applyFill="1" applyBorder="1" applyAlignment="1">
      <alignment horizontal="left" vertical="center" wrapText="1"/>
    </xf>
    <xf numFmtId="0" fontId="35" fillId="0" borderId="2" xfId="6" applyFont="1" applyFill="1" applyBorder="1" applyAlignment="1">
      <alignment horizontal="center"/>
    </xf>
    <xf numFmtId="0" fontId="36" fillId="0" borderId="2" xfId="6" applyFont="1" applyFill="1" applyBorder="1" applyAlignment="1">
      <alignment horizontal="center"/>
    </xf>
    <xf numFmtId="0" fontId="36" fillId="0" borderId="2" xfId="6" applyFont="1" applyFill="1" applyBorder="1" applyAlignment="1">
      <alignment horizontal="center" vertical="center"/>
    </xf>
    <xf numFmtId="49" fontId="35" fillId="0" borderId="2" xfId="7" applyNumberFormat="1" applyFont="1" applyFill="1" applyBorder="1" applyAlignment="1">
      <alignment horizontal="center" vertical="center" wrapText="1"/>
    </xf>
    <xf numFmtId="0" fontId="36" fillId="0" borderId="2" xfId="7" applyFont="1" applyFill="1" applyBorder="1" applyAlignment="1">
      <alignment horizontal="left" vertical="center" wrapText="1"/>
    </xf>
    <xf numFmtId="0" fontId="35" fillId="0" borderId="2" xfId="6" applyFont="1" applyFill="1" applyBorder="1"/>
    <xf numFmtId="0" fontId="35" fillId="0" borderId="2" xfId="6" applyFont="1" applyFill="1" applyBorder="1" applyAlignment="1">
      <alignment horizontal="center" vertical="center"/>
    </xf>
    <xf numFmtId="0" fontId="35" fillId="0" borderId="2" xfId="6" applyFont="1" applyBorder="1"/>
    <xf numFmtId="0" fontId="2" fillId="0" borderId="2" xfId="7" applyFont="1" applyFill="1" applyBorder="1" applyAlignment="1">
      <alignment horizontal="center" vertical="center"/>
    </xf>
    <xf numFmtId="0" fontId="2" fillId="0" borderId="2" xfId="6" applyFont="1" applyBorder="1" applyAlignment="1"/>
    <xf numFmtId="0" fontId="4" fillId="24" borderId="2" xfId="6" applyFont="1" applyFill="1" applyBorder="1" applyAlignment="1">
      <alignment horizontal="center" vertical="center"/>
    </xf>
    <xf numFmtId="0" fontId="4" fillId="24" borderId="2" xfId="6" applyFont="1" applyFill="1" applyBorder="1" applyAlignment="1">
      <alignment vertical="center" wrapText="1"/>
    </xf>
    <xf numFmtId="0" fontId="4" fillId="0" borderId="2" xfId="6" applyFont="1" applyBorder="1" applyAlignment="1">
      <alignment horizontal="center"/>
    </xf>
    <xf numFmtId="0" fontId="2" fillId="0" borderId="2" xfId="6" applyFont="1" applyBorder="1" applyAlignment="1">
      <alignment horizontal="center"/>
    </xf>
    <xf numFmtId="0" fontId="4" fillId="0" borderId="2" xfId="6" applyFont="1" applyBorder="1" applyAlignment="1">
      <alignment horizontal="center" vertical="center"/>
    </xf>
    <xf numFmtId="0" fontId="2" fillId="20" borderId="2" xfId="6" applyFont="1" applyFill="1" applyBorder="1" applyAlignment="1">
      <alignment horizontal="center" vertical="center" wrapText="1"/>
    </xf>
    <xf numFmtId="0" fontId="36" fillId="21" borderId="2" xfId="8" applyFont="1" applyFill="1" applyBorder="1" applyAlignment="1">
      <alignment horizontal="center" wrapText="1"/>
    </xf>
    <xf numFmtId="0" fontId="36" fillId="21" borderId="2" xfId="8" applyFont="1" applyFill="1" applyBorder="1" applyAlignment="1">
      <alignment horizontal="left" wrapText="1"/>
    </xf>
    <xf numFmtId="0" fontId="36" fillId="0" borderId="2" xfId="8" applyFont="1" applyFill="1" applyBorder="1" applyAlignment="1">
      <alignment horizontal="center" wrapText="1"/>
    </xf>
    <xf numFmtId="0" fontId="36" fillId="0" borderId="2" xfId="8" applyFont="1" applyFill="1" applyBorder="1" applyAlignment="1">
      <alignment horizontal="left" wrapText="1"/>
    </xf>
    <xf numFmtId="0" fontId="35" fillId="0" borderId="2" xfId="8" applyFont="1" applyFill="1" applyBorder="1" applyAlignment="1">
      <alignment horizontal="center" wrapText="1"/>
    </xf>
    <xf numFmtId="0" fontId="35" fillId="0" borderId="2" xfId="8" applyFont="1" applyFill="1" applyBorder="1" applyAlignment="1">
      <alignment horizontal="left" wrapText="1"/>
    </xf>
    <xf numFmtId="0" fontId="4" fillId="0" borderId="2" xfId="10" applyFont="1" applyFill="1" applyBorder="1" applyAlignment="1">
      <alignment horizontal="left" wrapText="1"/>
    </xf>
    <xf numFmtId="0" fontId="35" fillId="0" borderId="2" xfId="8" quotePrefix="1" applyFont="1" applyFill="1" applyBorder="1" applyAlignment="1">
      <alignment horizontal="center" wrapText="1"/>
    </xf>
    <xf numFmtId="0" fontId="32" fillId="0" borderId="2" xfId="6" applyFont="1" applyFill="1" applyBorder="1"/>
    <xf numFmtId="0" fontId="36" fillId="0" borderId="2" xfId="10" applyFont="1" applyFill="1" applyBorder="1" applyAlignment="1">
      <alignment horizontal="center" wrapText="1"/>
    </xf>
    <xf numFmtId="0" fontId="36" fillId="0" borderId="2" xfId="11" applyFont="1" applyFill="1" applyBorder="1" applyAlignment="1">
      <alignment horizontal="left" wrapText="1"/>
    </xf>
    <xf numFmtId="0" fontId="35" fillId="0" borderId="2" xfId="10" applyFont="1" applyFill="1" applyBorder="1" applyAlignment="1">
      <alignment horizontal="center" wrapText="1"/>
    </xf>
    <xf numFmtId="0" fontId="35" fillId="0" borderId="2" xfId="11" applyFont="1" applyFill="1" applyBorder="1" applyAlignment="1">
      <alignment horizontal="left" wrapText="1"/>
    </xf>
    <xf numFmtId="0" fontId="36" fillId="0" borderId="2" xfId="10" applyFont="1" applyFill="1" applyBorder="1" applyAlignment="1">
      <alignment horizontal="left" wrapText="1"/>
    </xf>
    <xf numFmtId="0" fontId="35" fillId="0" borderId="2" xfId="10" applyFont="1" applyFill="1" applyBorder="1" applyAlignment="1">
      <alignment horizontal="left" wrapText="1"/>
    </xf>
    <xf numFmtId="0" fontId="36" fillId="0" borderId="2" xfId="8" applyFont="1" applyFill="1" applyBorder="1" applyAlignment="1">
      <alignment horizontal="center"/>
    </xf>
    <xf numFmtId="0" fontId="35" fillId="0" borderId="2" xfId="10" quotePrefix="1" applyFont="1" applyFill="1" applyBorder="1" applyAlignment="1">
      <alignment horizontal="center" wrapText="1"/>
    </xf>
    <xf numFmtId="0" fontId="4" fillId="0" borderId="2" xfId="6" applyFont="1" applyBorder="1" applyAlignment="1">
      <alignment wrapText="1"/>
    </xf>
    <xf numFmtId="0" fontId="18" fillId="20" borderId="2" xfId="6" applyFont="1" applyFill="1" applyBorder="1" applyAlignment="1">
      <alignment horizontal="center" vertical="center" wrapText="1"/>
    </xf>
    <xf numFmtId="49" fontId="18" fillId="20" borderId="2" xfId="6" applyNumberFormat="1" applyFont="1" applyFill="1" applyBorder="1" applyAlignment="1">
      <alignment horizontal="center" vertical="center"/>
    </xf>
    <xf numFmtId="49" fontId="18" fillId="20" borderId="2" xfId="6" applyNumberFormat="1" applyFont="1" applyFill="1" applyBorder="1" applyAlignment="1">
      <alignment horizontal="center" vertical="center" wrapText="1"/>
    </xf>
    <xf numFmtId="0" fontId="2" fillId="21" borderId="2" xfId="12" applyFont="1" applyFill="1" applyBorder="1" applyAlignment="1">
      <alignment horizontal="center" wrapText="1"/>
    </xf>
    <xf numFmtId="49" fontId="2" fillId="22" borderId="2" xfId="6" applyNumberFormat="1" applyFont="1" applyFill="1" applyBorder="1" applyAlignment="1">
      <alignment horizontal="center"/>
    </xf>
    <xf numFmtId="0" fontId="2" fillId="21" borderId="2" xfId="12" applyFont="1" applyFill="1" applyBorder="1" applyAlignment="1">
      <alignment horizontal="left" vertical="center" wrapText="1"/>
    </xf>
    <xf numFmtId="0" fontId="2" fillId="0" borderId="2" xfId="12" applyFont="1" applyFill="1" applyBorder="1" applyAlignment="1">
      <alignment horizontal="center" wrapText="1"/>
    </xf>
    <xf numFmtId="49" fontId="2" fillId="0" borderId="2" xfId="6" applyNumberFormat="1" applyFont="1" applyFill="1" applyBorder="1" applyAlignment="1">
      <alignment horizontal="center"/>
    </xf>
    <xf numFmtId="0" fontId="2" fillId="0" borderId="2" xfId="12" applyFont="1" applyFill="1" applyBorder="1" applyAlignment="1">
      <alignment horizontal="left" vertical="center" wrapText="1"/>
    </xf>
    <xf numFmtId="49" fontId="32" fillId="0" borderId="2" xfId="6" applyNumberFormat="1" applyFont="1" applyFill="1" applyBorder="1" applyAlignment="1">
      <alignment horizontal="center"/>
    </xf>
    <xf numFmtId="49" fontId="32" fillId="0" borderId="2" xfId="6" applyNumberFormat="1" applyFont="1" applyFill="1" applyBorder="1" applyAlignment="1">
      <alignment horizontal="center" vertical="center"/>
    </xf>
    <xf numFmtId="49" fontId="2" fillId="0" borderId="2" xfId="12" applyNumberFormat="1" applyFont="1" applyFill="1" applyBorder="1" applyAlignment="1">
      <alignment horizontal="center" wrapText="1"/>
    </xf>
    <xf numFmtId="49" fontId="4" fillId="0" borderId="2" xfId="6" applyNumberFormat="1" applyFont="1" applyFill="1" applyBorder="1" applyAlignment="1">
      <alignment horizontal="center"/>
    </xf>
    <xf numFmtId="49" fontId="4" fillId="0" borderId="2" xfId="12" applyNumberFormat="1" applyFont="1" applyFill="1" applyBorder="1" applyAlignment="1">
      <alignment horizontal="center" vertical="center" wrapText="1"/>
    </xf>
    <xf numFmtId="0" fontId="4" fillId="0" borderId="2" xfId="12" applyFont="1" applyFill="1" applyBorder="1" applyAlignment="1">
      <alignment horizontal="left" vertical="center" wrapText="1"/>
    </xf>
    <xf numFmtId="49" fontId="2" fillId="0" borderId="2" xfId="6" quotePrefix="1" applyNumberFormat="1" applyFont="1" applyFill="1" applyBorder="1" applyAlignment="1">
      <alignment horizontal="center"/>
    </xf>
    <xf numFmtId="49" fontId="2" fillId="0" borderId="2" xfId="12" applyNumberFormat="1" applyFont="1" applyFill="1" applyBorder="1" applyAlignment="1">
      <alignment horizontal="center" vertical="center" wrapText="1"/>
    </xf>
    <xf numFmtId="0" fontId="2" fillId="0" borderId="2" xfId="13" applyFont="1" applyFill="1" applyBorder="1" applyAlignment="1">
      <alignment horizontal="left" vertical="center" wrapText="1"/>
    </xf>
    <xf numFmtId="49" fontId="4" fillId="0" borderId="2" xfId="12" quotePrefix="1" applyNumberFormat="1" applyFont="1" applyFill="1" applyBorder="1" applyAlignment="1">
      <alignment horizontal="center" vertical="center" wrapText="1"/>
    </xf>
    <xf numFmtId="0" fontId="4" fillId="0" borderId="2" xfId="13" applyFont="1" applyFill="1" applyBorder="1" applyAlignment="1">
      <alignment horizontal="left" vertical="center" wrapText="1"/>
    </xf>
    <xf numFmtId="49" fontId="4" fillId="0" borderId="2" xfId="6" quotePrefix="1" applyNumberFormat="1" applyFont="1" applyFill="1" applyBorder="1" applyAlignment="1">
      <alignment horizontal="center"/>
    </xf>
    <xf numFmtId="0" fontId="2" fillId="0" borderId="2" xfId="12" applyFont="1" applyFill="1" applyBorder="1" applyAlignment="1">
      <alignment horizontal="center"/>
    </xf>
    <xf numFmtId="0" fontId="32" fillId="0" borderId="2" xfId="6" applyFont="1" applyFill="1" applyBorder="1" applyAlignment="1"/>
    <xf numFmtId="49" fontId="31" fillId="0" borderId="2" xfId="6" applyNumberFormat="1" applyFont="1" applyFill="1" applyBorder="1" applyAlignment="1">
      <alignment horizontal="center"/>
    </xf>
    <xf numFmtId="49" fontId="31" fillId="0" borderId="2" xfId="6" applyNumberFormat="1" applyFont="1" applyFill="1" applyBorder="1" applyAlignment="1">
      <alignment horizontal="center" vertical="center"/>
    </xf>
    <xf numFmtId="0" fontId="32" fillId="0" borderId="2" xfId="6" applyFont="1" applyBorder="1" applyAlignment="1"/>
    <xf numFmtId="49" fontId="35" fillId="0" borderId="2" xfId="6" applyNumberFormat="1" applyFont="1" applyFill="1" applyBorder="1" applyAlignment="1">
      <alignment horizontal="center"/>
    </xf>
    <xf numFmtId="49" fontId="35" fillId="0" borderId="2" xfId="12" applyNumberFormat="1" applyFont="1" applyFill="1" applyBorder="1" applyAlignment="1">
      <alignment horizontal="center" vertical="center" wrapText="1"/>
    </xf>
    <xf numFmtId="0" fontId="35" fillId="0" borderId="2" xfId="12" applyFont="1" applyFill="1" applyBorder="1" applyAlignment="1">
      <alignment horizontal="left" vertical="center" wrapText="1"/>
    </xf>
    <xf numFmtId="49" fontId="4" fillId="0" borderId="2" xfId="6" applyNumberFormat="1" applyFont="1" applyBorder="1" applyAlignment="1">
      <alignment horizontal="center"/>
    </xf>
    <xf numFmtId="0" fontId="2" fillId="21" borderId="2" xfId="9" applyFont="1" applyFill="1" applyBorder="1" applyAlignment="1">
      <alignment horizontal="left" vertical="center" wrapText="1"/>
    </xf>
    <xf numFmtId="0" fontId="2" fillId="0" borderId="2" xfId="9" applyFont="1" applyFill="1" applyBorder="1" applyAlignment="1">
      <alignment horizontal="center" wrapText="1"/>
    </xf>
    <xf numFmtId="0" fontId="2" fillId="0" borderId="2" xfId="9" applyFont="1" applyFill="1" applyBorder="1" applyAlignment="1">
      <alignment horizontal="center" vertical="center" wrapText="1"/>
    </xf>
    <xf numFmtId="0" fontId="4" fillId="0" borderId="2" xfId="9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horizontal="left" vertical="center" wrapText="1"/>
    </xf>
    <xf numFmtId="0" fontId="4" fillId="0" borderId="2" xfId="9" quotePrefix="1" applyFont="1" applyFill="1" applyBorder="1" applyAlignment="1">
      <alignment horizontal="center" vertical="center" wrapText="1"/>
    </xf>
    <xf numFmtId="0" fontId="4" fillId="0" borderId="2" xfId="6" applyFont="1" applyFill="1" applyBorder="1" applyAlignment="1">
      <alignment horizontal="left" vertical="center" wrapText="1"/>
    </xf>
    <xf numFmtId="0" fontId="4" fillId="0" borderId="14" xfId="9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horizontal="left" vertical="center"/>
    </xf>
    <xf numFmtId="0" fontId="4" fillId="0" borderId="2" xfId="6" applyFont="1" applyBorder="1" applyAlignment="1">
      <alignment horizontal="right" vertical="center"/>
    </xf>
    <xf numFmtId="0" fontId="38" fillId="0" borderId="0" xfId="6" applyFont="1" applyAlignment="1">
      <alignment horizontal="right" vertical="center"/>
    </xf>
    <xf numFmtId="0" fontId="2" fillId="0" borderId="2" xfId="6" applyFont="1" applyBorder="1" applyAlignment="1">
      <alignment horizontal="left" vertical="center"/>
    </xf>
    <xf numFmtId="0" fontId="31" fillId="0" borderId="2" xfId="6" applyFont="1" applyFill="1" applyBorder="1"/>
    <xf numFmtId="0" fontId="4" fillId="24" borderId="2" xfId="9" applyFont="1" applyFill="1" applyBorder="1" applyAlignment="1">
      <alignment horizontal="center" vertical="center" wrapText="1"/>
    </xf>
    <xf numFmtId="0" fontId="4" fillId="0" borderId="15" xfId="9" applyFont="1" applyFill="1" applyBorder="1" applyAlignment="1">
      <alignment horizontal="left" vertical="center" wrapText="1"/>
    </xf>
    <xf numFmtId="0" fontId="2" fillId="0" borderId="15" xfId="9" applyFont="1" applyFill="1" applyBorder="1" applyAlignment="1">
      <alignment horizontal="left" vertical="center" wrapText="1"/>
    </xf>
    <xf numFmtId="0" fontId="2" fillId="0" borderId="15" xfId="6" applyFont="1" applyFill="1" applyBorder="1" applyAlignment="1">
      <alignment horizontal="left" vertical="center" wrapText="1"/>
    </xf>
    <xf numFmtId="0" fontId="4" fillId="0" borderId="15" xfId="6" applyFont="1" applyFill="1" applyBorder="1" applyAlignment="1">
      <alignment horizontal="left" vertical="center" wrapText="1"/>
    </xf>
    <xf numFmtId="49" fontId="4" fillId="0" borderId="2" xfId="6" applyNumberFormat="1" applyFont="1" applyBorder="1" applyAlignment="1">
      <alignment horizontal="left" vertical="center"/>
    </xf>
    <xf numFmtId="0" fontId="4" fillId="0" borderId="2" xfId="6" quotePrefix="1" applyFont="1" applyFill="1" applyBorder="1" applyAlignment="1">
      <alignment horizontal="center" vertical="center"/>
    </xf>
    <xf numFmtId="0" fontId="35" fillId="0" borderId="2" xfId="9" applyFont="1" applyFill="1" applyBorder="1" applyAlignment="1">
      <alignment horizontal="left" vertical="center" wrapText="1"/>
    </xf>
    <xf numFmtId="0" fontId="36" fillId="0" borderId="2" xfId="9" applyFont="1" applyFill="1" applyBorder="1" applyAlignment="1">
      <alignment horizontal="center" vertical="center" wrapText="1"/>
    </xf>
    <xf numFmtId="0" fontId="36" fillId="0" borderId="2" xfId="9" applyFont="1" applyFill="1" applyBorder="1" applyAlignment="1">
      <alignment horizontal="left" vertical="center" wrapText="1"/>
    </xf>
    <xf numFmtId="0" fontId="35" fillId="0" borderId="2" xfId="9" applyFont="1" applyFill="1" applyBorder="1" applyAlignment="1">
      <alignment horizontal="center" vertical="center" wrapText="1"/>
    </xf>
    <xf numFmtId="0" fontId="36" fillId="0" borderId="2" xfId="6" applyFont="1" applyBorder="1"/>
    <xf numFmtId="0" fontId="4" fillId="0" borderId="2" xfId="6" applyFont="1" applyBorder="1" applyAlignment="1">
      <alignment horizontal="left" vertical="center" wrapText="1"/>
    </xf>
    <xf numFmtId="0" fontId="2" fillId="0" borderId="2" xfId="6" applyFont="1" applyBorder="1" applyAlignment="1">
      <alignment horizontal="center" vertical="center"/>
    </xf>
    <xf numFmtId="0" fontId="36" fillId="21" borderId="2" xfId="10" applyFont="1" applyFill="1" applyBorder="1" applyAlignment="1">
      <alignment horizontal="center" wrapText="1"/>
    </xf>
    <xf numFmtId="0" fontId="36" fillId="21" borderId="2" xfId="10" applyFont="1" applyFill="1" applyBorder="1" applyAlignment="1">
      <alignment horizontal="left" wrapText="1"/>
    </xf>
    <xf numFmtId="0" fontId="2" fillId="0" borderId="2" xfId="10" applyFont="1" applyFill="1" applyBorder="1" applyAlignment="1">
      <alignment horizontal="left" wrapText="1"/>
    </xf>
    <xf numFmtId="0" fontId="36" fillId="0" borderId="2" xfId="10" applyFont="1" applyFill="1" applyBorder="1" applyAlignment="1">
      <alignment horizontal="center" vertical="center" wrapText="1"/>
    </xf>
    <xf numFmtId="0" fontId="36" fillId="0" borderId="2" xfId="10" applyFont="1" applyFill="1" applyBorder="1" applyAlignment="1">
      <alignment horizontal="left" vertical="center" wrapText="1"/>
    </xf>
    <xf numFmtId="0" fontId="31" fillId="0" borderId="2" xfId="6" applyFont="1" applyBorder="1" applyAlignment="1">
      <alignment vertical="center"/>
    </xf>
    <xf numFmtId="0" fontId="18" fillId="20" borderId="2" xfId="6" applyFont="1" applyFill="1" applyBorder="1" applyAlignment="1">
      <alignment horizontal="center" vertical="center"/>
    </xf>
    <xf numFmtId="0" fontId="36" fillId="21" borderId="2" xfId="14" applyFont="1" applyFill="1" applyBorder="1" applyAlignment="1">
      <alignment horizontal="center" wrapText="1"/>
    </xf>
    <xf numFmtId="0" fontId="2" fillId="21" borderId="2" xfId="14" applyFont="1" applyFill="1" applyBorder="1" applyAlignment="1">
      <alignment horizontal="left" vertical="center" wrapText="1"/>
    </xf>
    <xf numFmtId="0" fontId="36" fillId="0" borderId="2" xfId="14" applyFont="1" applyFill="1" applyBorder="1" applyAlignment="1">
      <alignment horizontal="center" wrapText="1"/>
    </xf>
    <xf numFmtId="0" fontId="2" fillId="0" borderId="2" xfId="14" applyFont="1" applyFill="1" applyBorder="1" applyAlignment="1">
      <alignment horizontal="left" vertical="center" wrapText="1"/>
    </xf>
    <xf numFmtId="0" fontId="2" fillId="0" borderId="2" xfId="14" applyFont="1" applyFill="1" applyBorder="1" applyAlignment="1">
      <alignment horizontal="center" vertical="center" wrapText="1"/>
    </xf>
    <xf numFmtId="0" fontId="4" fillId="0" borderId="2" xfId="14" applyFont="1" applyFill="1" applyBorder="1" applyAlignment="1">
      <alignment horizontal="center" vertical="center" wrapText="1"/>
    </xf>
    <xf numFmtId="0" fontId="4" fillId="0" borderId="2" xfId="14" applyFont="1" applyFill="1" applyBorder="1" applyAlignment="1">
      <alignment horizontal="left" vertical="center" wrapText="1"/>
    </xf>
    <xf numFmtId="0" fontId="4" fillId="0" borderId="2" xfId="14" quotePrefix="1" applyFont="1" applyFill="1" applyBorder="1" applyAlignment="1">
      <alignment horizontal="center" vertical="center" wrapText="1"/>
    </xf>
    <xf numFmtId="0" fontId="2" fillId="0" borderId="2" xfId="14" applyFont="1" applyFill="1" applyBorder="1" applyAlignment="1">
      <alignment horizontal="center" vertical="center"/>
    </xf>
    <xf numFmtId="0" fontId="2" fillId="0" borderId="2" xfId="14" quotePrefix="1" applyFont="1" applyFill="1" applyBorder="1" applyAlignment="1">
      <alignment horizontal="center" vertical="center" wrapText="1"/>
    </xf>
    <xf numFmtId="0" fontId="36" fillId="0" borderId="2" xfId="6" applyFont="1" applyBorder="1" applyAlignment="1">
      <alignment horizontal="center"/>
    </xf>
    <xf numFmtId="0" fontId="36" fillId="0" borderId="2" xfId="14" applyFont="1" applyFill="1" applyBorder="1" applyAlignment="1">
      <alignment horizontal="center" vertical="center" wrapText="1"/>
    </xf>
    <xf numFmtId="0" fontId="36" fillId="0" borderId="2" xfId="14" applyFont="1" applyFill="1" applyBorder="1" applyAlignment="1">
      <alignment horizontal="left" vertical="center" wrapText="1"/>
    </xf>
    <xf numFmtId="0" fontId="35" fillId="0" borderId="2" xfId="6" applyFont="1" applyBorder="1" applyAlignment="1">
      <alignment horizontal="center"/>
    </xf>
    <xf numFmtId="0" fontId="35" fillId="0" borderId="2" xfId="14" applyFont="1" applyFill="1" applyBorder="1" applyAlignment="1">
      <alignment horizontal="center" vertical="center" wrapText="1"/>
    </xf>
    <xf numFmtId="0" fontId="35" fillId="0" borderId="2" xfId="14" applyFont="1" applyFill="1" applyBorder="1" applyAlignment="1">
      <alignment horizontal="left" vertical="center" wrapText="1"/>
    </xf>
    <xf numFmtId="0" fontId="2" fillId="0" borderId="2" xfId="14" applyFont="1" applyFill="1" applyBorder="1" applyAlignment="1">
      <alignment horizontal="center" wrapText="1"/>
    </xf>
    <xf numFmtId="0" fontId="39" fillId="25" borderId="2" xfId="6" applyFont="1" applyFill="1" applyBorder="1" applyAlignment="1">
      <alignment horizontal="center"/>
    </xf>
    <xf numFmtId="0" fontId="2" fillId="25" borderId="2" xfId="14" applyFont="1" applyFill="1" applyBorder="1" applyAlignment="1">
      <alignment horizontal="center" vertical="center" wrapText="1"/>
    </xf>
    <xf numFmtId="0" fontId="2" fillId="25" borderId="2" xfId="6" applyFont="1" applyFill="1" applyBorder="1" applyAlignment="1">
      <alignment horizontal="center" vertical="center"/>
    </xf>
    <xf numFmtId="0" fontId="4" fillId="25" borderId="2" xfId="6" applyFont="1" applyFill="1" applyBorder="1"/>
    <xf numFmtId="0" fontId="40" fillId="25" borderId="2" xfId="6" applyFont="1" applyFill="1" applyBorder="1" applyAlignment="1">
      <alignment horizontal="center"/>
    </xf>
    <xf numFmtId="0" fontId="4" fillId="25" borderId="2" xfId="6" applyFont="1" applyFill="1" applyBorder="1" applyAlignment="1">
      <alignment horizontal="center" vertical="center"/>
    </xf>
    <xf numFmtId="0" fontId="4" fillId="25" borderId="2" xfId="14" applyFont="1" applyFill="1" applyBorder="1" applyAlignment="1">
      <alignment horizontal="center" vertical="center" wrapText="1"/>
    </xf>
    <xf numFmtId="0" fontId="2" fillId="25" borderId="2" xfId="6" applyFont="1" applyFill="1" applyBorder="1"/>
    <xf numFmtId="0" fontId="32" fillId="0" borderId="2" xfId="6" applyFont="1" applyBorder="1" applyAlignment="1">
      <alignment horizontal="center"/>
    </xf>
    <xf numFmtId="0" fontId="36" fillId="21" borderId="2" xfId="15" applyFont="1" applyFill="1" applyBorder="1" applyAlignment="1">
      <alignment horizontal="center" wrapText="1"/>
    </xf>
    <xf numFmtId="0" fontId="36" fillId="21" borderId="2" xfId="15" applyFont="1" applyFill="1" applyBorder="1" applyAlignment="1">
      <alignment horizontal="left" vertical="center" wrapText="1"/>
    </xf>
    <xf numFmtId="0" fontId="36" fillId="0" borderId="2" xfId="15" applyFont="1" applyFill="1" applyBorder="1" applyAlignment="1">
      <alignment horizontal="center" wrapText="1"/>
    </xf>
    <xf numFmtId="0" fontId="36" fillId="0" borderId="2" xfId="15" applyFont="1" applyFill="1" applyBorder="1" applyAlignment="1">
      <alignment horizontal="left" vertical="center" wrapText="1"/>
    </xf>
    <xf numFmtId="0" fontId="36" fillId="0" borderId="2" xfId="15" applyFont="1" applyFill="1" applyBorder="1" applyAlignment="1">
      <alignment horizontal="center" vertical="center" wrapText="1"/>
    </xf>
    <xf numFmtId="0" fontId="35" fillId="0" borderId="2" xfId="15" applyFont="1" applyFill="1" applyBorder="1" applyAlignment="1">
      <alignment horizontal="center" vertical="center" wrapText="1"/>
    </xf>
    <xf numFmtId="0" fontId="35" fillId="0" borderId="2" xfId="15" applyFont="1" applyFill="1" applyBorder="1" applyAlignment="1">
      <alignment horizontal="left" vertical="center" wrapText="1"/>
    </xf>
    <xf numFmtId="0" fontId="35" fillId="0" borderId="2" xfId="13" applyFont="1" applyFill="1" applyBorder="1" applyAlignment="1">
      <alignment horizontal="center" vertical="center" wrapText="1"/>
    </xf>
    <xf numFmtId="0" fontId="4" fillId="0" borderId="2" xfId="15" applyFont="1" applyFill="1" applyBorder="1" applyAlignment="1">
      <alignment horizontal="left" vertical="center" wrapText="1"/>
    </xf>
    <xf numFmtId="0" fontId="2" fillId="0" borderId="2" xfId="15" applyFont="1" applyFill="1" applyBorder="1" applyAlignment="1">
      <alignment horizontal="left" vertical="center" wrapText="1"/>
    </xf>
    <xf numFmtId="0" fontId="4" fillId="0" borderId="2" xfId="15" applyFont="1" applyFill="1" applyBorder="1" applyAlignment="1">
      <alignment horizontal="center" vertical="center" wrapText="1"/>
    </xf>
    <xf numFmtId="49" fontId="2" fillId="0" borderId="2" xfId="6" quotePrefix="1" applyNumberFormat="1" applyFont="1" applyFill="1" applyBorder="1" applyAlignment="1">
      <alignment horizontal="center" vertical="center"/>
    </xf>
    <xf numFmtId="49" fontId="34" fillId="0" borderId="2" xfId="13" quotePrefix="1" applyNumberFormat="1" applyFont="1" applyFill="1" applyBorder="1" applyAlignment="1">
      <alignment horizontal="center" vertical="center" wrapText="1"/>
    </xf>
    <xf numFmtId="0" fontId="4" fillId="24" borderId="2" xfId="9" applyFont="1" applyFill="1" applyBorder="1" applyAlignment="1">
      <alignment horizontal="left" vertical="center" wrapText="1"/>
    </xf>
    <xf numFmtId="0" fontId="35" fillId="0" borderId="2" xfId="15" quotePrefix="1" applyFont="1" applyFill="1" applyBorder="1" applyAlignment="1">
      <alignment horizontal="center" vertical="center" wrapText="1"/>
    </xf>
    <xf numFmtId="0" fontId="36" fillId="0" borderId="2" xfId="15" quotePrefix="1" applyFont="1" applyFill="1" applyBorder="1" applyAlignment="1">
      <alignment horizontal="center" vertical="center" wrapText="1"/>
    </xf>
    <xf numFmtId="0" fontId="4" fillId="0" borderId="2" xfId="15" quotePrefix="1" applyFont="1" applyFill="1" applyBorder="1" applyAlignment="1">
      <alignment horizontal="center" vertical="center" wrapText="1"/>
    </xf>
    <xf numFmtId="0" fontId="2" fillId="24" borderId="2" xfId="9" applyFont="1" applyFill="1" applyBorder="1" applyAlignment="1">
      <alignment horizontal="center" vertical="center" wrapText="1"/>
    </xf>
    <xf numFmtId="0" fontId="2" fillId="24" borderId="2" xfId="9" applyFont="1" applyFill="1" applyBorder="1" applyAlignment="1">
      <alignment horizontal="left" vertical="center" wrapText="1"/>
    </xf>
    <xf numFmtId="0" fontId="4" fillId="0" borderId="2" xfId="6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center" wrapText="1"/>
    </xf>
    <xf numFmtId="0" fontId="5" fillId="10" borderId="2" xfId="0" applyFont="1" applyFill="1" applyBorder="1" applyAlignment="1">
      <alignment vertical="top"/>
    </xf>
    <xf numFmtId="3" fontId="4" fillId="10" borderId="2" xfId="0" applyNumberFormat="1" applyFont="1" applyFill="1" applyBorder="1" applyAlignment="1">
      <alignment horizontal="center" vertical="top"/>
    </xf>
    <xf numFmtId="4" fontId="4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164" fontId="5" fillId="16" borderId="2" xfId="0" applyNumberFormat="1" applyFont="1" applyFill="1" applyBorder="1" applyAlignment="1" applyProtection="1">
      <alignment vertical="top"/>
      <protection locked="0"/>
    </xf>
    <xf numFmtId="49" fontId="4" fillId="26" borderId="2" xfId="0" applyNumberFormat="1" applyFont="1" applyFill="1" applyBorder="1" applyAlignment="1">
      <alignment horizontal="center" vertical="top"/>
    </xf>
    <xf numFmtId="164" fontId="5" fillId="0" borderId="2" xfId="1" applyNumberFormat="1" applyFont="1" applyFill="1" applyBorder="1" applyAlignment="1" applyProtection="1">
      <alignment wrapText="1"/>
      <protection locked="0"/>
    </xf>
    <xf numFmtId="0" fontId="5" fillId="10" borderId="0" xfId="0" applyFont="1" applyFill="1" applyAlignment="1">
      <alignment horizontal="center" vertical="center"/>
    </xf>
    <xf numFmtId="0" fontId="5" fillId="27" borderId="2" xfId="0" applyFont="1" applyFill="1" applyBorder="1" applyAlignment="1">
      <alignment vertical="top"/>
    </xf>
    <xf numFmtId="0" fontId="5" fillId="27" borderId="2" xfId="0" applyFont="1" applyFill="1" applyBorder="1" applyAlignment="1">
      <alignment vertical="top" wrapText="1"/>
    </xf>
    <xf numFmtId="164" fontId="5" fillId="2" borderId="16" xfId="0" applyNumberFormat="1" applyFont="1" applyFill="1" applyBorder="1" applyAlignment="1">
      <alignment vertical="top"/>
    </xf>
    <xf numFmtId="164" fontId="4" fillId="0" borderId="0" xfId="0" applyNumberFormat="1" applyFont="1" applyAlignment="1">
      <alignment horizontal="center" vertical="center"/>
    </xf>
    <xf numFmtId="1" fontId="5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3" fontId="4" fillId="0" borderId="2" xfId="0" applyNumberFormat="1" applyFont="1" applyFill="1" applyBorder="1" applyAlignment="1">
      <alignment horizontal="center" vertical="top"/>
    </xf>
    <xf numFmtId="164" fontId="5" fillId="0" borderId="2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Alignment="1">
      <alignment horizontal="center" vertical="center"/>
    </xf>
    <xf numFmtId="49" fontId="4" fillId="17" borderId="2" xfId="0" applyNumberFormat="1" applyFont="1" applyFill="1" applyBorder="1" applyAlignment="1">
      <alignment horizontal="center" vertical="top"/>
    </xf>
    <xf numFmtId="49" fontId="4" fillId="17" borderId="2" xfId="0" applyNumberFormat="1" applyFont="1" applyFill="1" applyBorder="1" applyAlignment="1">
      <alignment horizontal="center" vertical="top" wrapText="1"/>
    </xf>
    <xf numFmtId="1" fontId="4" fillId="17" borderId="2" xfId="0" applyNumberFormat="1" applyFont="1" applyFill="1" applyBorder="1" applyAlignment="1">
      <alignment horizontal="center" vertical="top" wrapText="1"/>
    </xf>
    <xf numFmtId="0" fontId="5" fillId="17" borderId="2" xfId="0" applyFont="1" applyFill="1" applyBorder="1" applyAlignment="1">
      <alignment vertical="top"/>
    </xf>
    <xf numFmtId="3" fontId="5" fillId="17" borderId="2" xfId="0" applyNumberFormat="1" applyFont="1" applyFill="1" applyBorder="1" applyAlignment="1">
      <alignment vertical="top"/>
    </xf>
    <xf numFmtId="0" fontId="5" fillId="17" borderId="2" xfId="0" applyFont="1" applyFill="1" applyBorder="1" applyAlignment="1">
      <alignment vertical="top" wrapText="1"/>
    </xf>
    <xf numFmtId="3" fontId="5" fillId="17" borderId="2" xfId="0" applyNumberFormat="1" applyFont="1" applyFill="1" applyBorder="1" applyAlignment="1">
      <alignment horizontal="center" vertical="top"/>
    </xf>
    <xf numFmtId="3" fontId="4" fillId="17" borderId="2" xfId="0" applyNumberFormat="1" applyFont="1" applyFill="1" applyBorder="1" applyAlignment="1">
      <alignment horizontal="center" vertical="top"/>
    </xf>
    <xf numFmtId="164" fontId="5" fillId="17" borderId="2" xfId="0" applyNumberFormat="1" applyFont="1" applyFill="1" applyBorder="1" applyAlignment="1">
      <alignment vertical="top"/>
    </xf>
    <xf numFmtId="0" fontId="5" fillId="10" borderId="2" xfId="0" applyNumberFormat="1" applyFont="1" applyFill="1" applyBorder="1" applyAlignment="1">
      <alignment horizontal="center" vertical="top" wrapText="1"/>
    </xf>
    <xf numFmtId="0" fontId="5" fillId="10" borderId="2" xfId="0" applyFont="1" applyFill="1" applyBorder="1" applyAlignment="1">
      <alignment horizontal="left" vertical="top" wrapText="1"/>
    </xf>
    <xf numFmtId="0" fontId="5" fillId="10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</cellXfs>
  <cellStyles count="16">
    <cellStyle name="Comma 2" xfId="2"/>
    <cellStyle name="Normal 2" xfId="5"/>
    <cellStyle name="Normal 3" xfId="6"/>
    <cellStyle name="Normalno" xfId="0" builtinId="0"/>
    <cellStyle name="Obično_01_ZAGREBAČKA ŽUPANIJA" xfId="4"/>
    <cellStyle name="Obično_List1" xfId="11"/>
    <cellStyle name="Obično_List10" xfId="15"/>
    <cellStyle name="Obično_List2" xfId="13"/>
    <cellStyle name="Obično_List4" xfId="7"/>
    <cellStyle name="Obično_List5" xfId="8"/>
    <cellStyle name="Obično_List6" xfId="12"/>
    <cellStyle name="Obično_List7" xfId="9"/>
    <cellStyle name="Obično_List8" xfId="10"/>
    <cellStyle name="Obično_List9" xfId="14"/>
    <cellStyle name="Zarez" xfId="1" builtinId="3"/>
    <cellStyle name="Zarez 2" xfId="3"/>
  </cellStyles>
  <dxfs count="233"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621"/>
  <sheetViews>
    <sheetView workbookViewId="0">
      <pane xSplit="1" ySplit="2" topLeftCell="B3" activePane="bottomRight" state="frozen"/>
      <selection activeCell="AA2" sqref="AA2"/>
      <selection pane="topRight" activeCell="AA2" sqref="AA2"/>
      <selection pane="bottomLeft" activeCell="AA2" sqref="AA2"/>
      <selection pane="bottomRight" activeCell="E1" sqref="E1:AP1048576"/>
    </sheetView>
  </sheetViews>
  <sheetFormatPr defaultColWidth="9.109375" defaultRowHeight="14.4" x14ac:dyDescent="0.3"/>
  <cols>
    <col min="1" max="1" width="4.6640625" style="85" customWidth="1"/>
    <col min="2" max="2" width="64.5546875" style="92" customWidth="1"/>
    <col min="3" max="3" width="15.44140625" style="196" customWidth="1"/>
    <col min="4" max="4" width="18" style="91" customWidth="1"/>
    <col min="5" max="16384" width="9.109375" style="91"/>
  </cols>
  <sheetData>
    <row r="1" spans="1:4" ht="14.25" customHeight="1" x14ac:dyDescent="0.3">
      <c r="A1" s="425"/>
      <c r="B1" s="425"/>
      <c r="C1" s="425"/>
      <c r="D1" s="170">
        <v>15</v>
      </c>
    </row>
    <row r="2" spans="1:4" s="144" customFormat="1" ht="20.399999999999999" x14ac:dyDescent="0.2">
      <c r="A2" s="128" t="s">
        <v>255</v>
      </c>
      <c r="B2" s="140" t="s">
        <v>2</v>
      </c>
      <c r="C2" s="141" t="s">
        <v>209</v>
      </c>
      <c r="D2" s="142" t="s">
        <v>286</v>
      </c>
    </row>
    <row r="3" spans="1:4" s="175" customFormat="1" x14ac:dyDescent="0.3">
      <c r="A3" s="173">
        <v>6</v>
      </c>
      <c r="B3" s="394" t="s">
        <v>2087</v>
      </c>
      <c r="C3" s="186">
        <f>SUM(C4,C19,C48,C63,C78,C93,C115,C165,C201,C209,C217,C225,C240,C255,C270,C285)</f>
        <v>6716900</v>
      </c>
      <c r="D3" s="186">
        <f>SUM(D4,D19,D48,D63,D78,D93,D115,D165,D201,D209,D217,D225,D240,D255,D270,D285)</f>
        <v>6716900</v>
      </c>
    </row>
    <row r="4" spans="1:4" s="172" customFormat="1" ht="18" customHeight="1" x14ac:dyDescent="0.3">
      <c r="A4" s="171">
        <v>631</v>
      </c>
      <c r="B4" s="395" t="s">
        <v>2305</v>
      </c>
      <c r="C4" s="186">
        <f t="shared" ref="C4" si="0">SUM(C5,C12)</f>
        <v>0</v>
      </c>
      <c r="D4" s="100">
        <f>SUM(D5,D12)</f>
        <v>0</v>
      </c>
    </row>
    <row r="5" spans="1:4" s="126" customFormat="1" x14ac:dyDescent="0.3">
      <c r="A5" s="177">
        <v>6311</v>
      </c>
      <c r="B5" s="98" t="s">
        <v>210</v>
      </c>
      <c r="C5" s="187">
        <f>SUM(C6:C11)</f>
        <v>0</v>
      </c>
      <c r="D5" s="99">
        <f t="shared" ref="D5" si="1">SUM(D6:D11)</f>
        <v>0</v>
      </c>
    </row>
    <row r="6" spans="1:4" s="126" customFormat="1" x14ac:dyDescent="0.3">
      <c r="A6" s="97"/>
      <c r="B6" s="125">
        <v>3210</v>
      </c>
      <c r="C6" s="186">
        <f t="shared" ref="C6:C11" si="2">SUM(D6:D6)</f>
        <v>0</v>
      </c>
      <c r="D6" s="402"/>
    </row>
    <row r="7" spans="1:4" s="126" customFormat="1" x14ac:dyDescent="0.3">
      <c r="A7" s="97"/>
      <c r="B7" s="125">
        <v>4910</v>
      </c>
      <c r="C7" s="186">
        <f t="shared" si="2"/>
        <v>0</v>
      </c>
      <c r="D7" s="402"/>
    </row>
    <row r="8" spans="1:4" s="126" customFormat="1" x14ac:dyDescent="0.3">
      <c r="A8" s="97"/>
      <c r="B8" s="125">
        <v>5410</v>
      </c>
      <c r="C8" s="186">
        <f t="shared" si="2"/>
        <v>0</v>
      </c>
      <c r="D8" s="402"/>
    </row>
    <row r="9" spans="1:4" s="126" customFormat="1" x14ac:dyDescent="0.3">
      <c r="A9" s="97"/>
      <c r="B9" s="125">
        <v>6210</v>
      </c>
      <c r="C9" s="186">
        <f t="shared" si="2"/>
        <v>0</v>
      </c>
      <c r="D9" s="402"/>
    </row>
    <row r="10" spans="1:4" s="126" customFormat="1" x14ac:dyDescent="0.3">
      <c r="A10" s="97"/>
      <c r="B10" s="125">
        <v>7210</v>
      </c>
      <c r="C10" s="186">
        <f t="shared" si="2"/>
        <v>0</v>
      </c>
      <c r="D10" s="402"/>
    </row>
    <row r="11" spans="1:4" s="126" customFormat="1" x14ac:dyDescent="0.3">
      <c r="A11" s="97"/>
      <c r="B11" s="125">
        <v>8210</v>
      </c>
      <c r="C11" s="186">
        <f t="shared" si="2"/>
        <v>0</v>
      </c>
      <c r="D11" s="402"/>
    </row>
    <row r="12" spans="1:4" s="126" customFormat="1" x14ac:dyDescent="0.3">
      <c r="A12" s="177">
        <v>6312</v>
      </c>
      <c r="B12" s="98" t="s">
        <v>211</v>
      </c>
      <c r="C12" s="187">
        <f>SUM(C13:C18)</f>
        <v>0</v>
      </c>
      <c r="D12" s="99">
        <f t="shared" ref="D12" si="3">SUM(D13:D18)</f>
        <v>0</v>
      </c>
    </row>
    <row r="13" spans="1:4" s="126" customFormat="1" x14ac:dyDescent="0.3">
      <c r="A13" s="97"/>
      <c r="B13" s="125">
        <v>3210</v>
      </c>
      <c r="C13" s="186">
        <f t="shared" ref="C13:C18" si="4">SUM(D13:D13)</f>
        <v>0</v>
      </c>
      <c r="D13" s="402"/>
    </row>
    <row r="14" spans="1:4" s="126" customFormat="1" x14ac:dyDescent="0.3">
      <c r="A14" s="97"/>
      <c r="B14" s="125">
        <v>4910</v>
      </c>
      <c r="C14" s="186">
        <f t="shared" si="4"/>
        <v>0</v>
      </c>
      <c r="D14" s="402"/>
    </row>
    <row r="15" spans="1:4" s="126" customFormat="1" x14ac:dyDescent="0.3">
      <c r="A15" s="97"/>
      <c r="B15" s="125">
        <v>5410</v>
      </c>
      <c r="C15" s="186">
        <f t="shared" si="4"/>
        <v>0</v>
      </c>
      <c r="D15" s="402"/>
    </row>
    <row r="16" spans="1:4" s="126" customFormat="1" x14ac:dyDescent="0.3">
      <c r="A16" s="97"/>
      <c r="B16" s="125">
        <v>6210</v>
      </c>
      <c r="C16" s="186">
        <f t="shared" si="4"/>
        <v>0</v>
      </c>
      <c r="D16" s="402"/>
    </row>
    <row r="17" spans="1:4" s="126" customFormat="1" x14ac:dyDescent="0.3">
      <c r="A17" s="97"/>
      <c r="B17" s="125">
        <v>7210</v>
      </c>
      <c r="C17" s="186">
        <f t="shared" si="4"/>
        <v>0</v>
      </c>
      <c r="D17" s="402"/>
    </row>
    <row r="18" spans="1:4" s="126" customFormat="1" x14ac:dyDescent="0.3">
      <c r="A18" s="97"/>
      <c r="B18" s="125">
        <v>8210</v>
      </c>
      <c r="C18" s="186">
        <f t="shared" si="4"/>
        <v>0</v>
      </c>
      <c r="D18" s="402"/>
    </row>
    <row r="19" spans="1:4" s="172" customFormat="1" ht="18" customHeight="1" x14ac:dyDescent="0.3">
      <c r="A19" s="171">
        <v>632</v>
      </c>
      <c r="B19" s="395" t="s">
        <v>2313</v>
      </c>
      <c r="C19" s="186">
        <f>SUM(C20,C34,C41,C27)</f>
        <v>0</v>
      </c>
      <c r="D19" s="100">
        <f t="shared" ref="D19" si="5">SUM(D20,D27,D34,D41)</f>
        <v>0</v>
      </c>
    </row>
    <row r="20" spans="1:4" s="126" customFormat="1" x14ac:dyDescent="0.3">
      <c r="A20" s="177">
        <v>6321</v>
      </c>
      <c r="B20" s="98" t="s">
        <v>212</v>
      </c>
      <c r="C20" s="187">
        <f>SUM(C21:C26)</f>
        <v>0</v>
      </c>
      <c r="D20" s="99">
        <f t="shared" ref="D20" si="6">SUM(D21:D26)</f>
        <v>0</v>
      </c>
    </row>
    <row r="21" spans="1:4" s="126" customFormat="1" x14ac:dyDescent="0.3">
      <c r="A21" s="97"/>
      <c r="B21" s="125">
        <v>3210</v>
      </c>
      <c r="C21" s="186">
        <f t="shared" ref="C21:C26" si="7">SUM(D21:D21)</f>
        <v>0</v>
      </c>
      <c r="D21" s="402"/>
    </row>
    <row r="22" spans="1:4" s="126" customFormat="1" x14ac:dyDescent="0.3">
      <c r="A22" s="97"/>
      <c r="B22" s="125">
        <v>4910</v>
      </c>
      <c r="C22" s="186">
        <f t="shared" si="7"/>
        <v>0</v>
      </c>
      <c r="D22" s="402"/>
    </row>
    <row r="23" spans="1:4" s="126" customFormat="1" x14ac:dyDescent="0.3">
      <c r="A23" s="97"/>
      <c r="B23" s="125">
        <v>5410</v>
      </c>
      <c r="C23" s="186">
        <f t="shared" si="7"/>
        <v>0</v>
      </c>
      <c r="D23" s="402"/>
    </row>
    <row r="24" spans="1:4" s="126" customFormat="1" x14ac:dyDescent="0.3">
      <c r="A24" s="97"/>
      <c r="B24" s="125">
        <v>6210</v>
      </c>
      <c r="C24" s="186">
        <f t="shared" si="7"/>
        <v>0</v>
      </c>
      <c r="D24" s="402"/>
    </row>
    <row r="25" spans="1:4" s="126" customFormat="1" x14ac:dyDescent="0.3">
      <c r="A25" s="97"/>
      <c r="B25" s="125">
        <v>7210</v>
      </c>
      <c r="C25" s="186">
        <f t="shared" si="7"/>
        <v>0</v>
      </c>
      <c r="D25" s="402"/>
    </row>
    <row r="26" spans="1:4" s="126" customFormat="1" x14ac:dyDescent="0.3">
      <c r="A26" s="97"/>
      <c r="B26" s="125">
        <v>8210</v>
      </c>
      <c r="C26" s="186">
        <f t="shared" si="7"/>
        <v>0</v>
      </c>
      <c r="D26" s="402"/>
    </row>
    <row r="27" spans="1:4" s="126" customFormat="1" x14ac:dyDescent="0.3">
      <c r="A27" s="422">
        <v>6322</v>
      </c>
      <c r="B27" s="423" t="s">
        <v>3444</v>
      </c>
      <c r="C27" s="99">
        <f>SUM(C28:C33)</f>
        <v>0</v>
      </c>
      <c r="D27" s="99">
        <f t="shared" ref="D27" si="8">SUM(D28:D33)</f>
        <v>0</v>
      </c>
    </row>
    <row r="28" spans="1:4" s="126" customFormat="1" x14ac:dyDescent="0.3">
      <c r="A28" s="424"/>
      <c r="B28" s="125">
        <v>3210</v>
      </c>
      <c r="C28" s="186">
        <f t="shared" ref="C28:C33" si="9">SUM(D28:D28)</f>
        <v>0</v>
      </c>
      <c r="D28" s="402"/>
    </row>
    <row r="29" spans="1:4" s="126" customFormat="1" x14ac:dyDescent="0.3">
      <c r="A29" s="424"/>
      <c r="B29" s="125">
        <v>4910</v>
      </c>
      <c r="C29" s="186">
        <f t="shared" si="9"/>
        <v>0</v>
      </c>
      <c r="D29" s="402"/>
    </row>
    <row r="30" spans="1:4" s="126" customFormat="1" x14ac:dyDescent="0.3">
      <c r="A30" s="424"/>
      <c r="B30" s="125">
        <v>5410</v>
      </c>
      <c r="C30" s="186">
        <f t="shared" si="9"/>
        <v>0</v>
      </c>
      <c r="D30" s="402"/>
    </row>
    <row r="31" spans="1:4" s="126" customFormat="1" x14ac:dyDescent="0.3">
      <c r="A31" s="424"/>
      <c r="B31" s="125">
        <v>6210</v>
      </c>
      <c r="C31" s="186">
        <f t="shared" si="9"/>
        <v>0</v>
      </c>
      <c r="D31" s="402"/>
    </row>
    <row r="32" spans="1:4" s="126" customFormat="1" x14ac:dyDescent="0.3">
      <c r="A32" s="424"/>
      <c r="B32" s="125">
        <v>7210</v>
      </c>
      <c r="C32" s="186">
        <f t="shared" si="9"/>
        <v>0</v>
      </c>
      <c r="D32" s="402"/>
    </row>
    <row r="33" spans="1:4" s="126" customFormat="1" x14ac:dyDescent="0.3">
      <c r="A33" s="424"/>
      <c r="B33" s="125">
        <v>8210</v>
      </c>
      <c r="C33" s="186">
        <f t="shared" si="9"/>
        <v>0</v>
      </c>
      <c r="D33" s="402"/>
    </row>
    <row r="34" spans="1:4" s="126" customFormat="1" x14ac:dyDescent="0.3">
      <c r="A34" s="177">
        <v>6323</v>
      </c>
      <c r="B34" s="98" t="s">
        <v>213</v>
      </c>
      <c r="C34" s="187">
        <f>SUM(C35:C40)</f>
        <v>0</v>
      </c>
      <c r="D34" s="99">
        <f t="shared" ref="D34" si="10">SUM(D35:D40)</f>
        <v>0</v>
      </c>
    </row>
    <row r="35" spans="1:4" s="126" customFormat="1" x14ac:dyDescent="0.3">
      <c r="A35" s="97"/>
      <c r="B35" s="125">
        <v>3210</v>
      </c>
      <c r="C35" s="186">
        <f t="shared" ref="C35:C40" si="11">SUM(D35:D35)</f>
        <v>0</v>
      </c>
      <c r="D35" s="402"/>
    </row>
    <row r="36" spans="1:4" s="126" customFormat="1" x14ac:dyDescent="0.3">
      <c r="A36" s="97"/>
      <c r="B36" s="125">
        <v>4910</v>
      </c>
      <c r="C36" s="186">
        <f t="shared" si="11"/>
        <v>0</v>
      </c>
      <c r="D36" s="402"/>
    </row>
    <row r="37" spans="1:4" s="126" customFormat="1" x14ac:dyDescent="0.3">
      <c r="A37" s="97"/>
      <c r="B37" s="125">
        <v>5410</v>
      </c>
      <c r="C37" s="186">
        <f t="shared" si="11"/>
        <v>0</v>
      </c>
      <c r="D37" s="402"/>
    </row>
    <row r="38" spans="1:4" s="126" customFormat="1" x14ac:dyDescent="0.3">
      <c r="A38" s="97"/>
      <c r="B38" s="125">
        <v>6210</v>
      </c>
      <c r="C38" s="186">
        <f t="shared" si="11"/>
        <v>0</v>
      </c>
      <c r="D38" s="402"/>
    </row>
    <row r="39" spans="1:4" s="126" customFormat="1" x14ac:dyDescent="0.3">
      <c r="A39" s="97"/>
      <c r="B39" s="125">
        <v>7210</v>
      </c>
      <c r="C39" s="186">
        <f t="shared" si="11"/>
        <v>0</v>
      </c>
      <c r="D39" s="402"/>
    </row>
    <row r="40" spans="1:4" s="126" customFormat="1" x14ac:dyDescent="0.3">
      <c r="A40" s="97"/>
      <c r="B40" s="125">
        <v>8210</v>
      </c>
      <c r="C40" s="186">
        <f t="shared" si="11"/>
        <v>0</v>
      </c>
      <c r="D40" s="402"/>
    </row>
    <row r="41" spans="1:4" s="126" customFormat="1" x14ac:dyDescent="0.3">
      <c r="A41" s="177">
        <v>6324</v>
      </c>
      <c r="B41" s="98" t="s">
        <v>214</v>
      </c>
      <c r="C41" s="187">
        <f>SUM(C42:C47)</f>
        <v>0</v>
      </c>
      <c r="D41" s="99">
        <f t="shared" ref="D41" si="12">SUM(D42:D47)</f>
        <v>0</v>
      </c>
    </row>
    <row r="42" spans="1:4" s="126" customFormat="1" x14ac:dyDescent="0.3">
      <c r="A42" s="97"/>
      <c r="B42" s="125">
        <v>3210</v>
      </c>
      <c r="C42" s="186">
        <f t="shared" ref="C42:C47" si="13">SUM(D42:D42)</f>
        <v>0</v>
      </c>
      <c r="D42" s="402"/>
    </row>
    <row r="43" spans="1:4" s="126" customFormat="1" x14ac:dyDescent="0.3">
      <c r="A43" s="97"/>
      <c r="B43" s="125">
        <v>4910</v>
      </c>
      <c r="C43" s="186">
        <f t="shared" si="13"/>
        <v>0</v>
      </c>
      <c r="D43" s="402"/>
    </row>
    <row r="44" spans="1:4" s="126" customFormat="1" x14ac:dyDescent="0.3">
      <c r="A44" s="97"/>
      <c r="B44" s="125">
        <v>5410</v>
      </c>
      <c r="C44" s="186">
        <f t="shared" si="13"/>
        <v>0</v>
      </c>
      <c r="D44" s="402"/>
    </row>
    <row r="45" spans="1:4" s="126" customFormat="1" x14ac:dyDescent="0.3">
      <c r="A45" s="97"/>
      <c r="B45" s="125">
        <v>6210</v>
      </c>
      <c r="C45" s="186">
        <f t="shared" si="13"/>
        <v>0</v>
      </c>
      <c r="D45" s="402"/>
    </row>
    <row r="46" spans="1:4" s="126" customFormat="1" x14ac:dyDescent="0.3">
      <c r="A46" s="97"/>
      <c r="B46" s="125">
        <v>7210</v>
      </c>
      <c r="C46" s="186">
        <f t="shared" si="13"/>
        <v>0</v>
      </c>
      <c r="D46" s="402"/>
    </row>
    <row r="47" spans="1:4" s="126" customFormat="1" x14ac:dyDescent="0.3">
      <c r="A47" s="97"/>
      <c r="B47" s="125">
        <v>8210</v>
      </c>
      <c r="C47" s="186">
        <f t="shared" si="13"/>
        <v>0</v>
      </c>
      <c r="D47" s="402"/>
    </row>
    <row r="48" spans="1:4" s="172" customFormat="1" ht="18" customHeight="1" x14ac:dyDescent="0.3">
      <c r="A48" s="171">
        <v>634</v>
      </c>
      <c r="B48" s="395" t="s">
        <v>2343</v>
      </c>
      <c r="C48" s="188">
        <f t="shared" ref="C48" si="14">SUM(C49,C56)</f>
        <v>0</v>
      </c>
      <c r="D48" s="185">
        <f>SUM(D49,D56)</f>
        <v>0</v>
      </c>
    </row>
    <row r="49" spans="1:4" s="126" customFormat="1" x14ac:dyDescent="0.3">
      <c r="A49" s="177">
        <v>6341</v>
      </c>
      <c r="B49" s="98" t="s">
        <v>3</v>
      </c>
      <c r="C49" s="187">
        <f>SUM(C50:C55)</f>
        <v>0</v>
      </c>
      <c r="D49" s="99">
        <f t="shared" ref="D49" si="15">SUM(D50:D55)</f>
        <v>0</v>
      </c>
    </row>
    <row r="50" spans="1:4" s="126" customFormat="1" x14ac:dyDescent="0.3">
      <c r="A50" s="97"/>
      <c r="B50" s="125">
        <v>3210</v>
      </c>
      <c r="C50" s="186">
        <f t="shared" ref="C50:C55" si="16">SUM(D50:D50)</f>
        <v>0</v>
      </c>
      <c r="D50" s="402"/>
    </row>
    <row r="51" spans="1:4" s="126" customFormat="1" x14ac:dyDescent="0.3">
      <c r="A51" s="97"/>
      <c r="B51" s="125">
        <v>4910</v>
      </c>
      <c r="C51" s="186">
        <f t="shared" si="16"/>
        <v>0</v>
      </c>
      <c r="D51" s="402"/>
    </row>
    <row r="52" spans="1:4" s="126" customFormat="1" x14ac:dyDescent="0.3">
      <c r="A52" s="97"/>
      <c r="B52" s="125">
        <v>5410</v>
      </c>
      <c r="C52" s="186">
        <f t="shared" si="16"/>
        <v>0</v>
      </c>
      <c r="D52" s="402"/>
    </row>
    <row r="53" spans="1:4" s="126" customFormat="1" x14ac:dyDescent="0.3">
      <c r="A53" s="97"/>
      <c r="B53" s="125">
        <v>6210</v>
      </c>
      <c r="C53" s="186">
        <f t="shared" si="16"/>
        <v>0</v>
      </c>
      <c r="D53" s="402"/>
    </row>
    <row r="54" spans="1:4" s="126" customFormat="1" x14ac:dyDescent="0.3">
      <c r="A54" s="97"/>
      <c r="B54" s="125">
        <v>7210</v>
      </c>
      <c r="C54" s="186">
        <f t="shared" si="16"/>
        <v>0</v>
      </c>
      <c r="D54" s="402"/>
    </row>
    <row r="55" spans="1:4" s="126" customFormat="1" x14ac:dyDescent="0.3">
      <c r="A55" s="97"/>
      <c r="B55" s="125">
        <v>8210</v>
      </c>
      <c r="C55" s="186">
        <f t="shared" si="16"/>
        <v>0</v>
      </c>
      <c r="D55" s="402"/>
    </row>
    <row r="56" spans="1:4" s="126" customFormat="1" x14ac:dyDescent="0.3">
      <c r="A56" s="177">
        <v>6342</v>
      </c>
      <c r="B56" s="101" t="s">
        <v>215</v>
      </c>
      <c r="C56" s="187">
        <f>SUM(C57:C62)</f>
        <v>0</v>
      </c>
      <c r="D56" s="99">
        <f t="shared" ref="D56" si="17">SUM(D57:D62)</f>
        <v>0</v>
      </c>
    </row>
    <row r="57" spans="1:4" s="126" customFormat="1" x14ac:dyDescent="0.3">
      <c r="A57" s="97"/>
      <c r="B57" s="125">
        <v>3210</v>
      </c>
      <c r="C57" s="186">
        <f t="shared" ref="C57:C62" si="18">SUM(D57:D57)</f>
        <v>0</v>
      </c>
      <c r="D57" s="402"/>
    </row>
    <row r="58" spans="1:4" s="126" customFormat="1" x14ac:dyDescent="0.3">
      <c r="A58" s="97"/>
      <c r="B58" s="125">
        <v>4910</v>
      </c>
      <c r="C58" s="186">
        <f t="shared" si="18"/>
        <v>0</v>
      </c>
      <c r="D58" s="402"/>
    </row>
    <row r="59" spans="1:4" s="126" customFormat="1" x14ac:dyDescent="0.3">
      <c r="A59" s="97"/>
      <c r="B59" s="125">
        <v>5410</v>
      </c>
      <c r="C59" s="186">
        <f t="shared" si="18"/>
        <v>0</v>
      </c>
      <c r="D59" s="402"/>
    </row>
    <row r="60" spans="1:4" s="126" customFormat="1" x14ac:dyDescent="0.3">
      <c r="A60" s="97"/>
      <c r="B60" s="125">
        <v>6210</v>
      </c>
      <c r="C60" s="186">
        <f t="shared" si="18"/>
        <v>0</v>
      </c>
      <c r="D60" s="402"/>
    </row>
    <row r="61" spans="1:4" s="126" customFormat="1" x14ac:dyDescent="0.3">
      <c r="A61" s="97"/>
      <c r="B61" s="125">
        <v>7210</v>
      </c>
      <c r="C61" s="186">
        <f t="shared" si="18"/>
        <v>0</v>
      </c>
      <c r="D61" s="402"/>
    </row>
    <row r="62" spans="1:4" s="126" customFormat="1" x14ac:dyDescent="0.3">
      <c r="A62" s="97"/>
      <c r="B62" s="125">
        <v>8210</v>
      </c>
      <c r="C62" s="186">
        <f t="shared" si="18"/>
        <v>0</v>
      </c>
      <c r="D62" s="402"/>
    </row>
    <row r="63" spans="1:4" s="172" customFormat="1" ht="18" customHeight="1" x14ac:dyDescent="0.3">
      <c r="A63" s="171">
        <v>636</v>
      </c>
      <c r="B63" s="395" t="s">
        <v>2351</v>
      </c>
      <c r="C63" s="188">
        <f t="shared" ref="C63" si="19">SUM(C64,C71)</f>
        <v>5915308</v>
      </c>
      <c r="D63" s="188">
        <f>SUM(D64,D71)</f>
        <v>5915308</v>
      </c>
    </row>
    <row r="64" spans="1:4" s="126" customFormat="1" x14ac:dyDescent="0.3">
      <c r="A64" s="177">
        <v>6361</v>
      </c>
      <c r="B64" s="98" t="s">
        <v>216</v>
      </c>
      <c r="C64" s="187">
        <f>SUM(C65:C70)</f>
        <v>5831640</v>
      </c>
      <c r="D64" s="99">
        <f t="shared" ref="D64" si="20">SUM(D65:D70)</f>
        <v>5831640</v>
      </c>
    </row>
    <row r="65" spans="1:4" s="126" customFormat="1" x14ac:dyDescent="0.3">
      <c r="A65" s="97"/>
      <c r="B65" s="125">
        <v>3210</v>
      </c>
      <c r="C65" s="186">
        <f t="shared" ref="C65:C70" si="21">SUM(D65:D65)</f>
        <v>0</v>
      </c>
      <c r="D65" s="402"/>
    </row>
    <row r="66" spans="1:4" s="126" customFormat="1" x14ac:dyDescent="0.3">
      <c r="A66" s="97"/>
      <c r="B66" s="125">
        <v>4910</v>
      </c>
      <c r="C66" s="186">
        <f t="shared" si="21"/>
        <v>63059</v>
      </c>
      <c r="D66" s="402">
        <v>63059</v>
      </c>
    </row>
    <row r="67" spans="1:4" s="126" customFormat="1" x14ac:dyDescent="0.3">
      <c r="A67" s="97"/>
      <c r="B67" s="125">
        <v>5410</v>
      </c>
      <c r="C67" s="186">
        <f t="shared" si="21"/>
        <v>5768581</v>
      </c>
      <c r="D67" s="402">
        <v>5768581</v>
      </c>
    </row>
    <row r="68" spans="1:4" s="126" customFormat="1" x14ac:dyDescent="0.3">
      <c r="A68" s="97"/>
      <c r="B68" s="125">
        <v>6210</v>
      </c>
      <c r="C68" s="186">
        <f t="shared" si="21"/>
        <v>0</v>
      </c>
      <c r="D68" s="402"/>
    </row>
    <row r="69" spans="1:4" s="126" customFormat="1" x14ac:dyDescent="0.3">
      <c r="A69" s="97"/>
      <c r="B69" s="125">
        <v>7210</v>
      </c>
      <c r="C69" s="186">
        <f t="shared" si="21"/>
        <v>0</v>
      </c>
      <c r="D69" s="402"/>
    </row>
    <row r="70" spans="1:4" s="126" customFormat="1" x14ac:dyDescent="0.3">
      <c r="A70" s="97"/>
      <c r="B70" s="125">
        <v>8210</v>
      </c>
      <c r="C70" s="186">
        <f t="shared" si="21"/>
        <v>0</v>
      </c>
      <c r="D70" s="402"/>
    </row>
    <row r="71" spans="1:4" s="126" customFormat="1" x14ac:dyDescent="0.3">
      <c r="A71" s="177">
        <v>6362</v>
      </c>
      <c r="B71" s="98" t="s">
        <v>217</v>
      </c>
      <c r="C71" s="187">
        <f>SUM(C72:C77)</f>
        <v>83668</v>
      </c>
      <c r="D71" s="99">
        <f t="shared" ref="D71" si="22">SUM(D72:D77)</f>
        <v>83668</v>
      </c>
    </row>
    <row r="72" spans="1:4" s="126" customFormat="1" x14ac:dyDescent="0.3">
      <c r="A72" s="97"/>
      <c r="B72" s="125">
        <v>3210</v>
      </c>
      <c r="C72" s="186">
        <f t="shared" ref="C72:C77" si="23">SUM(D72:D72)</f>
        <v>0</v>
      </c>
      <c r="D72" s="402"/>
    </row>
    <row r="73" spans="1:4" s="126" customFormat="1" x14ac:dyDescent="0.3">
      <c r="A73" s="97"/>
      <c r="B73" s="125">
        <v>4910</v>
      </c>
      <c r="C73" s="186">
        <f t="shared" si="23"/>
        <v>83668</v>
      </c>
      <c r="D73" s="402">
        <v>83668</v>
      </c>
    </row>
    <row r="74" spans="1:4" s="126" customFormat="1" x14ac:dyDescent="0.3">
      <c r="A74" s="97"/>
      <c r="B74" s="125">
        <v>5410</v>
      </c>
      <c r="C74" s="186">
        <f t="shared" si="23"/>
        <v>0</v>
      </c>
      <c r="D74" s="402"/>
    </row>
    <row r="75" spans="1:4" s="126" customFormat="1" x14ac:dyDescent="0.3">
      <c r="A75" s="97"/>
      <c r="B75" s="125">
        <v>6210</v>
      </c>
      <c r="C75" s="186">
        <f t="shared" si="23"/>
        <v>0</v>
      </c>
      <c r="D75" s="402"/>
    </row>
    <row r="76" spans="1:4" s="126" customFormat="1" x14ac:dyDescent="0.3">
      <c r="A76" s="97"/>
      <c r="B76" s="125">
        <v>7210</v>
      </c>
      <c r="C76" s="186">
        <f t="shared" si="23"/>
        <v>0</v>
      </c>
      <c r="D76" s="402"/>
    </row>
    <row r="77" spans="1:4" s="126" customFormat="1" x14ac:dyDescent="0.3">
      <c r="A77" s="97"/>
      <c r="B77" s="125">
        <v>8210</v>
      </c>
      <c r="C77" s="186">
        <f t="shared" si="23"/>
        <v>0</v>
      </c>
      <c r="D77" s="402"/>
    </row>
    <row r="78" spans="1:4" s="172" customFormat="1" ht="18" customHeight="1" x14ac:dyDescent="0.3">
      <c r="A78" s="171">
        <v>638</v>
      </c>
      <c r="B78" s="395" t="s">
        <v>1085</v>
      </c>
      <c r="C78" s="188">
        <f t="shared" ref="C78" si="24">SUM(C79,C86)</f>
        <v>0</v>
      </c>
      <c r="D78" s="188">
        <f>SUM(D79,D86)</f>
        <v>0</v>
      </c>
    </row>
    <row r="79" spans="1:4" s="126" customFormat="1" x14ac:dyDescent="0.3">
      <c r="A79" s="177">
        <v>6381</v>
      </c>
      <c r="B79" s="98" t="s">
        <v>267</v>
      </c>
      <c r="C79" s="187">
        <f>SUM(C80:C85)</f>
        <v>0</v>
      </c>
      <c r="D79" s="99">
        <f t="shared" ref="D79" si="25">SUM(D80:D85)</f>
        <v>0</v>
      </c>
    </row>
    <row r="80" spans="1:4" s="126" customFormat="1" x14ac:dyDescent="0.3">
      <c r="A80" s="97"/>
      <c r="B80" s="125">
        <v>3210</v>
      </c>
      <c r="C80" s="186">
        <f t="shared" ref="C80:C85" si="26">SUM(D80:D80)</f>
        <v>0</v>
      </c>
      <c r="D80" s="402"/>
    </row>
    <row r="81" spans="1:4" s="126" customFormat="1" x14ac:dyDescent="0.3">
      <c r="A81" s="97"/>
      <c r="B81" s="125">
        <v>4910</v>
      </c>
      <c r="C81" s="186">
        <f t="shared" si="26"/>
        <v>0</v>
      </c>
      <c r="D81" s="402"/>
    </row>
    <row r="82" spans="1:4" s="126" customFormat="1" x14ac:dyDescent="0.3">
      <c r="A82" s="97"/>
      <c r="B82" s="125">
        <v>5410</v>
      </c>
      <c r="C82" s="186">
        <f t="shared" si="26"/>
        <v>0</v>
      </c>
      <c r="D82" s="402"/>
    </row>
    <row r="83" spans="1:4" s="126" customFormat="1" x14ac:dyDescent="0.3">
      <c r="A83" s="97"/>
      <c r="B83" s="125">
        <v>6210</v>
      </c>
      <c r="C83" s="186">
        <f t="shared" si="26"/>
        <v>0</v>
      </c>
      <c r="D83" s="402"/>
    </row>
    <row r="84" spans="1:4" s="126" customFormat="1" x14ac:dyDescent="0.3">
      <c r="A84" s="97"/>
      <c r="B84" s="125">
        <v>7210</v>
      </c>
      <c r="C84" s="186">
        <f t="shared" si="26"/>
        <v>0</v>
      </c>
      <c r="D84" s="402"/>
    </row>
    <row r="85" spans="1:4" s="126" customFormat="1" x14ac:dyDescent="0.3">
      <c r="A85" s="97"/>
      <c r="B85" s="125">
        <v>8210</v>
      </c>
      <c r="C85" s="186">
        <f t="shared" si="26"/>
        <v>0</v>
      </c>
      <c r="D85" s="402"/>
    </row>
    <row r="86" spans="1:4" s="126" customFormat="1" x14ac:dyDescent="0.3">
      <c r="A86" s="177">
        <v>6382</v>
      </c>
      <c r="B86" s="98" t="s">
        <v>218</v>
      </c>
      <c r="C86" s="187">
        <f>SUM(C87:C92)</f>
        <v>0</v>
      </c>
      <c r="D86" s="99">
        <f t="shared" ref="D86" si="27">SUM(D87:D92)</f>
        <v>0</v>
      </c>
    </row>
    <row r="87" spans="1:4" s="126" customFormat="1" x14ac:dyDescent="0.3">
      <c r="A87" s="97"/>
      <c r="B87" s="125">
        <v>3210</v>
      </c>
      <c r="C87" s="186">
        <f t="shared" ref="C87:C92" si="28">SUM(D87:D87)</f>
        <v>0</v>
      </c>
      <c r="D87" s="402"/>
    </row>
    <row r="88" spans="1:4" s="126" customFormat="1" x14ac:dyDescent="0.3">
      <c r="A88" s="97"/>
      <c r="B88" s="125">
        <v>4910</v>
      </c>
      <c r="C88" s="186">
        <f t="shared" si="28"/>
        <v>0</v>
      </c>
      <c r="D88" s="402"/>
    </row>
    <row r="89" spans="1:4" s="126" customFormat="1" x14ac:dyDescent="0.3">
      <c r="A89" s="97"/>
      <c r="B89" s="125">
        <v>5410</v>
      </c>
      <c r="C89" s="186">
        <f t="shared" si="28"/>
        <v>0</v>
      </c>
      <c r="D89" s="402"/>
    </row>
    <row r="90" spans="1:4" s="126" customFormat="1" x14ac:dyDescent="0.3">
      <c r="A90" s="97"/>
      <c r="B90" s="125">
        <v>6210</v>
      </c>
      <c r="C90" s="186">
        <f t="shared" si="28"/>
        <v>0</v>
      </c>
      <c r="D90" s="402"/>
    </row>
    <row r="91" spans="1:4" s="126" customFormat="1" x14ac:dyDescent="0.3">
      <c r="A91" s="97"/>
      <c r="B91" s="125">
        <v>7210</v>
      </c>
      <c r="C91" s="186">
        <f t="shared" si="28"/>
        <v>0</v>
      </c>
      <c r="D91" s="402"/>
    </row>
    <row r="92" spans="1:4" s="126" customFormat="1" x14ac:dyDescent="0.3">
      <c r="A92" s="97"/>
      <c r="B92" s="125">
        <v>8210</v>
      </c>
      <c r="C92" s="186">
        <f t="shared" si="28"/>
        <v>0</v>
      </c>
      <c r="D92" s="402"/>
    </row>
    <row r="93" spans="1:4" s="172" customFormat="1" ht="18" customHeight="1" x14ac:dyDescent="0.3">
      <c r="A93" s="171">
        <v>639</v>
      </c>
      <c r="B93" s="395" t="s">
        <v>6</v>
      </c>
      <c r="C93" s="188">
        <f t="shared" ref="C93" si="29">SUM(C94,C101,C108)</f>
        <v>0</v>
      </c>
      <c r="D93" s="188">
        <f>SUM(D94,D101,D108)</f>
        <v>0</v>
      </c>
    </row>
    <row r="94" spans="1:4" s="126" customFormat="1" x14ac:dyDescent="0.3">
      <c r="A94" s="177">
        <v>6391</v>
      </c>
      <c r="B94" s="98" t="s">
        <v>132</v>
      </c>
      <c r="C94" s="187">
        <f>SUM(C95:C100)</f>
        <v>0</v>
      </c>
      <c r="D94" s="99">
        <f t="shared" ref="D94" si="30">SUM(D95:D100)</f>
        <v>0</v>
      </c>
    </row>
    <row r="95" spans="1:4" s="126" customFormat="1" x14ac:dyDescent="0.3">
      <c r="A95" s="97"/>
      <c r="B95" s="125">
        <v>3210</v>
      </c>
      <c r="C95" s="186">
        <f t="shared" ref="C95:C100" si="31">SUM(D95:D95)</f>
        <v>0</v>
      </c>
      <c r="D95" s="402"/>
    </row>
    <row r="96" spans="1:4" s="126" customFormat="1" x14ac:dyDescent="0.3">
      <c r="A96" s="97"/>
      <c r="B96" s="125">
        <v>4910</v>
      </c>
      <c r="C96" s="186">
        <f t="shared" si="31"/>
        <v>0</v>
      </c>
      <c r="D96" s="402"/>
    </row>
    <row r="97" spans="1:4" s="126" customFormat="1" x14ac:dyDescent="0.3">
      <c r="A97" s="97"/>
      <c r="B97" s="125">
        <v>5410</v>
      </c>
      <c r="C97" s="186">
        <f t="shared" si="31"/>
        <v>0</v>
      </c>
      <c r="D97" s="402"/>
    </row>
    <row r="98" spans="1:4" s="126" customFormat="1" x14ac:dyDescent="0.3">
      <c r="A98" s="97"/>
      <c r="B98" s="125">
        <v>6210</v>
      </c>
      <c r="C98" s="186">
        <f t="shared" si="31"/>
        <v>0</v>
      </c>
      <c r="D98" s="402"/>
    </row>
    <row r="99" spans="1:4" s="126" customFormat="1" x14ac:dyDescent="0.3">
      <c r="A99" s="97"/>
      <c r="B99" s="125">
        <v>7210</v>
      </c>
      <c r="C99" s="186">
        <f t="shared" si="31"/>
        <v>0</v>
      </c>
      <c r="D99" s="402"/>
    </row>
    <row r="100" spans="1:4" s="126" customFormat="1" x14ac:dyDescent="0.3">
      <c r="A100" s="97"/>
      <c r="B100" s="125">
        <v>8210</v>
      </c>
      <c r="C100" s="186">
        <f t="shared" si="31"/>
        <v>0</v>
      </c>
      <c r="D100" s="402"/>
    </row>
    <row r="101" spans="1:4" s="126" customFormat="1" ht="26.4" x14ac:dyDescent="0.3">
      <c r="A101" s="177">
        <v>6393</v>
      </c>
      <c r="B101" s="98" t="s">
        <v>185</v>
      </c>
      <c r="C101" s="187">
        <f>SUM(C102:C107)</f>
        <v>0</v>
      </c>
      <c r="D101" s="99">
        <f t="shared" ref="D101" si="32">SUM(D102:D107)</f>
        <v>0</v>
      </c>
    </row>
    <row r="102" spans="1:4" s="126" customFormat="1" x14ac:dyDescent="0.3">
      <c r="A102" s="97"/>
      <c r="B102" s="125">
        <v>3210</v>
      </c>
      <c r="C102" s="186">
        <f t="shared" ref="C102:C107" si="33">SUM(D102:D102)</f>
        <v>0</v>
      </c>
      <c r="D102" s="402"/>
    </row>
    <row r="103" spans="1:4" s="126" customFormat="1" x14ac:dyDescent="0.3">
      <c r="A103" s="97"/>
      <c r="B103" s="125">
        <v>4910</v>
      </c>
      <c r="C103" s="186">
        <f t="shared" si="33"/>
        <v>0</v>
      </c>
      <c r="D103" s="402"/>
    </row>
    <row r="104" spans="1:4" s="126" customFormat="1" x14ac:dyDescent="0.3">
      <c r="A104" s="97"/>
      <c r="B104" s="125">
        <v>5410</v>
      </c>
      <c r="C104" s="186">
        <f t="shared" si="33"/>
        <v>0</v>
      </c>
      <c r="D104" s="402"/>
    </row>
    <row r="105" spans="1:4" s="126" customFormat="1" x14ac:dyDescent="0.3">
      <c r="A105" s="97"/>
      <c r="B105" s="125">
        <v>6210</v>
      </c>
      <c r="C105" s="186">
        <f t="shared" si="33"/>
        <v>0</v>
      </c>
      <c r="D105" s="402"/>
    </row>
    <row r="106" spans="1:4" s="126" customFormat="1" x14ac:dyDescent="0.3">
      <c r="A106" s="97"/>
      <c r="B106" s="125">
        <v>7210</v>
      </c>
      <c r="C106" s="186">
        <f t="shared" si="33"/>
        <v>0</v>
      </c>
      <c r="D106" s="402"/>
    </row>
    <row r="107" spans="1:4" s="126" customFormat="1" x14ac:dyDescent="0.3">
      <c r="A107" s="97"/>
      <c r="B107" s="125">
        <v>8210</v>
      </c>
      <c r="C107" s="186">
        <f t="shared" si="33"/>
        <v>0</v>
      </c>
      <c r="D107" s="402"/>
    </row>
    <row r="108" spans="1:4" s="126" customFormat="1" ht="26.4" x14ac:dyDescent="0.3">
      <c r="A108" s="177">
        <v>6394</v>
      </c>
      <c r="B108" s="98" t="s">
        <v>219</v>
      </c>
      <c r="C108" s="187">
        <f>SUM(C109:C114)</f>
        <v>0</v>
      </c>
      <c r="D108" s="99">
        <f t="shared" ref="D108" si="34">SUM(D109:D114)</f>
        <v>0</v>
      </c>
    </row>
    <row r="109" spans="1:4" s="126" customFormat="1" x14ac:dyDescent="0.3">
      <c r="A109" s="97"/>
      <c r="B109" s="125">
        <v>3210</v>
      </c>
      <c r="C109" s="186">
        <f t="shared" ref="C109:C114" si="35">SUM(D109:D109)</f>
        <v>0</v>
      </c>
      <c r="D109" s="402"/>
    </row>
    <row r="110" spans="1:4" s="126" customFormat="1" x14ac:dyDescent="0.3">
      <c r="A110" s="97"/>
      <c r="B110" s="125">
        <v>4910</v>
      </c>
      <c r="C110" s="186">
        <f t="shared" si="35"/>
        <v>0</v>
      </c>
      <c r="D110" s="402"/>
    </row>
    <row r="111" spans="1:4" s="126" customFormat="1" x14ac:dyDescent="0.3">
      <c r="A111" s="97"/>
      <c r="B111" s="125">
        <v>5410</v>
      </c>
      <c r="C111" s="186">
        <f t="shared" si="35"/>
        <v>0</v>
      </c>
      <c r="D111" s="402"/>
    </row>
    <row r="112" spans="1:4" s="126" customFormat="1" x14ac:dyDescent="0.3">
      <c r="A112" s="97"/>
      <c r="B112" s="125">
        <v>6210</v>
      </c>
      <c r="C112" s="186">
        <f t="shared" si="35"/>
        <v>0</v>
      </c>
      <c r="D112" s="402"/>
    </row>
    <row r="113" spans="1:4" s="126" customFormat="1" x14ac:dyDescent="0.3">
      <c r="A113" s="97"/>
      <c r="B113" s="125">
        <v>7210</v>
      </c>
      <c r="C113" s="186">
        <f t="shared" si="35"/>
        <v>0</v>
      </c>
      <c r="D113" s="402"/>
    </row>
    <row r="114" spans="1:4" s="126" customFormat="1" x14ac:dyDescent="0.3">
      <c r="A114" s="97"/>
      <c r="B114" s="125">
        <v>8210</v>
      </c>
      <c r="C114" s="186">
        <f t="shared" si="35"/>
        <v>0</v>
      </c>
      <c r="D114" s="402"/>
    </row>
    <row r="115" spans="1:4" s="172" customFormat="1" ht="18" customHeight="1" x14ac:dyDescent="0.3">
      <c r="A115" s="171">
        <v>641</v>
      </c>
      <c r="B115" s="395" t="s">
        <v>2372</v>
      </c>
      <c r="C115" s="188">
        <f t="shared" ref="C115" si="36">SUM(C116,C123,C130,C137,C144,C151,C158)</f>
        <v>2</v>
      </c>
      <c r="D115" s="188">
        <f>SUM(D116,D123,D130,D137,D144,D151,D158)</f>
        <v>2</v>
      </c>
    </row>
    <row r="116" spans="1:4" s="126" customFormat="1" x14ac:dyDescent="0.3">
      <c r="A116" s="177">
        <v>6412</v>
      </c>
      <c r="B116" s="98" t="s">
        <v>220</v>
      </c>
      <c r="C116" s="187">
        <f>SUM(C117:C122)</f>
        <v>0</v>
      </c>
      <c r="D116" s="99">
        <f t="shared" ref="D116" si="37">SUM(D117:D122)</f>
        <v>0</v>
      </c>
    </row>
    <row r="117" spans="1:4" s="126" customFormat="1" x14ac:dyDescent="0.3">
      <c r="A117" s="97"/>
      <c r="B117" s="125">
        <v>3210</v>
      </c>
      <c r="C117" s="186">
        <f t="shared" ref="C117:C122" si="38">SUM(D117:D117)</f>
        <v>0</v>
      </c>
      <c r="D117" s="402"/>
    </row>
    <row r="118" spans="1:4" s="126" customFormat="1" x14ac:dyDescent="0.3">
      <c r="A118" s="97"/>
      <c r="B118" s="125">
        <v>4910</v>
      </c>
      <c r="C118" s="186">
        <f t="shared" si="38"/>
        <v>0</v>
      </c>
      <c r="D118" s="402"/>
    </row>
    <row r="119" spans="1:4" s="126" customFormat="1" x14ac:dyDescent="0.3">
      <c r="A119" s="97"/>
      <c r="B119" s="125">
        <v>5410</v>
      </c>
      <c r="C119" s="186">
        <f t="shared" si="38"/>
        <v>0</v>
      </c>
      <c r="D119" s="402"/>
    </row>
    <row r="120" spans="1:4" s="126" customFormat="1" x14ac:dyDescent="0.3">
      <c r="A120" s="97"/>
      <c r="B120" s="125">
        <v>6210</v>
      </c>
      <c r="C120" s="186">
        <f t="shared" si="38"/>
        <v>0</v>
      </c>
      <c r="D120" s="402"/>
    </row>
    <row r="121" spans="1:4" s="126" customFormat="1" x14ac:dyDescent="0.3">
      <c r="A121" s="97"/>
      <c r="B121" s="125">
        <v>7210</v>
      </c>
      <c r="C121" s="186">
        <f t="shared" si="38"/>
        <v>0</v>
      </c>
      <c r="D121" s="402"/>
    </row>
    <row r="122" spans="1:4" s="126" customFormat="1" x14ac:dyDescent="0.3">
      <c r="A122" s="97"/>
      <c r="B122" s="125">
        <v>8210</v>
      </c>
      <c r="C122" s="186">
        <f t="shared" si="38"/>
        <v>0</v>
      </c>
      <c r="D122" s="402"/>
    </row>
    <row r="123" spans="1:4" s="126" customFormat="1" x14ac:dyDescent="0.3">
      <c r="A123" s="177">
        <v>6413</v>
      </c>
      <c r="B123" s="98" t="s">
        <v>7</v>
      </c>
      <c r="C123" s="187">
        <f>SUM(C124:C129)</f>
        <v>2</v>
      </c>
      <c r="D123" s="99">
        <f t="shared" ref="D123" si="39">SUM(D124:D129)</f>
        <v>2</v>
      </c>
    </row>
    <row r="124" spans="1:4" s="126" customFormat="1" x14ac:dyDescent="0.3">
      <c r="A124" s="97"/>
      <c r="B124" s="125">
        <v>3210</v>
      </c>
      <c r="C124" s="186">
        <f t="shared" ref="C124:C129" si="40">SUM(D124:D124)</f>
        <v>2</v>
      </c>
      <c r="D124" s="402">
        <v>2</v>
      </c>
    </row>
    <row r="125" spans="1:4" s="126" customFormat="1" x14ac:dyDescent="0.3">
      <c r="A125" s="97"/>
      <c r="B125" s="125">
        <v>4910</v>
      </c>
      <c r="C125" s="186">
        <f t="shared" si="40"/>
        <v>0</v>
      </c>
      <c r="D125" s="402"/>
    </row>
    <row r="126" spans="1:4" s="126" customFormat="1" x14ac:dyDescent="0.3">
      <c r="A126" s="97"/>
      <c r="B126" s="125">
        <v>5410</v>
      </c>
      <c r="C126" s="186">
        <f t="shared" si="40"/>
        <v>0</v>
      </c>
      <c r="D126" s="402"/>
    </row>
    <row r="127" spans="1:4" s="126" customFormat="1" x14ac:dyDescent="0.3">
      <c r="A127" s="97"/>
      <c r="B127" s="125">
        <v>6210</v>
      </c>
      <c r="C127" s="186">
        <f t="shared" si="40"/>
        <v>0</v>
      </c>
      <c r="D127" s="402"/>
    </row>
    <row r="128" spans="1:4" s="126" customFormat="1" x14ac:dyDescent="0.3">
      <c r="A128" s="97"/>
      <c r="B128" s="125">
        <v>7210</v>
      </c>
      <c r="C128" s="186">
        <f t="shared" si="40"/>
        <v>0</v>
      </c>
      <c r="D128" s="402"/>
    </row>
    <row r="129" spans="1:4" s="126" customFormat="1" x14ac:dyDescent="0.3">
      <c r="A129" s="97"/>
      <c r="B129" s="125">
        <v>8210</v>
      </c>
      <c r="C129" s="186">
        <f t="shared" si="40"/>
        <v>0</v>
      </c>
      <c r="D129" s="402"/>
    </row>
    <row r="130" spans="1:4" s="126" customFormat="1" x14ac:dyDescent="0.3">
      <c r="A130" s="177">
        <v>6414</v>
      </c>
      <c r="B130" s="98" t="s">
        <v>8</v>
      </c>
      <c r="C130" s="187">
        <f>SUM(C131:C136)</f>
        <v>0</v>
      </c>
      <c r="D130" s="99">
        <f t="shared" ref="D130" si="41">SUM(D131:D136)</f>
        <v>0</v>
      </c>
    </row>
    <row r="131" spans="1:4" s="126" customFormat="1" x14ac:dyDescent="0.3">
      <c r="A131" s="97"/>
      <c r="B131" s="125">
        <v>3210</v>
      </c>
      <c r="C131" s="186">
        <f t="shared" ref="C131:C136" si="42">SUM(D131:D131)</f>
        <v>0</v>
      </c>
      <c r="D131" s="402"/>
    </row>
    <row r="132" spans="1:4" s="126" customFormat="1" x14ac:dyDescent="0.3">
      <c r="A132" s="97"/>
      <c r="B132" s="125">
        <v>4910</v>
      </c>
      <c r="C132" s="186">
        <f t="shared" si="42"/>
        <v>0</v>
      </c>
      <c r="D132" s="402"/>
    </row>
    <row r="133" spans="1:4" s="126" customFormat="1" x14ac:dyDescent="0.3">
      <c r="A133" s="97"/>
      <c r="B133" s="125">
        <v>5410</v>
      </c>
      <c r="C133" s="186">
        <f t="shared" si="42"/>
        <v>0</v>
      </c>
      <c r="D133" s="402"/>
    </row>
    <row r="134" spans="1:4" s="126" customFormat="1" x14ac:dyDescent="0.3">
      <c r="A134" s="97"/>
      <c r="B134" s="125">
        <v>6210</v>
      </c>
      <c r="C134" s="186">
        <f t="shared" si="42"/>
        <v>0</v>
      </c>
      <c r="D134" s="402"/>
    </row>
    <row r="135" spans="1:4" s="126" customFormat="1" x14ac:dyDescent="0.3">
      <c r="A135" s="97"/>
      <c r="B135" s="125">
        <v>7210</v>
      </c>
      <c r="C135" s="186">
        <f t="shared" si="42"/>
        <v>0</v>
      </c>
      <c r="D135" s="402"/>
    </row>
    <row r="136" spans="1:4" s="126" customFormat="1" x14ac:dyDescent="0.3">
      <c r="A136" s="97"/>
      <c r="B136" s="125">
        <v>8210</v>
      </c>
      <c r="C136" s="186">
        <f t="shared" si="42"/>
        <v>0</v>
      </c>
      <c r="D136" s="402"/>
    </row>
    <row r="137" spans="1:4" s="126" customFormat="1" x14ac:dyDescent="0.3">
      <c r="A137" s="177">
        <v>6415</v>
      </c>
      <c r="B137" s="98" t="s">
        <v>9</v>
      </c>
      <c r="C137" s="187">
        <f>SUM(C138:C143)</f>
        <v>0</v>
      </c>
      <c r="D137" s="99">
        <f t="shared" ref="D137" si="43">SUM(D138:D143)</f>
        <v>0</v>
      </c>
    </row>
    <row r="138" spans="1:4" s="126" customFormat="1" x14ac:dyDescent="0.3">
      <c r="A138" s="97"/>
      <c r="B138" s="125">
        <v>3210</v>
      </c>
      <c r="C138" s="186">
        <f t="shared" ref="C138:C143" si="44">SUM(D138:D138)</f>
        <v>0</v>
      </c>
      <c r="D138" s="402"/>
    </row>
    <row r="139" spans="1:4" s="126" customFormat="1" x14ac:dyDescent="0.3">
      <c r="A139" s="97"/>
      <c r="B139" s="125">
        <v>4910</v>
      </c>
      <c r="C139" s="186">
        <f t="shared" si="44"/>
        <v>0</v>
      </c>
      <c r="D139" s="402"/>
    </row>
    <row r="140" spans="1:4" s="126" customFormat="1" x14ac:dyDescent="0.3">
      <c r="A140" s="97"/>
      <c r="B140" s="125">
        <v>5410</v>
      </c>
      <c r="C140" s="186">
        <f t="shared" si="44"/>
        <v>0</v>
      </c>
      <c r="D140" s="402"/>
    </row>
    <row r="141" spans="1:4" s="126" customFormat="1" x14ac:dyDescent="0.3">
      <c r="A141" s="97"/>
      <c r="B141" s="125">
        <v>6210</v>
      </c>
      <c r="C141" s="186">
        <f t="shared" si="44"/>
        <v>0</v>
      </c>
      <c r="D141" s="402"/>
    </row>
    <row r="142" spans="1:4" s="126" customFormat="1" x14ac:dyDescent="0.3">
      <c r="A142" s="97"/>
      <c r="B142" s="125">
        <v>7210</v>
      </c>
      <c r="C142" s="186">
        <f t="shared" si="44"/>
        <v>0</v>
      </c>
      <c r="D142" s="402"/>
    </row>
    <row r="143" spans="1:4" s="126" customFormat="1" x14ac:dyDescent="0.3">
      <c r="A143" s="97"/>
      <c r="B143" s="125">
        <v>8210</v>
      </c>
      <c r="C143" s="186">
        <f t="shared" si="44"/>
        <v>0</v>
      </c>
      <c r="D143" s="402"/>
    </row>
    <row r="144" spans="1:4" s="126" customFormat="1" x14ac:dyDescent="0.3">
      <c r="A144" s="177">
        <v>6416</v>
      </c>
      <c r="B144" s="98" t="s">
        <v>221</v>
      </c>
      <c r="C144" s="187">
        <f>SUM(C145:C150)</f>
        <v>0</v>
      </c>
      <c r="D144" s="99">
        <f t="shared" ref="D144" si="45">SUM(D145:D150)</f>
        <v>0</v>
      </c>
    </row>
    <row r="145" spans="1:4" s="126" customFormat="1" x14ac:dyDescent="0.3">
      <c r="A145" s="97"/>
      <c r="B145" s="125">
        <v>3210</v>
      </c>
      <c r="C145" s="186">
        <f t="shared" ref="C145:C150" si="46">SUM(D145:D145)</f>
        <v>0</v>
      </c>
      <c r="D145" s="402"/>
    </row>
    <row r="146" spans="1:4" s="126" customFormat="1" x14ac:dyDescent="0.3">
      <c r="A146" s="97"/>
      <c r="B146" s="125">
        <v>4910</v>
      </c>
      <c r="C146" s="186">
        <f t="shared" si="46"/>
        <v>0</v>
      </c>
      <c r="D146" s="402"/>
    </row>
    <row r="147" spans="1:4" s="126" customFormat="1" x14ac:dyDescent="0.3">
      <c r="A147" s="97"/>
      <c r="B147" s="125">
        <v>5410</v>
      </c>
      <c r="C147" s="186">
        <f t="shared" si="46"/>
        <v>0</v>
      </c>
      <c r="D147" s="402"/>
    </row>
    <row r="148" spans="1:4" s="126" customFormat="1" x14ac:dyDescent="0.3">
      <c r="A148" s="97"/>
      <c r="B148" s="125">
        <v>6210</v>
      </c>
      <c r="C148" s="186">
        <f t="shared" si="46"/>
        <v>0</v>
      </c>
      <c r="D148" s="402"/>
    </row>
    <row r="149" spans="1:4" s="126" customFormat="1" x14ac:dyDescent="0.3">
      <c r="A149" s="97"/>
      <c r="B149" s="125">
        <v>7210</v>
      </c>
      <c r="C149" s="186">
        <f t="shared" si="46"/>
        <v>0</v>
      </c>
      <c r="D149" s="402"/>
    </row>
    <row r="150" spans="1:4" s="126" customFormat="1" x14ac:dyDescent="0.3">
      <c r="A150" s="97"/>
      <c r="B150" s="125">
        <v>8210</v>
      </c>
      <c r="C150" s="186">
        <f t="shared" si="46"/>
        <v>0</v>
      </c>
      <c r="D150" s="402"/>
    </row>
    <row r="151" spans="1:4" s="126" customFormat="1" ht="26.4" x14ac:dyDescent="0.3">
      <c r="A151" s="177">
        <v>6417</v>
      </c>
      <c r="B151" s="98" t="s">
        <v>10</v>
      </c>
      <c r="C151" s="187">
        <f>SUM(C152:C157)</f>
        <v>0</v>
      </c>
      <c r="D151" s="99">
        <f t="shared" ref="D151" si="47">SUM(D152:D157)</f>
        <v>0</v>
      </c>
    </row>
    <row r="152" spans="1:4" s="126" customFormat="1" x14ac:dyDescent="0.3">
      <c r="A152" s="97"/>
      <c r="B152" s="125">
        <v>3210</v>
      </c>
      <c r="C152" s="186">
        <f t="shared" ref="C152:C157" si="48">SUM(D152:D152)</f>
        <v>0</v>
      </c>
      <c r="D152" s="402"/>
    </row>
    <row r="153" spans="1:4" s="126" customFormat="1" x14ac:dyDescent="0.3">
      <c r="A153" s="97"/>
      <c r="B153" s="125">
        <v>4910</v>
      </c>
      <c r="C153" s="186">
        <f t="shared" si="48"/>
        <v>0</v>
      </c>
      <c r="D153" s="402"/>
    </row>
    <row r="154" spans="1:4" s="126" customFormat="1" x14ac:dyDescent="0.3">
      <c r="A154" s="97"/>
      <c r="B154" s="125">
        <v>5410</v>
      </c>
      <c r="C154" s="186">
        <f t="shared" si="48"/>
        <v>0</v>
      </c>
      <c r="D154" s="402"/>
    </row>
    <row r="155" spans="1:4" s="126" customFormat="1" x14ac:dyDescent="0.3">
      <c r="A155" s="97"/>
      <c r="B155" s="125">
        <v>6210</v>
      </c>
      <c r="C155" s="186">
        <f t="shared" si="48"/>
        <v>0</v>
      </c>
      <c r="D155" s="402"/>
    </row>
    <row r="156" spans="1:4" s="126" customFormat="1" x14ac:dyDescent="0.3">
      <c r="A156" s="97"/>
      <c r="B156" s="125">
        <v>7210</v>
      </c>
      <c r="C156" s="186">
        <f t="shared" si="48"/>
        <v>0</v>
      </c>
      <c r="D156" s="402"/>
    </row>
    <row r="157" spans="1:4" s="126" customFormat="1" x14ac:dyDescent="0.3">
      <c r="A157" s="97"/>
      <c r="B157" s="125">
        <v>8210</v>
      </c>
      <c r="C157" s="186">
        <f t="shared" si="48"/>
        <v>0</v>
      </c>
      <c r="D157" s="402"/>
    </row>
    <row r="158" spans="1:4" s="126" customFormat="1" x14ac:dyDescent="0.3">
      <c r="A158" s="177">
        <v>6419</v>
      </c>
      <c r="B158" s="98" t="s">
        <v>222</v>
      </c>
      <c r="C158" s="187">
        <f>SUM(C159:C164)</f>
        <v>0</v>
      </c>
      <c r="D158" s="99">
        <f t="shared" ref="D158" si="49">SUM(D159:D164)</f>
        <v>0</v>
      </c>
    </row>
    <row r="159" spans="1:4" s="126" customFormat="1" x14ac:dyDescent="0.3">
      <c r="A159" s="97"/>
      <c r="B159" s="125">
        <v>3210</v>
      </c>
      <c r="C159" s="186">
        <f t="shared" ref="C159:C164" si="50">SUM(D159:D159)</f>
        <v>0</v>
      </c>
      <c r="D159" s="402"/>
    </row>
    <row r="160" spans="1:4" s="126" customFormat="1" x14ac:dyDescent="0.3">
      <c r="A160" s="97"/>
      <c r="B160" s="125">
        <v>4910</v>
      </c>
      <c r="C160" s="186">
        <f t="shared" si="50"/>
        <v>0</v>
      </c>
      <c r="D160" s="402"/>
    </row>
    <row r="161" spans="1:4" s="126" customFormat="1" x14ac:dyDescent="0.3">
      <c r="A161" s="97"/>
      <c r="B161" s="125">
        <v>5410</v>
      </c>
      <c r="C161" s="186">
        <f t="shared" si="50"/>
        <v>0</v>
      </c>
      <c r="D161" s="402"/>
    </row>
    <row r="162" spans="1:4" s="126" customFormat="1" x14ac:dyDescent="0.3">
      <c r="A162" s="97"/>
      <c r="B162" s="125">
        <v>6210</v>
      </c>
      <c r="C162" s="186">
        <f t="shared" si="50"/>
        <v>0</v>
      </c>
      <c r="D162" s="402"/>
    </row>
    <row r="163" spans="1:4" s="126" customFormat="1" x14ac:dyDescent="0.3">
      <c r="A163" s="97"/>
      <c r="B163" s="125">
        <v>7210</v>
      </c>
      <c r="C163" s="186">
        <f t="shared" si="50"/>
        <v>0</v>
      </c>
      <c r="D163" s="402"/>
    </row>
    <row r="164" spans="1:4" s="126" customFormat="1" x14ac:dyDescent="0.3">
      <c r="A164" s="97"/>
      <c r="B164" s="125">
        <v>8210</v>
      </c>
      <c r="C164" s="186">
        <f t="shared" si="50"/>
        <v>0</v>
      </c>
      <c r="D164" s="402"/>
    </row>
    <row r="165" spans="1:4" s="172" customFormat="1" ht="18" customHeight="1" x14ac:dyDescent="0.3">
      <c r="A165" s="171">
        <v>642</v>
      </c>
      <c r="B165" s="395" t="s">
        <v>2415</v>
      </c>
      <c r="C165" s="188">
        <f t="shared" ref="C165" si="51">SUM(C166,C173,C180,C187,C194)</f>
        <v>0</v>
      </c>
      <c r="D165" s="188">
        <f>SUM(D166,D173,D180,D187,D194)</f>
        <v>0</v>
      </c>
    </row>
    <row r="166" spans="1:4" s="126" customFormat="1" x14ac:dyDescent="0.3">
      <c r="A166" s="177">
        <v>6421</v>
      </c>
      <c r="B166" s="98" t="s">
        <v>11</v>
      </c>
      <c r="C166" s="187">
        <f>SUM(C167:C172)</f>
        <v>0</v>
      </c>
      <c r="D166" s="99">
        <f t="shared" ref="D166" si="52">SUM(D167:D172)</f>
        <v>0</v>
      </c>
    </row>
    <row r="167" spans="1:4" s="126" customFormat="1" x14ac:dyDescent="0.3">
      <c r="A167" s="97"/>
      <c r="B167" s="125">
        <v>3210</v>
      </c>
      <c r="C167" s="186">
        <f t="shared" ref="C167:C172" si="53">SUM(D167:D167)</f>
        <v>0</v>
      </c>
      <c r="D167" s="402"/>
    </row>
    <row r="168" spans="1:4" s="126" customFormat="1" x14ac:dyDescent="0.3">
      <c r="A168" s="97"/>
      <c r="B168" s="125">
        <v>4910</v>
      </c>
      <c r="C168" s="186">
        <f t="shared" si="53"/>
        <v>0</v>
      </c>
      <c r="D168" s="402"/>
    </row>
    <row r="169" spans="1:4" s="126" customFormat="1" x14ac:dyDescent="0.3">
      <c r="A169" s="97"/>
      <c r="B169" s="125">
        <v>5410</v>
      </c>
      <c r="C169" s="186">
        <f t="shared" si="53"/>
        <v>0</v>
      </c>
      <c r="D169" s="402"/>
    </row>
    <row r="170" spans="1:4" s="126" customFormat="1" x14ac:dyDescent="0.3">
      <c r="A170" s="97"/>
      <c r="B170" s="125">
        <v>6210</v>
      </c>
      <c r="C170" s="186">
        <f t="shared" si="53"/>
        <v>0</v>
      </c>
      <c r="D170" s="402"/>
    </row>
    <row r="171" spans="1:4" s="126" customFormat="1" x14ac:dyDescent="0.3">
      <c r="A171" s="97"/>
      <c r="B171" s="125">
        <v>7210</v>
      </c>
      <c r="C171" s="186">
        <f t="shared" si="53"/>
        <v>0</v>
      </c>
      <c r="D171" s="402"/>
    </row>
    <row r="172" spans="1:4" s="126" customFormat="1" x14ac:dyDescent="0.3">
      <c r="A172" s="97"/>
      <c r="B172" s="125">
        <v>8210</v>
      </c>
      <c r="C172" s="186">
        <f t="shared" si="53"/>
        <v>0</v>
      </c>
      <c r="D172" s="402"/>
    </row>
    <row r="173" spans="1:4" s="126" customFormat="1" x14ac:dyDescent="0.3">
      <c r="A173" s="177">
        <v>6422</v>
      </c>
      <c r="B173" s="98" t="s">
        <v>12</v>
      </c>
      <c r="C173" s="187">
        <f>SUM(C174:C179)</f>
        <v>0</v>
      </c>
      <c r="D173" s="99">
        <f t="shared" ref="D173" si="54">SUM(D174:D179)</f>
        <v>0</v>
      </c>
    </row>
    <row r="174" spans="1:4" s="126" customFormat="1" x14ac:dyDescent="0.3">
      <c r="A174" s="97"/>
      <c r="B174" s="125">
        <v>3210</v>
      </c>
      <c r="C174" s="186">
        <f t="shared" ref="C174:C179" si="55">SUM(D174:D174)</f>
        <v>0</v>
      </c>
      <c r="D174" s="402"/>
    </row>
    <row r="175" spans="1:4" s="126" customFormat="1" x14ac:dyDescent="0.3">
      <c r="A175" s="97"/>
      <c r="B175" s="125">
        <v>4910</v>
      </c>
      <c r="C175" s="186">
        <f t="shared" si="55"/>
        <v>0</v>
      </c>
      <c r="D175" s="402"/>
    </row>
    <row r="176" spans="1:4" s="126" customFormat="1" x14ac:dyDescent="0.3">
      <c r="A176" s="97"/>
      <c r="B176" s="125">
        <v>5410</v>
      </c>
      <c r="C176" s="186">
        <f t="shared" si="55"/>
        <v>0</v>
      </c>
      <c r="D176" s="402"/>
    </row>
    <row r="177" spans="1:4" s="126" customFormat="1" x14ac:dyDescent="0.3">
      <c r="A177" s="97"/>
      <c r="B177" s="125">
        <v>6210</v>
      </c>
      <c r="C177" s="186">
        <f t="shared" si="55"/>
        <v>0</v>
      </c>
      <c r="D177" s="402"/>
    </row>
    <row r="178" spans="1:4" s="126" customFormat="1" x14ac:dyDescent="0.3">
      <c r="A178" s="97"/>
      <c r="B178" s="125">
        <v>7210</v>
      </c>
      <c r="C178" s="186">
        <f t="shared" si="55"/>
        <v>0</v>
      </c>
      <c r="D178" s="402"/>
    </row>
    <row r="179" spans="1:4" s="126" customFormat="1" x14ac:dyDescent="0.3">
      <c r="A179" s="97"/>
      <c r="B179" s="125">
        <v>8210</v>
      </c>
      <c r="C179" s="186">
        <f t="shared" si="55"/>
        <v>0</v>
      </c>
      <c r="D179" s="402"/>
    </row>
    <row r="180" spans="1:4" s="126" customFormat="1" x14ac:dyDescent="0.3">
      <c r="A180" s="177">
        <v>6423</v>
      </c>
      <c r="B180" s="98" t="s">
        <v>13</v>
      </c>
      <c r="C180" s="187">
        <f>SUM(C181:C186)</f>
        <v>0</v>
      </c>
      <c r="D180" s="99">
        <f t="shared" ref="D180" si="56">SUM(D181:D186)</f>
        <v>0</v>
      </c>
    </row>
    <row r="181" spans="1:4" s="126" customFormat="1" x14ac:dyDescent="0.3">
      <c r="A181" s="97"/>
      <c r="B181" s="125">
        <v>3210</v>
      </c>
      <c r="C181" s="186">
        <f t="shared" ref="C181:C186" si="57">SUM(D181:D181)</f>
        <v>0</v>
      </c>
      <c r="D181" s="402"/>
    </row>
    <row r="182" spans="1:4" s="126" customFormat="1" x14ac:dyDescent="0.3">
      <c r="A182" s="97"/>
      <c r="B182" s="125">
        <v>4910</v>
      </c>
      <c r="C182" s="186">
        <f t="shared" si="57"/>
        <v>0</v>
      </c>
      <c r="D182" s="402"/>
    </row>
    <row r="183" spans="1:4" s="126" customFormat="1" x14ac:dyDescent="0.3">
      <c r="A183" s="97"/>
      <c r="B183" s="125">
        <v>5410</v>
      </c>
      <c r="C183" s="186">
        <f t="shared" si="57"/>
        <v>0</v>
      </c>
      <c r="D183" s="402"/>
    </row>
    <row r="184" spans="1:4" s="126" customFormat="1" x14ac:dyDescent="0.3">
      <c r="A184" s="97"/>
      <c r="B184" s="125">
        <v>6210</v>
      </c>
      <c r="C184" s="186">
        <f t="shared" si="57"/>
        <v>0</v>
      </c>
      <c r="D184" s="402"/>
    </row>
    <row r="185" spans="1:4" s="126" customFormat="1" x14ac:dyDescent="0.3">
      <c r="A185" s="97"/>
      <c r="B185" s="125">
        <v>7210</v>
      </c>
      <c r="C185" s="186">
        <f t="shared" si="57"/>
        <v>0</v>
      </c>
      <c r="D185" s="402"/>
    </row>
    <row r="186" spans="1:4" s="126" customFormat="1" x14ac:dyDescent="0.3">
      <c r="A186" s="97"/>
      <c r="B186" s="125">
        <v>8210</v>
      </c>
      <c r="C186" s="186">
        <f t="shared" si="57"/>
        <v>0</v>
      </c>
      <c r="D186" s="402"/>
    </row>
    <row r="187" spans="1:4" s="126" customFormat="1" x14ac:dyDescent="0.3">
      <c r="A187" s="177">
        <v>6425</v>
      </c>
      <c r="B187" s="101" t="s">
        <v>14</v>
      </c>
      <c r="C187" s="187">
        <f>SUM(C188:C193)</f>
        <v>0</v>
      </c>
      <c r="D187" s="99">
        <f t="shared" ref="D187" si="58">SUM(D188:D193)</f>
        <v>0</v>
      </c>
    </row>
    <row r="188" spans="1:4" s="126" customFormat="1" x14ac:dyDescent="0.3">
      <c r="A188" s="97"/>
      <c r="B188" s="125">
        <v>3210</v>
      </c>
      <c r="C188" s="186">
        <f t="shared" ref="C188:C193" si="59">SUM(D188:D188)</f>
        <v>0</v>
      </c>
      <c r="D188" s="402"/>
    </row>
    <row r="189" spans="1:4" s="126" customFormat="1" x14ac:dyDescent="0.3">
      <c r="A189" s="97"/>
      <c r="B189" s="125">
        <v>4910</v>
      </c>
      <c r="C189" s="186">
        <f t="shared" si="59"/>
        <v>0</v>
      </c>
      <c r="D189" s="402"/>
    </row>
    <row r="190" spans="1:4" s="126" customFormat="1" x14ac:dyDescent="0.3">
      <c r="A190" s="97"/>
      <c r="B190" s="125">
        <v>5410</v>
      </c>
      <c r="C190" s="186">
        <f t="shared" si="59"/>
        <v>0</v>
      </c>
      <c r="D190" s="402"/>
    </row>
    <row r="191" spans="1:4" s="126" customFormat="1" x14ac:dyDescent="0.3">
      <c r="A191" s="97"/>
      <c r="B191" s="125">
        <v>6210</v>
      </c>
      <c r="C191" s="186">
        <f t="shared" si="59"/>
        <v>0</v>
      </c>
      <c r="D191" s="402"/>
    </row>
    <row r="192" spans="1:4" s="126" customFormat="1" x14ac:dyDescent="0.3">
      <c r="A192" s="97"/>
      <c r="B192" s="125">
        <v>7210</v>
      </c>
      <c r="C192" s="186">
        <f t="shared" si="59"/>
        <v>0</v>
      </c>
      <c r="D192" s="402"/>
    </row>
    <row r="193" spans="1:4" s="126" customFormat="1" x14ac:dyDescent="0.3">
      <c r="A193" s="97"/>
      <c r="B193" s="125">
        <v>8210</v>
      </c>
      <c r="C193" s="186">
        <f t="shared" si="59"/>
        <v>0</v>
      </c>
      <c r="D193" s="402"/>
    </row>
    <row r="194" spans="1:4" s="126" customFormat="1" x14ac:dyDescent="0.3">
      <c r="A194" s="177">
        <v>6429</v>
      </c>
      <c r="B194" s="98" t="s">
        <v>15</v>
      </c>
      <c r="C194" s="187">
        <f>SUM(C195:C200)</f>
        <v>0</v>
      </c>
      <c r="D194" s="99">
        <f t="shared" ref="D194" si="60">SUM(D195:D200)</f>
        <v>0</v>
      </c>
    </row>
    <row r="195" spans="1:4" s="126" customFormat="1" x14ac:dyDescent="0.3">
      <c r="A195" s="97"/>
      <c r="B195" s="125">
        <v>3210</v>
      </c>
      <c r="C195" s="186">
        <f t="shared" ref="C195:C200" si="61">SUM(D195:D195)</f>
        <v>0</v>
      </c>
      <c r="D195" s="402"/>
    </row>
    <row r="196" spans="1:4" s="126" customFormat="1" x14ac:dyDescent="0.3">
      <c r="A196" s="97"/>
      <c r="B196" s="125">
        <v>4910</v>
      </c>
      <c r="C196" s="186">
        <f t="shared" si="61"/>
        <v>0</v>
      </c>
      <c r="D196" s="402"/>
    </row>
    <row r="197" spans="1:4" s="126" customFormat="1" x14ac:dyDescent="0.3">
      <c r="A197" s="97"/>
      <c r="B197" s="125">
        <v>5410</v>
      </c>
      <c r="C197" s="186">
        <f t="shared" si="61"/>
        <v>0</v>
      </c>
      <c r="D197" s="402"/>
    </row>
    <row r="198" spans="1:4" s="126" customFormat="1" x14ac:dyDescent="0.3">
      <c r="A198" s="97"/>
      <c r="B198" s="125">
        <v>6210</v>
      </c>
      <c r="C198" s="186">
        <f t="shared" si="61"/>
        <v>0</v>
      </c>
      <c r="D198" s="402"/>
    </row>
    <row r="199" spans="1:4" s="126" customFormat="1" x14ac:dyDescent="0.3">
      <c r="A199" s="97"/>
      <c r="B199" s="125">
        <v>7210</v>
      </c>
      <c r="C199" s="186">
        <f t="shared" si="61"/>
        <v>0</v>
      </c>
      <c r="D199" s="402"/>
    </row>
    <row r="200" spans="1:4" s="126" customFormat="1" x14ac:dyDescent="0.3">
      <c r="A200" s="97"/>
      <c r="B200" s="125">
        <v>8210</v>
      </c>
      <c r="C200" s="186">
        <f t="shared" si="61"/>
        <v>0</v>
      </c>
      <c r="D200" s="402"/>
    </row>
    <row r="201" spans="1:4" s="172" customFormat="1" ht="18" customHeight="1" x14ac:dyDescent="0.3">
      <c r="A201" s="171">
        <v>643</v>
      </c>
      <c r="B201" s="395" t="s">
        <v>2475</v>
      </c>
      <c r="C201" s="188">
        <f t="shared" ref="C201" si="62">SUM(C202)</f>
        <v>0</v>
      </c>
      <c r="D201" s="188">
        <f>SUM(D202)</f>
        <v>0</v>
      </c>
    </row>
    <row r="202" spans="1:4" s="126" customFormat="1" ht="26.4" x14ac:dyDescent="0.3">
      <c r="A202" s="177">
        <v>6435</v>
      </c>
      <c r="B202" s="98" t="s">
        <v>16</v>
      </c>
      <c r="C202" s="187">
        <f>SUM(C203:C208)</f>
        <v>0</v>
      </c>
      <c r="D202" s="99">
        <f t="shared" ref="D202" si="63">SUM(D203:D208)</f>
        <v>0</v>
      </c>
    </row>
    <row r="203" spans="1:4" s="126" customFormat="1" x14ac:dyDescent="0.3">
      <c r="A203" s="97"/>
      <c r="B203" s="125">
        <v>3210</v>
      </c>
      <c r="C203" s="186">
        <f t="shared" ref="C203:C208" si="64">SUM(D203:D203)</f>
        <v>0</v>
      </c>
      <c r="D203" s="402"/>
    </row>
    <row r="204" spans="1:4" s="126" customFormat="1" x14ac:dyDescent="0.3">
      <c r="A204" s="97"/>
      <c r="B204" s="125">
        <v>4910</v>
      </c>
      <c r="C204" s="186">
        <f t="shared" si="64"/>
        <v>0</v>
      </c>
      <c r="D204" s="402"/>
    </row>
    <row r="205" spans="1:4" s="126" customFormat="1" x14ac:dyDescent="0.3">
      <c r="A205" s="97"/>
      <c r="B205" s="125">
        <v>5410</v>
      </c>
      <c r="C205" s="186">
        <f t="shared" si="64"/>
        <v>0</v>
      </c>
      <c r="D205" s="402"/>
    </row>
    <row r="206" spans="1:4" s="126" customFormat="1" x14ac:dyDescent="0.3">
      <c r="A206" s="97"/>
      <c r="B206" s="125">
        <v>6210</v>
      </c>
      <c r="C206" s="186">
        <f t="shared" si="64"/>
        <v>0</v>
      </c>
      <c r="D206" s="402"/>
    </row>
    <row r="207" spans="1:4" s="126" customFormat="1" x14ac:dyDescent="0.3">
      <c r="A207" s="97"/>
      <c r="B207" s="125">
        <v>7210</v>
      </c>
      <c r="C207" s="186">
        <f t="shared" si="64"/>
        <v>0</v>
      </c>
      <c r="D207" s="402"/>
    </row>
    <row r="208" spans="1:4" s="126" customFormat="1" x14ac:dyDescent="0.3">
      <c r="A208" s="97"/>
      <c r="B208" s="125">
        <v>8210</v>
      </c>
      <c r="C208" s="186">
        <f t="shared" si="64"/>
        <v>0</v>
      </c>
      <c r="D208" s="402"/>
    </row>
    <row r="209" spans="1:4" s="172" customFormat="1" ht="18" customHeight="1" x14ac:dyDescent="0.3">
      <c r="A209" s="171">
        <v>651</v>
      </c>
      <c r="B209" s="395" t="s">
        <v>868</v>
      </c>
      <c r="C209" s="188">
        <f>SUM(C210)</f>
        <v>0</v>
      </c>
      <c r="D209" s="188">
        <f t="shared" ref="D209" si="65">SUM(D210)</f>
        <v>0</v>
      </c>
    </row>
    <row r="210" spans="1:4" s="126" customFormat="1" x14ac:dyDescent="0.3">
      <c r="A210" s="178">
        <v>6514</v>
      </c>
      <c r="B210" s="102" t="s">
        <v>19</v>
      </c>
      <c r="C210" s="187">
        <f>SUM(C211:C216)</f>
        <v>0</v>
      </c>
      <c r="D210" s="99">
        <f t="shared" ref="D210" si="66">SUM(D211:D216)</f>
        <v>0</v>
      </c>
    </row>
    <row r="211" spans="1:4" s="126" customFormat="1" x14ac:dyDescent="0.3">
      <c r="A211" s="97"/>
      <c r="B211" s="125">
        <v>3210</v>
      </c>
      <c r="C211" s="186">
        <f t="shared" ref="C211:C216" si="67">SUM(D211:D211)</f>
        <v>0</v>
      </c>
      <c r="D211" s="402"/>
    </row>
    <row r="212" spans="1:4" s="126" customFormat="1" x14ac:dyDescent="0.3">
      <c r="A212" s="97"/>
      <c r="B212" s="125">
        <v>4910</v>
      </c>
      <c r="C212" s="186">
        <f t="shared" si="67"/>
        <v>0</v>
      </c>
      <c r="D212" s="402"/>
    </row>
    <row r="213" spans="1:4" s="126" customFormat="1" x14ac:dyDescent="0.3">
      <c r="A213" s="97"/>
      <c r="B213" s="125">
        <v>5410</v>
      </c>
      <c r="C213" s="186">
        <f t="shared" si="67"/>
        <v>0</v>
      </c>
      <c r="D213" s="402"/>
    </row>
    <row r="214" spans="1:4" s="126" customFormat="1" x14ac:dyDescent="0.3">
      <c r="A214" s="97"/>
      <c r="B214" s="125">
        <v>6210</v>
      </c>
      <c r="C214" s="186">
        <f t="shared" si="67"/>
        <v>0</v>
      </c>
      <c r="D214" s="402"/>
    </row>
    <row r="215" spans="1:4" s="126" customFormat="1" x14ac:dyDescent="0.3">
      <c r="A215" s="97"/>
      <c r="B215" s="125">
        <v>7210</v>
      </c>
      <c r="C215" s="186">
        <f t="shared" si="67"/>
        <v>0</v>
      </c>
      <c r="D215" s="402"/>
    </row>
    <row r="216" spans="1:4" s="126" customFormat="1" x14ac:dyDescent="0.3">
      <c r="A216" s="97"/>
      <c r="B216" s="125">
        <v>8210</v>
      </c>
      <c r="C216" s="186">
        <f t="shared" si="67"/>
        <v>0</v>
      </c>
      <c r="D216" s="402"/>
    </row>
    <row r="217" spans="1:4" s="172" customFormat="1" ht="18" customHeight="1" x14ac:dyDescent="0.3">
      <c r="A217" s="171">
        <v>652</v>
      </c>
      <c r="B217" s="395" t="s">
        <v>2577</v>
      </c>
      <c r="C217" s="188">
        <f>SUM(C218)</f>
        <v>25000</v>
      </c>
      <c r="D217" s="188">
        <f t="shared" ref="D217" si="68">SUM(D218)</f>
        <v>25000</v>
      </c>
    </row>
    <row r="218" spans="1:4" s="126" customFormat="1" x14ac:dyDescent="0.3">
      <c r="A218" s="177">
        <v>6526</v>
      </c>
      <c r="B218" s="98" t="s">
        <v>20</v>
      </c>
      <c r="C218" s="187">
        <f>SUM(C219:C224)</f>
        <v>25000</v>
      </c>
      <c r="D218" s="99">
        <f t="shared" ref="D218" si="69">SUM(D219:D224)</f>
        <v>25000</v>
      </c>
    </row>
    <row r="219" spans="1:4" s="126" customFormat="1" x14ac:dyDescent="0.3">
      <c r="A219" s="97"/>
      <c r="B219" s="125">
        <v>3210</v>
      </c>
      <c r="C219" s="186">
        <f t="shared" ref="C219:C224" si="70">SUM(D219:D219)</f>
        <v>25000</v>
      </c>
      <c r="D219" s="402">
        <v>25000</v>
      </c>
    </row>
    <row r="220" spans="1:4" s="126" customFormat="1" x14ac:dyDescent="0.3">
      <c r="A220" s="97"/>
      <c r="B220" s="125">
        <v>4910</v>
      </c>
      <c r="C220" s="186">
        <f t="shared" si="70"/>
        <v>0</v>
      </c>
      <c r="D220" s="402"/>
    </row>
    <row r="221" spans="1:4" s="126" customFormat="1" x14ac:dyDescent="0.3">
      <c r="A221" s="97"/>
      <c r="B221" s="125">
        <v>5410</v>
      </c>
      <c r="C221" s="186">
        <f t="shared" si="70"/>
        <v>0</v>
      </c>
      <c r="D221" s="402"/>
    </row>
    <row r="222" spans="1:4" s="126" customFormat="1" x14ac:dyDescent="0.3">
      <c r="A222" s="97"/>
      <c r="B222" s="125">
        <v>6210</v>
      </c>
      <c r="C222" s="186">
        <f t="shared" si="70"/>
        <v>0</v>
      </c>
      <c r="D222" s="402"/>
    </row>
    <row r="223" spans="1:4" s="126" customFormat="1" x14ac:dyDescent="0.3">
      <c r="A223" s="97"/>
      <c r="B223" s="125">
        <v>7210</v>
      </c>
      <c r="C223" s="186">
        <f t="shared" si="70"/>
        <v>0</v>
      </c>
      <c r="D223" s="402"/>
    </row>
    <row r="224" spans="1:4" s="126" customFormat="1" x14ac:dyDescent="0.3">
      <c r="A224" s="97"/>
      <c r="B224" s="125">
        <v>8210</v>
      </c>
      <c r="C224" s="186">
        <f t="shared" si="70"/>
        <v>0</v>
      </c>
      <c r="D224" s="402"/>
    </row>
    <row r="225" spans="1:4" s="172" customFormat="1" ht="18" customHeight="1" x14ac:dyDescent="0.3">
      <c r="A225" s="171">
        <v>661</v>
      </c>
      <c r="B225" s="395" t="s">
        <v>2635</v>
      </c>
      <c r="C225" s="188">
        <f t="shared" ref="C225" si="71">SUM(C226,C233)</f>
        <v>19172</v>
      </c>
      <c r="D225" s="188">
        <f>SUM(D226,D233)</f>
        <v>19172</v>
      </c>
    </row>
    <row r="226" spans="1:4" s="126" customFormat="1" x14ac:dyDescent="0.3">
      <c r="A226" s="177">
        <v>6614</v>
      </c>
      <c r="B226" s="98" t="s">
        <v>21</v>
      </c>
      <c r="C226" s="187">
        <f>SUM(C227:C232)</f>
        <v>0</v>
      </c>
      <c r="D226" s="99">
        <f t="shared" ref="D226" si="72">SUM(D227:D232)</f>
        <v>0</v>
      </c>
    </row>
    <row r="227" spans="1:4" s="126" customFormat="1" x14ac:dyDescent="0.3">
      <c r="A227" s="97"/>
      <c r="B227" s="125">
        <v>3210</v>
      </c>
      <c r="C227" s="186">
        <f t="shared" ref="C227:C232" si="73">SUM(D227:D227)</f>
        <v>0</v>
      </c>
      <c r="D227" s="402"/>
    </row>
    <row r="228" spans="1:4" s="126" customFormat="1" x14ac:dyDescent="0.3">
      <c r="A228" s="97"/>
      <c r="B228" s="125">
        <v>4910</v>
      </c>
      <c r="C228" s="186">
        <f t="shared" si="73"/>
        <v>0</v>
      </c>
      <c r="D228" s="402"/>
    </row>
    <row r="229" spans="1:4" s="126" customFormat="1" x14ac:dyDescent="0.3">
      <c r="A229" s="97"/>
      <c r="B229" s="125">
        <v>5410</v>
      </c>
      <c r="C229" s="186">
        <f t="shared" si="73"/>
        <v>0</v>
      </c>
      <c r="D229" s="402"/>
    </row>
    <row r="230" spans="1:4" s="126" customFormat="1" x14ac:dyDescent="0.3">
      <c r="A230" s="97"/>
      <c r="B230" s="125">
        <v>6210</v>
      </c>
      <c r="C230" s="186">
        <f t="shared" si="73"/>
        <v>0</v>
      </c>
      <c r="D230" s="402"/>
    </row>
    <row r="231" spans="1:4" s="126" customFormat="1" x14ac:dyDescent="0.3">
      <c r="A231" s="97"/>
      <c r="B231" s="125">
        <v>7210</v>
      </c>
      <c r="C231" s="186">
        <f t="shared" si="73"/>
        <v>0</v>
      </c>
      <c r="D231" s="402"/>
    </row>
    <row r="232" spans="1:4" s="126" customFormat="1" x14ac:dyDescent="0.3">
      <c r="A232" s="97"/>
      <c r="B232" s="125">
        <v>8210</v>
      </c>
      <c r="C232" s="186">
        <f t="shared" si="73"/>
        <v>0</v>
      </c>
      <c r="D232" s="402"/>
    </row>
    <row r="233" spans="1:4" s="126" customFormat="1" x14ac:dyDescent="0.3">
      <c r="A233" s="178">
        <v>6615</v>
      </c>
      <c r="B233" s="102" t="s">
        <v>22</v>
      </c>
      <c r="C233" s="187">
        <f>SUM(C234:C239)</f>
        <v>19172</v>
      </c>
      <c r="D233" s="99">
        <f t="shared" ref="D233" si="74">SUM(D234:D239)</f>
        <v>19172</v>
      </c>
    </row>
    <row r="234" spans="1:4" s="126" customFormat="1" x14ac:dyDescent="0.3">
      <c r="A234" s="97"/>
      <c r="B234" s="125">
        <v>3210</v>
      </c>
      <c r="C234" s="186">
        <f t="shared" ref="C234:C239" si="75">SUM(D234:D234)</f>
        <v>19172</v>
      </c>
      <c r="D234" s="402">
        <v>19172</v>
      </c>
    </row>
    <row r="235" spans="1:4" s="126" customFormat="1" x14ac:dyDescent="0.3">
      <c r="A235" s="97"/>
      <c r="B235" s="125">
        <v>4910</v>
      </c>
      <c r="C235" s="186">
        <f t="shared" si="75"/>
        <v>0</v>
      </c>
      <c r="D235" s="402"/>
    </row>
    <row r="236" spans="1:4" s="126" customFormat="1" x14ac:dyDescent="0.3">
      <c r="A236" s="97"/>
      <c r="B236" s="125">
        <v>5410</v>
      </c>
      <c r="C236" s="186">
        <f t="shared" si="75"/>
        <v>0</v>
      </c>
      <c r="D236" s="402"/>
    </row>
    <row r="237" spans="1:4" s="126" customFormat="1" x14ac:dyDescent="0.3">
      <c r="A237" s="97"/>
      <c r="B237" s="125">
        <v>6210</v>
      </c>
      <c r="C237" s="186">
        <f t="shared" si="75"/>
        <v>0</v>
      </c>
      <c r="D237" s="402"/>
    </row>
    <row r="238" spans="1:4" s="126" customFormat="1" x14ac:dyDescent="0.3">
      <c r="A238" s="97"/>
      <c r="B238" s="125">
        <v>7210</v>
      </c>
      <c r="C238" s="186">
        <f t="shared" si="75"/>
        <v>0</v>
      </c>
      <c r="D238" s="402"/>
    </row>
    <row r="239" spans="1:4" s="126" customFormat="1" x14ac:dyDescent="0.3">
      <c r="A239" s="97"/>
      <c r="B239" s="125">
        <v>8210</v>
      </c>
      <c r="C239" s="186">
        <f t="shared" si="75"/>
        <v>0</v>
      </c>
      <c r="D239" s="402"/>
    </row>
    <row r="240" spans="1:4" s="172" customFormat="1" ht="18" customHeight="1" x14ac:dyDescent="0.3">
      <c r="A240" s="171">
        <v>663</v>
      </c>
      <c r="B240" s="395" t="s">
        <v>2639</v>
      </c>
      <c r="C240" s="188">
        <f t="shared" ref="C240" si="76">SUM(C241,C248)</f>
        <v>0</v>
      </c>
      <c r="D240" s="188">
        <f>SUM(D241,D248)</f>
        <v>0</v>
      </c>
    </row>
    <row r="241" spans="1:4" s="126" customFormat="1" x14ac:dyDescent="0.3">
      <c r="A241" s="177">
        <v>6631</v>
      </c>
      <c r="B241" s="101" t="s">
        <v>67</v>
      </c>
      <c r="C241" s="187">
        <f>SUM(C242:C247)</f>
        <v>0</v>
      </c>
      <c r="D241" s="99">
        <f t="shared" ref="D241" si="77">SUM(D242:D247)</f>
        <v>0</v>
      </c>
    </row>
    <row r="242" spans="1:4" s="126" customFormat="1" x14ac:dyDescent="0.3">
      <c r="A242" s="97"/>
      <c r="B242" s="125">
        <v>3210</v>
      </c>
      <c r="C242" s="186">
        <f t="shared" ref="C242:C247" si="78">SUM(D242:D242)</f>
        <v>0</v>
      </c>
      <c r="D242" s="402"/>
    </row>
    <row r="243" spans="1:4" s="126" customFormat="1" x14ac:dyDescent="0.3">
      <c r="A243" s="97"/>
      <c r="B243" s="125">
        <v>4910</v>
      </c>
      <c r="C243" s="186">
        <f t="shared" si="78"/>
        <v>0</v>
      </c>
      <c r="D243" s="402"/>
    </row>
    <row r="244" spans="1:4" s="126" customFormat="1" x14ac:dyDescent="0.3">
      <c r="A244" s="97"/>
      <c r="B244" s="125">
        <v>5410</v>
      </c>
      <c r="C244" s="186">
        <f t="shared" si="78"/>
        <v>0</v>
      </c>
      <c r="D244" s="402"/>
    </row>
    <row r="245" spans="1:4" s="126" customFormat="1" x14ac:dyDescent="0.3">
      <c r="A245" s="97"/>
      <c r="B245" s="125">
        <v>6210</v>
      </c>
      <c r="C245" s="186">
        <f t="shared" si="78"/>
        <v>0</v>
      </c>
      <c r="D245" s="402"/>
    </row>
    <row r="246" spans="1:4" s="126" customFormat="1" x14ac:dyDescent="0.3">
      <c r="A246" s="97"/>
      <c r="B246" s="125">
        <v>7210</v>
      </c>
      <c r="C246" s="186">
        <f t="shared" si="78"/>
        <v>0</v>
      </c>
      <c r="D246" s="402"/>
    </row>
    <row r="247" spans="1:4" s="126" customFormat="1" x14ac:dyDescent="0.3">
      <c r="A247" s="97"/>
      <c r="B247" s="125">
        <v>8210</v>
      </c>
      <c r="C247" s="186">
        <f t="shared" si="78"/>
        <v>0</v>
      </c>
      <c r="D247" s="402"/>
    </row>
    <row r="248" spans="1:4" s="126" customFormat="1" x14ac:dyDescent="0.3">
      <c r="A248" s="177">
        <v>6632</v>
      </c>
      <c r="B248" s="98" t="s">
        <v>107</v>
      </c>
      <c r="C248" s="187">
        <f>SUM(C249:C254)</f>
        <v>0</v>
      </c>
      <c r="D248" s="99">
        <f t="shared" ref="D248" si="79">SUM(D249:D254)</f>
        <v>0</v>
      </c>
    </row>
    <row r="249" spans="1:4" s="126" customFormat="1" x14ac:dyDescent="0.3">
      <c r="A249" s="97"/>
      <c r="B249" s="125">
        <v>3210</v>
      </c>
      <c r="C249" s="186">
        <f t="shared" ref="C249:C254" si="80">SUM(D249:D249)</f>
        <v>0</v>
      </c>
      <c r="D249" s="402"/>
    </row>
    <row r="250" spans="1:4" s="126" customFormat="1" x14ac:dyDescent="0.3">
      <c r="A250" s="97"/>
      <c r="B250" s="125">
        <v>4910</v>
      </c>
      <c r="C250" s="186">
        <f t="shared" si="80"/>
        <v>0</v>
      </c>
      <c r="D250" s="402"/>
    </row>
    <row r="251" spans="1:4" s="126" customFormat="1" x14ac:dyDescent="0.3">
      <c r="A251" s="97"/>
      <c r="B251" s="125">
        <v>5410</v>
      </c>
      <c r="C251" s="186">
        <f t="shared" si="80"/>
        <v>0</v>
      </c>
      <c r="D251" s="402"/>
    </row>
    <row r="252" spans="1:4" s="126" customFormat="1" x14ac:dyDescent="0.3">
      <c r="A252" s="97"/>
      <c r="B252" s="125">
        <v>6210</v>
      </c>
      <c r="C252" s="186">
        <f t="shared" si="80"/>
        <v>0</v>
      </c>
      <c r="D252" s="402"/>
    </row>
    <row r="253" spans="1:4" s="126" customFormat="1" x14ac:dyDescent="0.3">
      <c r="A253" s="97"/>
      <c r="B253" s="125">
        <v>7210</v>
      </c>
      <c r="C253" s="186">
        <f t="shared" si="80"/>
        <v>0</v>
      </c>
      <c r="D253" s="402"/>
    </row>
    <row r="254" spans="1:4" s="126" customFormat="1" x14ac:dyDescent="0.3">
      <c r="A254" s="97"/>
      <c r="B254" s="125">
        <v>8210</v>
      </c>
      <c r="C254" s="186">
        <f t="shared" si="80"/>
        <v>0</v>
      </c>
      <c r="D254" s="402"/>
    </row>
    <row r="255" spans="1:4" s="172" customFormat="1" ht="26.25" customHeight="1" x14ac:dyDescent="0.3">
      <c r="A255" s="171">
        <v>671</v>
      </c>
      <c r="B255" s="395" t="s">
        <v>2657</v>
      </c>
      <c r="C255" s="188">
        <f t="shared" ref="C255" si="81">SUM(C256,C263)</f>
        <v>757418</v>
      </c>
      <c r="D255" s="188">
        <f>SUM(D256,D263)</f>
        <v>757418</v>
      </c>
    </row>
    <row r="256" spans="1:4" s="126" customFormat="1" x14ac:dyDescent="0.3">
      <c r="A256" s="89">
        <v>6711</v>
      </c>
      <c r="B256" s="90" t="s">
        <v>263</v>
      </c>
      <c r="C256" s="187">
        <f>SUM(C257:C262)</f>
        <v>680551</v>
      </c>
      <c r="D256" s="99">
        <f t="shared" ref="D256" si="82">SUM(D257:D262)</f>
        <v>680551</v>
      </c>
    </row>
    <row r="257" spans="1:4" s="126" customFormat="1" x14ac:dyDescent="0.3">
      <c r="A257" s="97"/>
      <c r="B257" s="89">
        <v>11</v>
      </c>
      <c r="C257" s="186">
        <f t="shared" ref="C257:C262" si="83">SUM(D257:D257)</f>
        <v>99040</v>
      </c>
      <c r="D257" s="402">
        <v>99040</v>
      </c>
    </row>
    <row r="258" spans="1:4" s="126" customFormat="1" x14ac:dyDescent="0.3">
      <c r="A258" s="97"/>
      <c r="B258" s="135">
        <v>12</v>
      </c>
      <c r="C258" s="186">
        <f t="shared" si="83"/>
        <v>561411</v>
      </c>
      <c r="D258" s="402">
        <v>561411</v>
      </c>
    </row>
    <row r="259" spans="1:4" s="126" customFormat="1" x14ac:dyDescent="0.3">
      <c r="A259" s="97"/>
      <c r="B259" s="135">
        <v>5103</v>
      </c>
      <c r="C259" s="186">
        <f t="shared" si="83"/>
        <v>0</v>
      </c>
      <c r="D259" s="402"/>
    </row>
    <row r="260" spans="1:4" s="126" customFormat="1" x14ac:dyDescent="0.3">
      <c r="A260" s="97"/>
      <c r="B260" s="135">
        <v>526</v>
      </c>
      <c r="C260" s="186">
        <f t="shared" si="83"/>
        <v>0</v>
      </c>
      <c r="D260" s="402"/>
    </row>
    <row r="261" spans="1:4" s="126" customFormat="1" x14ac:dyDescent="0.3">
      <c r="A261" s="97"/>
      <c r="B261" s="135">
        <v>527</v>
      </c>
      <c r="C261" s="186">
        <f t="shared" si="83"/>
        <v>7400</v>
      </c>
      <c r="D261" s="402">
        <v>7400</v>
      </c>
    </row>
    <row r="262" spans="1:4" s="126" customFormat="1" x14ac:dyDescent="0.3">
      <c r="A262" s="97"/>
      <c r="B262" s="135">
        <v>5212</v>
      </c>
      <c r="C262" s="186">
        <f t="shared" si="83"/>
        <v>12700</v>
      </c>
      <c r="D262" s="402">
        <v>12700</v>
      </c>
    </row>
    <row r="263" spans="1:4" s="126" customFormat="1" ht="26.4" x14ac:dyDescent="0.3">
      <c r="A263" s="89">
        <v>6712</v>
      </c>
      <c r="B263" s="90" t="s">
        <v>264</v>
      </c>
      <c r="C263" s="187">
        <f>SUM(C264:C269)</f>
        <v>76867</v>
      </c>
      <c r="D263" s="99">
        <f t="shared" ref="D263" si="84">SUM(D264:D269)</f>
        <v>76867</v>
      </c>
    </row>
    <row r="264" spans="1:4" s="126" customFormat="1" x14ac:dyDescent="0.3">
      <c r="A264" s="97"/>
      <c r="B264" s="89">
        <v>11</v>
      </c>
      <c r="C264" s="186">
        <f t="shared" ref="C264:C269" si="85">SUM(D264:D264)</f>
        <v>537</v>
      </c>
      <c r="D264" s="402">
        <v>537</v>
      </c>
    </row>
    <row r="265" spans="1:4" s="126" customFormat="1" x14ac:dyDescent="0.3">
      <c r="A265" s="97"/>
      <c r="B265" s="135">
        <v>12</v>
      </c>
      <c r="C265" s="186">
        <f t="shared" si="85"/>
        <v>76330</v>
      </c>
      <c r="D265" s="402">
        <v>76330</v>
      </c>
    </row>
    <row r="266" spans="1:4" s="126" customFormat="1" x14ac:dyDescent="0.3">
      <c r="A266" s="97"/>
      <c r="B266" s="135">
        <v>5103</v>
      </c>
      <c r="C266" s="186">
        <f t="shared" si="85"/>
        <v>0</v>
      </c>
      <c r="D266" s="402"/>
    </row>
    <row r="267" spans="1:4" s="126" customFormat="1" x14ac:dyDescent="0.3">
      <c r="A267" s="97"/>
      <c r="B267" s="135">
        <v>526</v>
      </c>
      <c r="C267" s="186">
        <f t="shared" si="85"/>
        <v>0</v>
      </c>
      <c r="D267" s="402"/>
    </row>
    <row r="268" spans="1:4" s="126" customFormat="1" x14ac:dyDescent="0.3">
      <c r="A268" s="97"/>
      <c r="B268" s="135">
        <v>527</v>
      </c>
      <c r="C268" s="186">
        <f t="shared" si="85"/>
        <v>0</v>
      </c>
      <c r="D268" s="402"/>
    </row>
    <row r="269" spans="1:4" s="126" customFormat="1" x14ac:dyDescent="0.3">
      <c r="A269" s="97"/>
      <c r="B269" s="135">
        <v>5212</v>
      </c>
      <c r="C269" s="186">
        <f t="shared" si="85"/>
        <v>0</v>
      </c>
      <c r="D269" s="402"/>
    </row>
    <row r="270" spans="1:4" s="172" customFormat="1" ht="18" customHeight="1" x14ac:dyDescent="0.3">
      <c r="A270" s="171">
        <v>681</v>
      </c>
      <c r="B270" s="395" t="s">
        <v>2660</v>
      </c>
      <c r="C270" s="188">
        <f t="shared" ref="C270" si="86">SUM(C271,C278)</f>
        <v>0</v>
      </c>
      <c r="D270" s="188">
        <f>SUM(D271,D278)</f>
        <v>0</v>
      </c>
    </row>
    <row r="271" spans="1:4" s="126" customFormat="1" x14ac:dyDescent="0.3">
      <c r="A271" s="177">
        <v>6813</v>
      </c>
      <c r="B271" s="98" t="s">
        <v>24</v>
      </c>
      <c r="C271" s="187">
        <f>SUM(C272:C277)</f>
        <v>0</v>
      </c>
      <c r="D271" s="99">
        <f t="shared" ref="D271" si="87">SUM(D272:D277)</f>
        <v>0</v>
      </c>
    </row>
    <row r="272" spans="1:4" s="126" customFormat="1" x14ac:dyDescent="0.3">
      <c r="A272" s="97"/>
      <c r="B272" s="125">
        <v>3210</v>
      </c>
      <c r="C272" s="186">
        <f t="shared" ref="C272:C277" si="88">SUM(D272:D272)</f>
        <v>0</v>
      </c>
      <c r="D272" s="402"/>
    </row>
    <row r="273" spans="1:4" s="126" customFormat="1" x14ac:dyDescent="0.3">
      <c r="A273" s="97"/>
      <c r="B273" s="125">
        <v>4910</v>
      </c>
      <c r="C273" s="186">
        <f t="shared" si="88"/>
        <v>0</v>
      </c>
      <c r="D273" s="402"/>
    </row>
    <row r="274" spans="1:4" s="126" customFormat="1" x14ac:dyDescent="0.3">
      <c r="A274" s="97"/>
      <c r="B274" s="125">
        <v>5410</v>
      </c>
      <c r="C274" s="186">
        <f t="shared" si="88"/>
        <v>0</v>
      </c>
      <c r="D274" s="402"/>
    </row>
    <row r="275" spans="1:4" s="126" customFormat="1" x14ac:dyDescent="0.3">
      <c r="A275" s="97"/>
      <c r="B275" s="125">
        <v>6210</v>
      </c>
      <c r="C275" s="186">
        <f t="shared" si="88"/>
        <v>0</v>
      </c>
      <c r="D275" s="402"/>
    </row>
    <row r="276" spans="1:4" s="126" customFormat="1" x14ac:dyDescent="0.3">
      <c r="A276" s="97"/>
      <c r="B276" s="125">
        <v>7210</v>
      </c>
      <c r="C276" s="186">
        <f t="shared" si="88"/>
        <v>0</v>
      </c>
      <c r="D276" s="402"/>
    </row>
    <row r="277" spans="1:4" s="126" customFormat="1" x14ac:dyDescent="0.3">
      <c r="A277" s="97"/>
      <c r="B277" s="125">
        <v>8210</v>
      </c>
      <c r="C277" s="186">
        <f t="shared" si="88"/>
        <v>0</v>
      </c>
      <c r="D277" s="402"/>
    </row>
    <row r="278" spans="1:4" s="126" customFormat="1" x14ac:dyDescent="0.3">
      <c r="A278" s="177">
        <v>6819</v>
      </c>
      <c r="B278" s="98" t="s">
        <v>25</v>
      </c>
      <c r="C278" s="187">
        <f>SUM(C279:C284)</f>
        <v>0</v>
      </c>
      <c r="D278" s="99">
        <f t="shared" ref="D278" si="89">SUM(D279:D284)</f>
        <v>0</v>
      </c>
    </row>
    <row r="279" spans="1:4" s="126" customFormat="1" x14ac:dyDescent="0.3">
      <c r="A279" s="97"/>
      <c r="B279" s="125">
        <v>3210</v>
      </c>
      <c r="C279" s="186">
        <f t="shared" ref="C279:C284" si="90">SUM(D279:D279)</f>
        <v>0</v>
      </c>
      <c r="D279" s="402"/>
    </row>
    <row r="280" spans="1:4" s="126" customFormat="1" x14ac:dyDescent="0.3">
      <c r="A280" s="97"/>
      <c r="B280" s="125">
        <v>4910</v>
      </c>
      <c r="C280" s="186">
        <f t="shared" si="90"/>
        <v>0</v>
      </c>
      <c r="D280" s="402"/>
    </row>
    <row r="281" spans="1:4" s="126" customFormat="1" x14ac:dyDescent="0.3">
      <c r="A281" s="97"/>
      <c r="B281" s="125">
        <v>5410</v>
      </c>
      <c r="C281" s="186">
        <f t="shared" si="90"/>
        <v>0</v>
      </c>
      <c r="D281" s="402"/>
    </row>
    <row r="282" spans="1:4" s="126" customFormat="1" x14ac:dyDescent="0.3">
      <c r="A282" s="97"/>
      <c r="B282" s="125">
        <v>6210</v>
      </c>
      <c r="C282" s="186">
        <f t="shared" si="90"/>
        <v>0</v>
      </c>
      <c r="D282" s="402"/>
    </row>
    <row r="283" spans="1:4" s="126" customFormat="1" x14ac:dyDescent="0.3">
      <c r="A283" s="97"/>
      <c r="B283" s="125">
        <v>7210</v>
      </c>
      <c r="C283" s="186">
        <f t="shared" si="90"/>
        <v>0</v>
      </c>
      <c r="D283" s="402"/>
    </row>
    <row r="284" spans="1:4" s="126" customFormat="1" x14ac:dyDescent="0.3">
      <c r="A284" s="97"/>
      <c r="B284" s="125">
        <v>8210</v>
      </c>
      <c r="C284" s="186">
        <f t="shared" si="90"/>
        <v>0</v>
      </c>
      <c r="D284" s="402"/>
    </row>
    <row r="285" spans="1:4" s="172" customFormat="1" ht="18" customHeight="1" x14ac:dyDescent="0.3">
      <c r="A285" s="171">
        <v>683</v>
      </c>
      <c r="B285" s="395" t="s">
        <v>26</v>
      </c>
      <c r="C285" s="188">
        <f t="shared" ref="C285" si="91">SUM(C286)</f>
        <v>0</v>
      </c>
      <c r="D285" s="188">
        <f>SUM(D286)</f>
        <v>0</v>
      </c>
    </row>
    <row r="286" spans="1:4" s="126" customFormat="1" x14ac:dyDescent="0.3">
      <c r="A286" s="177">
        <v>6831</v>
      </c>
      <c r="B286" s="98" t="s">
        <v>26</v>
      </c>
      <c r="C286" s="187">
        <f>SUM(C287:C292)</f>
        <v>0</v>
      </c>
      <c r="D286" s="99">
        <f t="shared" ref="D286" si="92">SUM(D287:D292)</f>
        <v>0</v>
      </c>
    </row>
    <row r="287" spans="1:4" s="126" customFormat="1" x14ac:dyDescent="0.3">
      <c r="A287" s="97"/>
      <c r="B287" s="125">
        <v>3210</v>
      </c>
      <c r="C287" s="186">
        <f t="shared" ref="C287:C292" si="93">SUM(D287:D287)</f>
        <v>0</v>
      </c>
      <c r="D287" s="402"/>
    </row>
    <row r="288" spans="1:4" s="126" customFormat="1" x14ac:dyDescent="0.3">
      <c r="A288" s="97"/>
      <c r="B288" s="125">
        <v>4910</v>
      </c>
      <c r="C288" s="186">
        <f t="shared" si="93"/>
        <v>0</v>
      </c>
      <c r="D288" s="402"/>
    </row>
    <row r="289" spans="1:4" s="126" customFormat="1" x14ac:dyDescent="0.3">
      <c r="A289" s="97"/>
      <c r="B289" s="125">
        <v>5410</v>
      </c>
      <c r="C289" s="186">
        <f t="shared" si="93"/>
        <v>0</v>
      </c>
      <c r="D289" s="402"/>
    </row>
    <row r="290" spans="1:4" s="126" customFormat="1" x14ac:dyDescent="0.3">
      <c r="A290" s="97"/>
      <c r="B290" s="125">
        <v>6210</v>
      </c>
      <c r="C290" s="186">
        <f t="shared" si="93"/>
        <v>0</v>
      </c>
      <c r="D290" s="402"/>
    </row>
    <row r="291" spans="1:4" s="126" customFormat="1" x14ac:dyDescent="0.3">
      <c r="A291" s="97"/>
      <c r="B291" s="125">
        <v>7210</v>
      </c>
      <c r="C291" s="186">
        <f t="shared" si="93"/>
        <v>0</v>
      </c>
      <c r="D291" s="402"/>
    </row>
    <row r="292" spans="1:4" s="126" customFormat="1" x14ac:dyDescent="0.3">
      <c r="A292" s="97"/>
      <c r="B292" s="125">
        <v>8210</v>
      </c>
      <c r="C292" s="186">
        <f t="shared" si="93"/>
        <v>0</v>
      </c>
      <c r="D292" s="402"/>
    </row>
    <row r="293" spans="1:4" s="175" customFormat="1" ht="23.25" customHeight="1" x14ac:dyDescent="0.3">
      <c r="A293" s="173">
        <v>7</v>
      </c>
      <c r="B293" s="394" t="s">
        <v>2681</v>
      </c>
      <c r="C293" s="186">
        <f t="shared" ref="C293" si="94">SUM(C294,C302,C324,C353)</f>
        <v>75120</v>
      </c>
      <c r="D293" s="186">
        <f>SUM(D294,D302,D324,D353)</f>
        <v>75120</v>
      </c>
    </row>
    <row r="294" spans="1:4" s="172" customFormat="1" ht="18" customHeight="1" x14ac:dyDescent="0.3">
      <c r="A294" s="171">
        <v>711</v>
      </c>
      <c r="B294" s="395" t="s">
        <v>27</v>
      </c>
      <c r="C294" s="188">
        <f t="shared" ref="C294" si="95">SUM(C295)</f>
        <v>0</v>
      </c>
      <c r="D294" s="188">
        <f>SUM(D295)</f>
        <v>0</v>
      </c>
    </row>
    <row r="295" spans="1:4" s="126" customFormat="1" x14ac:dyDescent="0.3">
      <c r="A295" s="177">
        <v>7111</v>
      </c>
      <c r="B295" s="98" t="s">
        <v>27</v>
      </c>
      <c r="C295" s="187">
        <f>SUM(C296:C301)</f>
        <v>0</v>
      </c>
      <c r="D295" s="99">
        <f t="shared" ref="D295" si="96">SUM(D296:D301)</f>
        <v>0</v>
      </c>
    </row>
    <row r="296" spans="1:4" s="126" customFormat="1" x14ac:dyDescent="0.3">
      <c r="A296" s="97"/>
      <c r="B296" s="125">
        <v>3210</v>
      </c>
      <c r="C296" s="186">
        <f t="shared" ref="C296:C301" si="97">SUM(D296:D296)</f>
        <v>0</v>
      </c>
      <c r="D296" s="402"/>
    </row>
    <row r="297" spans="1:4" s="126" customFormat="1" x14ac:dyDescent="0.3">
      <c r="A297" s="97"/>
      <c r="B297" s="125">
        <v>4910</v>
      </c>
      <c r="C297" s="186">
        <f t="shared" si="97"/>
        <v>0</v>
      </c>
      <c r="D297" s="402"/>
    </row>
    <row r="298" spans="1:4" s="126" customFormat="1" x14ac:dyDescent="0.3">
      <c r="A298" s="97"/>
      <c r="B298" s="125">
        <v>5410</v>
      </c>
      <c r="C298" s="186">
        <f t="shared" si="97"/>
        <v>0</v>
      </c>
      <c r="D298" s="402"/>
    </row>
    <row r="299" spans="1:4" s="126" customFormat="1" x14ac:dyDescent="0.3">
      <c r="A299" s="97"/>
      <c r="B299" s="125">
        <v>6210</v>
      </c>
      <c r="C299" s="186">
        <f t="shared" si="97"/>
        <v>0</v>
      </c>
      <c r="D299" s="402"/>
    </row>
    <row r="300" spans="1:4" s="126" customFormat="1" x14ac:dyDescent="0.3">
      <c r="A300" s="97"/>
      <c r="B300" s="125">
        <v>7210</v>
      </c>
      <c r="C300" s="186">
        <f t="shared" si="97"/>
        <v>0</v>
      </c>
      <c r="D300" s="402"/>
    </row>
    <row r="301" spans="1:4" s="126" customFormat="1" x14ac:dyDescent="0.3">
      <c r="A301" s="97"/>
      <c r="B301" s="125">
        <v>8210</v>
      </c>
      <c r="C301" s="186">
        <f t="shared" si="97"/>
        <v>0</v>
      </c>
      <c r="D301" s="402"/>
    </row>
    <row r="302" spans="1:4" s="172" customFormat="1" ht="18" customHeight="1" x14ac:dyDescent="0.3">
      <c r="A302" s="171">
        <v>721</v>
      </c>
      <c r="B302" s="395" t="s">
        <v>2712</v>
      </c>
      <c r="C302" s="188">
        <f t="shared" ref="C302" si="98">SUM(C303,C310,C317)</f>
        <v>75120</v>
      </c>
      <c r="D302" s="188">
        <f>SUM(D303,D310,D317)</f>
        <v>75120</v>
      </c>
    </row>
    <row r="303" spans="1:4" s="126" customFormat="1" x14ac:dyDescent="0.3">
      <c r="A303" s="177">
        <v>7211</v>
      </c>
      <c r="B303" s="102" t="s">
        <v>223</v>
      </c>
      <c r="C303" s="187">
        <f>SUM(C304:C309)</f>
        <v>219</v>
      </c>
      <c r="D303" s="99">
        <f t="shared" ref="D303" si="99">SUM(D304:D309)</f>
        <v>219</v>
      </c>
    </row>
    <row r="304" spans="1:4" s="126" customFormat="1" x14ac:dyDescent="0.3">
      <c r="A304" s="97"/>
      <c r="B304" s="125">
        <v>3210</v>
      </c>
      <c r="C304" s="186">
        <f t="shared" ref="C304:C309" si="100">SUM(D304:D304)</f>
        <v>0</v>
      </c>
      <c r="D304" s="402"/>
    </row>
    <row r="305" spans="1:4" s="126" customFormat="1" x14ac:dyDescent="0.3">
      <c r="A305" s="97"/>
      <c r="B305" s="125">
        <v>4910</v>
      </c>
      <c r="C305" s="186">
        <f t="shared" si="100"/>
        <v>0</v>
      </c>
      <c r="D305" s="402"/>
    </row>
    <row r="306" spans="1:4" s="126" customFormat="1" x14ac:dyDescent="0.3">
      <c r="A306" s="97"/>
      <c r="B306" s="125">
        <v>5410</v>
      </c>
      <c r="C306" s="186">
        <f t="shared" si="100"/>
        <v>0</v>
      </c>
      <c r="D306" s="402"/>
    </row>
    <row r="307" spans="1:4" s="126" customFormat="1" x14ac:dyDescent="0.3">
      <c r="A307" s="97"/>
      <c r="B307" s="125">
        <v>6210</v>
      </c>
      <c r="C307" s="186">
        <f t="shared" si="100"/>
        <v>0</v>
      </c>
      <c r="D307" s="402"/>
    </row>
    <row r="308" spans="1:4" s="126" customFormat="1" x14ac:dyDescent="0.3">
      <c r="A308" s="97"/>
      <c r="B308" s="125">
        <v>7210</v>
      </c>
      <c r="C308" s="186">
        <f t="shared" si="100"/>
        <v>219</v>
      </c>
      <c r="D308" s="402">
        <v>219</v>
      </c>
    </row>
    <row r="309" spans="1:4" s="126" customFormat="1" x14ac:dyDescent="0.3">
      <c r="A309" s="97"/>
      <c r="B309" s="125">
        <v>8210</v>
      </c>
      <c r="C309" s="186">
        <f t="shared" si="100"/>
        <v>0</v>
      </c>
      <c r="D309" s="402"/>
    </row>
    <row r="310" spans="1:4" s="126" customFormat="1" x14ac:dyDescent="0.3">
      <c r="A310" s="177">
        <v>7212</v>
      </c>
      <c r="B310" s="103" t="s">
        <v>148</v>
      </c>
      <c r="C310" s="187">
        <f>SUM(C311:C316)</f>
        <v>74901</v>
      </c>
      <c r="D310" s="99">
        <f t="shared" ref="D310" si="101">SUM(D311:D316)</f>
        <v>74901</v>
      </c>
    </row>
    <row r="311" spans="1:4" s="126" customFormat="1" x14ac:dyDescent="0.3">
      <c r="A311" s="97"/>
      <c r="B311" s="125">
        <v>3210</v>
      </c>
      <c r="C311" s="186">
        <f t="shared" ref="C311:C316" si="102">SUM(D311:D311)</f>
        <v>0</v>
      </c>
      <c r="D311" s="402"/>
    </row>
    <row r="312" spans="1:4" s="126" customFormat="1" x14ac:dyDescent="0.3">
      <c r="A312" s="97"/>
      <c r="B312" s="125">
        <v>4910</v>
      </c>
      <c r="C312" s="186">
        <f t="shared" si="102"/>
        <v>0</v>
      </c>
      <c r="D312" s="402"/>
    </row>
    <row r="313" spans="1:4" s="126" customFormat="1" x14ac:dyDescent="0.3">
      <c r="A313" s="97"/>
      <c r="B313" s="125">
        <v>5410</v>
      </c>
      <c r="C313" s="186">
        <f t="shared" si="102"/>
        <v>0</v>
      </c>
      <c r="D313" s="402"/>
    </row>
    <row r="314" spans="1:4" s="126" customFormat="1" x14ac:dyDescent="0.3">
      <c r="A314" s="97"/>
      <c r="B314" s="125">
        <v>6210</v>
      </c>
      <c r="C314" s="186">
        <f t="shared" si="102"/>
        <v>0</v>
      </c>
      <c r="D314" s="402"/>
    </row>
    <row r="315" spans="1:4" s="126" customFormat="1" x14ac:dyDescent="0.3">
      <c r="A315" s="97"/>
      <c r="B315" s="125">
        <v>7210</v>
      </c>
      <c r="C315" s="186">
        <f t="shared" si="102"/>
        <v>74901</v>
      </c>
      <c r="D315" s="402">
        <v>74901</v>
      </c>
    </row>
    <row r="316" spans="1:4" s="126" customFormat="1" x14ac:dyDescent="0.3">
      <c r="A316" s="97"/>
      <c r="B316" s="125">
        <v>8210</v>
      </c>
      <c r="C316" s="186">
        <f t="shared" si="102"/>
        <v>0</v>
      </c>
      <c r="D316" s="402"/>
    </row>
    <row r="317" spans="1:4" s="126" customFormat="1" x14ac:dyDescent="0.3">
      <c r="A317" s="177">
        <v>7214</v>
      </c>
      <c r="B317" s="102" t="s">
        <v>121</v>
      </c>
      <c r="C317" s="187">
        <f>SUM(C318:C323)</f>
        <v>0</v>
      </c>
      <c r="D317" s="99">
        <f t="shared" ref="D317" si="103">SUM(D318:D323)</f>
        <v>0</v>
      </c>
    </row>
    <row r="318" spans="1:4" s="126" customFormat="1" x14ac:dyDescent="0.3">
      <c r="A318" s="97"/>
      <c r="B318" s="125">
        <v>3210</v>
      </c>
      <c r="C318" s="186">
        <f t="shared" ref="C318:C323" si="104">SUM(D318:D318)</f>
        <v>0</v>
      </c>
      <c r="D318" s="402"/>
    </row>
    <row r="319" spans="1:4" s="126" customFormat="1" x14ac:dyDescent="0.3">
      <c r="A319" s="97"/>
      <c r="B319" s="125">
        <v>4910</v>
      </c>
      <c r="C319" s="186">
        <f t="shared" si="104"/>
        <v>0</v>
      </c>
      <c r="D319" s="402"/>
    </row>
    <row r="320" spans="1:4" s="126" customFormat="1" x14ac:dyDescent="0.3">
      <c r="A320" s="97"/>
      <c r="B320" s="125">
        <v>5410</v>
      </c>
      <c r="C320" s="186">
        <f t="shared" si="104"/>
        <v>0</v>
      </c>
      <c r="D320" s="402"/>
    </row>
    <row r="321" spans="1:4" s="126" customFormat="1" x14ac:dyDescent="0.3">
      <c r="A321" s="97"/>
      <c r="B321" s="125">
        <v>6210</v>
      </c>
      <c r="C321" s="186">
        <f t="shared" si="104"/>
        <v>0</v>
      </c>
      <c r="D321" s="402"/>
    </row>
    <row r="322" spans="1:4" s="126" customFormat="1" x14ac:dyDescent="0.3">
      <c r="A322" s="97"/>
      <c r="B322" s="125">
        <v>7210</v>
      </c>
      <c r="C322" s="186">
        <f t="shared" si="104"/>
        <v>0</v>
      </c>
      <c r="D322" s="402"/>
    </row>
    <row r="323" spans="1:4" s="126" customFormat="1" x14ac:dyDescent="0.3">
      <c r="A323" s="97"/>
      <c r="B323" s="125">
        <v>8210</v>
      </c>
      <c r="C323" s="186">
        <f t="shared" si="104"/>
        <v>0</v>
      </c>
      <c r="D323" s="402"/>
    </row>
    <row r="324" spans="1:4" s="172" customFormat="1" ht="18" customHeight="1" x14ac:dyDescent="0.3">
      <c r="A324" s="171">
        <v>722</v>
      </c>
      <c r="B324" s="395" t="s">
        <v>2738</v>
      </c>
      <c r="C324" s="188">
        <f t="shared" ref="C324" si="105">SUM(C325,C332,C339,C346)</f>
        <v>0</v>
      </c>
      <c r="D324" s="188">
        <f>SUM(D325,D332,D339,D346)</f>
        <v>0</v>
      </c>
    </row>
    <row r="325" spans="1:4" s="126" customFormat="1" x14ac:dyDescent="0.3">
      <c r="A325" s="177">
        <v>7221</v>
      </c>
      <c r="B325" s="102" t="s">
        <v>74</v>
      </c>
      <c r="C325" s="187">
        <f>SUM(C326:C331)</f>
        <v>0</v>
      </c>
      <c r="D325" s="99">
        <f t="shared" ref="D325" si="106">SUM(D326:D331)</f>
        <v>0</v>
      </c>
    </row>
    <row r="326" spans="1:4" s="126" customFormat="1" x14ac:dyDescent="0.3">
      <c r="A326" s="97"/>
      <c r="B326" s="125">
        <v>3210</v>
      </c>
      <c r="C326" s="186">
        <f t="shared" ref="C326:C331" si="107">SUM(D326:D326)</f>
        <v>0</v>
      </c>
      <c r="D326" s="402"/>
    </row>
    <row r="327" spans="1:4" s="126" customFormat="1" x14ac:dyDescent="0.3">
      <c r="A327" s="97"/>
      <c r="B327" s="125">
        <v>4910</v>
      </c>
      <c r="C327" s="186">
        <f t="shared" si="107"/>
        <v>0</v>
      </c>
      <c r="D327" s="402"/>
    </row>
    <row r="328" spans="1:4" s="126" customFormat="1" x14ac:dyDescent="0.3">
      <c r="A328" s="97"/>
      <c r="B328" s="125">
        <v>5410</v>
      </c>
      <c r="C328" s="186">
        <f t="shared" si="107"/>
        <v>0</v>
      </c>
      <c r="D328" s="402"/>
    </row>
    <row r="329" spans="1:4" s="126" customFormat="1" x14ac:dyDescent="0.3">
      <c r="A329" s="97"/>
      <c r="B329" s="125">
        <v>6210</v>
      </c>
      <c r="C329" s="186">
        <f t="shared" si="107"/>
        <v>0</v>
      </c>
      <c r="D329" s="402"/>
    </row>
    <row r="330" spans="1:4" s="126" customFormat="1" x14ac:dyDescent="0.3">
      <c r="A330" s="97"/>
      <c r="B330" s="125">
        <v>7210</v>
      </c>
      <c r="C330" s="186">
        <f t="shared" si="107"/>
        <v>0</v>
      </c>
      <c r="D330" s="402"/>
    </row>
    <row r="331" spans="1:4" s="126" customFormat="1" x14ac:dyDescent="0.3">
      <c r="A331" s="97"/>
      <c r="B331" s="125">
        <v>8210</v>
      </c>
      <c r="C331" s="186">
        <f t="shared" si="107"/>
        <v>0</v>
      </c>
      <c r="D331" s="402"/>
    </row>
    <row r="332" spans="1:4" s="126" customFormat="1" x14ac:dyDescent="0.3">
      <c r="A332" s="177">
        <v>7224</v>
      </c>
      <c r="B332" s="102" t="s">
        <v>122</v>
      </c>
      <c r="C332" s="187">
        <f>SUM(C333:C338)</f>
        <v>0</v>
      </c>
      <c r="D332" s="99">
        <f t="shared" ref="D332" si="108">SUM(D333:D338)</f>
        <v>0</v>
      </c>
    </row>
    <row r="333" spans="1:4" s="126" customFormat="1" x14ac:dyDescent="0.3">
      <c r="A333" s="97"/>
      <c r="B333" s="125">
        <v>3210</v>
      </c>
      <c r="C333" s="186">
        <f t="shared" ref="C333:C338" si="109">SUM(D333:D333)</f>
        <v>0</v>
      </c>
      <c r="D333" s="402"/>
    </row>
    <row r="334" spans="1:4" s="126" customFormat="1" x14ac:dyDescent="0.3">
      <c r="A334" s="97"/>
      <c r="B334" s="125">
        <v>4910</v>
      </c>
      <c r="C334" s="186">
        <f t="shared" si="109"/>
        <v>0</v>
      </c>
      <c r="D334" s="402"/>
    </row>
    <row r="335" spans="1:4" s="126" customFormat="1" x14ac:dyDescent="0.3">
      <c r="A335" s="97"/>
      <c r="B335" s="125">
        <v>5410</v>
      </c>
      <c r="C335" s="186">
        <f t="shared" si="109"/>
        <v>0</v>
      </c>
      <c r="D335" s="402"/>
    </row>
    <row r="336" spans="1:4" s="126" customFormat="1" x14ac:dyDescent="0.3">
      <c r="A336" s="97"/>
      <c r="B336" s="125">
        <v>6210</v>
      </c>
      <c r="C336" s="186">
        <f t="shared" si="109"/>
        <v>0</v>
      </c>
      <c r="D336" s="402"/>
    </row>
    <row r="337" spans="1:4" s="126" customFormat="1" x14ac:dyDescent="0.3">
      <c r="A337" s="97"/>
      <c r="B337" s="125">
        <v>7210</v>
      </c>
      <c r="C337" s="186">
        <f t="shared" si="109"/>
        <v>0</v>
      </c>
      <c r="D337" s="402"/>
    </row>
    <row r="338" spans="1:4" s="126" customFormat="1" x14ac:dyDescent="0.3">
      <c r="A338" s="97"/>
      <c r="B338" s="125">
        <v>8210</v>
      </c>
      <c r="C338" s="186">
        <f t="shared" si="109"/>
        <v>0</v>
      </c>
      <c r="D338" s="402"/>
    </row>
    <row r="339" spans="1:4" s="126" customFormat="1" x14ac:dyDescent="0.3">
      <c r="A339" s="177">
        <v>7225</v>
      </c>
      <c r="B339" s="102" t="s">
        <v>108</v>
      </c>
      <c r="C339" s="187">
        <f>SUM(C340:C345)</f>
        <v>0</v>
      </c>
      <c r="D339" s="99">
        <f t="shared" ref="D339" si="110">SUM(D340:D345)</f>
        <v>0</v>
      </c>
    </row>
    <row r="340" spans="1:4" s="126" customFormat="1" x14ac:dyDescent="0.3">
      <c r="A340" s="97"/>
      <c r="B340" s="125">
        <v>3210</v>
      </c>
      <c r="C340" s="186">
        <f t="shared" ref="C340:C345" si="111">SUM(D340:D340)</f>
        <v>0</v>
      </c>
      <c r="D340" s="402"/>
    </row>
    <row r="341" spans="1:4" s="126" customFormat="1" x14ac:dyDescent="0.3">
      <c r="A341" s="97"/>
      <c r="B341" s="125">
        <v>4910</v>
      </c>
      <c r="C341" s="186">
        <f t="shared" si="111"/>
        <v>0</v>
      </c>
      <c r="D341" s="402"/>
    </row>
    <row r="342" spans="1:4" s="126" customFormat="1" x14ac:dyDescent="0.3">
      <c r="A342" s="97"/>
      <c r="B342" s="125">
        <v>5410</v>
      </c>
      <c r="C342" s="186">
        <f t="shared" si="111"/>
        <v>0</v>
      </c>
      <c r="D342" s="402"/>
    </row>
    <row r="343" spans="1:4" s="126" customFormat="1" x14ac:dyDescent="0.3">
      <c r="A343" s="97"/>
      <c r="B343" s="125">
        <v>6210</v>
      </c>
      <c r="C343" s="186">
        <f t="shared" si="111"/>
        <v>0</v>
      </c>
      <c r="D343" s="402"/>
    </row>
    <row r="344" spans="1:4" s="126" customFormat="1" x14ac:dyDescent="0.3">
      <c r="A344" s="97"/>
      <c r="B344" s="125">
        <v>7210</v>
      </c>
      <c r="C344" s="186">
        <f t="shared" si="111"/>
        <v>0</v>
      </c>
      <c r="D344" s="402"/>
    </row>
    <row r="345" spans="1:4" s="126" customFormat="1" x14ac:dyDescent="0.3">
      <c r="A345" s="97"/>
      <c r="B345" s="125">
        <v>8210</v>
      </c>
      <c r="C345" s="186">
        <f t="shared" si="111"/>
        <v>0</v>
      </c>
      <c r="D345" s="402"/>
    </row>
    <row r="346" spans="1:4" s="126" customFormat="1" x14ac:dyDescent="0.3">
      <c r="A346" s="177">
        <v>7227</v>
      </c>
      <c r="B346" s="102" t="s">
        <v>103</v>
      </c>
      <c r="C346" s="187">
        <f>SUM(C347:C352)</f>
        <v>0</v>
      </c>
      <c r="D346" s="99">
        <f t="shared" ref="D346" si="112">SUM(D347:D352)</f>
        <v>0</v>
      </c>
    </row>
    <row r="347" spans="1:4" s="126" customFormat="1" x14ac:dyDescent="0.3">
      <c r="A347" s="97"/>
      <c r="B347" s="125">
        <v>3210</v>
      </c>
      <c r="C347" s="186">
        <f t="shared" ref="C347:C352" si="113">SUM(D347:D347)</f>
        <v>0</v>
      </c>
      <c r="D347" s="402"/>
    </row>
    <row r="348" spans="1:4" s="126" customFormat="1" x14ac:dyDescent="0.3">
      <c r="A348" s="97"/>
      <c r="B348" s="125">
        <v>4910</v>
      </c>
      <c r="C348" s="186">
        <f t="shared" si="113"/>
        <v>0</v>
      </c>
      <c r="D348" s="402"/>
    </row>
    <row r="349" spans="1:4" s="126" customFormat="1" x14ac:dyDescent="0.3">
      <c r="A349" s="97"/>
      <c r="B349" s="125">
        <v>5410</v>
      </c>
      <c r="C349" s="186">
        <f t="shared" si="113"/>
        <v>0</v>
      </c>
      <c r="D349" s="402"/>
    </row>
    <row r="350" spans="1:4" s="126" customFormat="1" x14ac:dyDescent="0.3">
      <c r="A350" s="97"/>
      <c r="B350" s="125">
        <v>6210</v>
      </c>
      <c r="C350" s="186">
        <f t="shared" si="113"/>
        <v>0</v>
      </c>
      <c r="D350" s="402"/>
    </row>
    <row r="351" spans="1:4" s="126" customFormat="1" x14ac:dyDescent="0.3">
      <c r="A351" s="97"/>
      <c r="B351" s="125">
        <v>7210</v>
      </c>
      <c r="C351" s="186">
        <f t="shared" si="113"/>
        <v>0</v>
      </c>
      <c r="D351" s="402"/>
    </row>
    <row r="352" spans="1:4" s="126" customFormat="1" x14ac:dyDescent="0.3">
      <c r="A352" s="97"/>
      <c r="B352" s="125">
        <v>8210</v>
      </c>
      <c r="C352" s="186">
        <f t="shared" si="113"/>
        <v>0</v>
      </c>
      <c r="D352" s="402"/>
    </row>
    <row r="353" spans="1:4" s="172" customFormat="1" ht="18" customHeight="1" x14ac:dyDescent="0.3">
      <c r="A353" s="171">
        <v>723</v>
      </c>
      <c r="B353" s="395" t="s">
        <v>2767</v>
      </c>
      <c r="C353" s="188">
        <f t="shared" ref="C353" si="114">SUM(C354)</f>
        <v>0</v>
      </c>
      <c r="D353" s="188">
        <f>SUM(D354)</f>
        <v>0</v>
      </c>
    </row>
    <row r="354" spans="1:4" s="126" customFormat="1" x14ac:dyDescent="0.3">
      <c r="A354" s="177">
        <v>7231</v>
      </c>
      <c r="B354" s="102" t="s">
        <v>153</v>
      </c>
      <c r="C354" s="187">
        <f>SUM(C355:C360)</f>
        <v>0</v>
      </c>
      <c r="D354" s="99">
        <f t="shared" ref="D354" si="115">SUM(D355:D360)</f>
        <v>0</v>
      </c>
    </row>
    <row r="355" spans="1:4" s="126" customFormat="1" x14ac:dyDescent="0.3">
      <c r="A355" s="97"/>
      <c r="B355" s="125">
        <v>3210</v>
      </c>
      <c r="C355" s="186">
        <f t="shared" ref="C355:C360" si="116">SUM(D355:D355)</f>
        <v>0</v>
      </c>
      <c r="D355" s="402"/>
    </row>
    <row r="356" spans="1:4" s="126" customFormat="1" x14ac:dyDescent="0.3">
      <c r="A356" s="97"/>
      <c r="B356" s="125">
        <v>4910</v>
      </c>
      <c r="C356" s="186">
        <f t="shared" si="116"/>
        <v>0</v>
      </c>
      <c r="D356" s="402"/>
    </row>
    <row r="357" spans="1:4" s="126" customFormat="1" x14ac:dyDescent="0.3">
      <c r="A357" s="97"/>
      <c r="B357" s="125">
        <v>5410</v>
      </c>
      <c r="C357" s="186">
        <f t="shared" si="116"/>
        <v>0</v>
      </c>
      <c r="D357" s="402"/>
    </row>
    <row r="358" spans="1:4" s="126" customFormat="1" x14ac:dyDescent="0.3">
      <c r="A358" s="97"/>
      <c r="B358" s="125">
        <v>6210</v>
      </c>
      <c r="C358" s="186">
        <f t="shared" si="116"/>
        <v>0</v>
      </c>
      <c r="D358" s="402"/>
    </row>
    <row r="359" spans="1:4" s="126" customFormat="1" x14ac:dyDescent="0.3">
      <c r="A359" s="97"/>
      <c r="B359" s="125">
        <v>7210</v>
      </c>
      <c r="C359" s="186">
        <f t="shared" si="116"/>
        <v>0</v>
      </c>
      <c r="D359" s="402"/>
    </row>
    <row r="360" spans="1:4" s="126" customFormat="1" x14ac:dyDescent="0.3">
      <c r="A360" s="97"/>
      <c r="B360" s="125">
        <v>8210</v>
      </c>
      <c r="C360" s="186">
        <f t="shared" si="116"/>
        <v>0</v>
      </c>
      <c r="D360" s="402"/>
    </row>
    <row r="361" spans="1:4" s="175" customFormat="1" x14ac:dyDescent="0.3">
      <c r="A361" s="173">
        <v>8</v>
      </c>
      <c r="B361" s="394" t="s">
        <v>2842</v>
      </c>
      <c r="C361" s="186">
        <f t="shared" ref="C361" si="117">SUM(C362,C370,C378,C386,C394)</f>
        <v>0</v>
      </c>
      <c r="D361" s="186">
        <f>SUM(D362,D370,D378,D386,D394)</f>
        <v>0</v>
      </c>
    </row>
    <row r="362" spans="1:4" s="172" customFormat="1" ht="21" customHeight="1" x14ac:dyDescent="0.3">
      <c r="A362" s="171">
        <v>812</v>
      </c>
      <c r="B362" s="395" t="s">
        <v>2872</v>
      </c>
      <c r="C362" s="188">
        <f t="shared" ref="C362" si="118">SUM(C363)</f>
        <v>0</v>
      </c>
      <c r="D362" s="188">
        <f>SUM(D363)</f>
        <v>0</v>
      </c>
    </row>
    <row r="363" spans="1:4" s="126" customFormat="1" ht="26.4" x14ac:dyDescent="0.3">
      <c r="A363" s="177">
        <v>8121</v>
      </c>
      <c r="B363" s="102" t="s">
        <v>28</v>
      </c>
      <c r="C363" s="187">
        <f>SUM(C364:C369)</f>
        <v>0</v>
      </c>
      <c r="D363" s="99">
        <f t="shared" ref="D363" si="119">SUM(D364:D369)</f>
        <v>0</v>
      </c>
    </row>
    <row r="364" spans="1:4" s="126" customFormat="1" x14ac:dyDescent="0.3">
      <c r="A364" s="97"/>
      <c r="B364" s="125">
        <v>3210</v>
      </c>
      <c r="C364" s="186">
        <f t="shared" ref="C364:C369" si="120">SUM(D364:D364)</f>
        <v>0</v>
      </c>
      <c r="D364" s="402"/>
    </row>
    <row r="365" spans="1:4" s="126" customFormat="1" x14ac:dyDescent="0.3">
      <c r="A365" s="97"/>
      <c r="B365" s="125">
        <v>4910</v>
      </c>
      <c r="C365" s="186">
        <f t="shared" si="120"/>
        <v>0</v>
      </c>
      <c r="D365" s="402"/>
    </row>
    <row r="366" spans="1:4" s="126" customFormat="1" x14ac:dyDescent="0.3">
      <c r="A366" s="97"/>
      <c r="B366" s="125">
        <v>5410</v>
      </c>
      <c r="C366" s="186">
        <f t="shared" si="120"/>
        <v>0</v>
      </c>
      <c r="D366" s="402"/>
    </row>
    <row r="367" spans="1:4" s="126" customFormat="1" x14ac:dyDescent="0.3">
      <c r="A367" s="97"/>
      <c r="B367" s="125">
        <v>6210</v>
      </c>
      <c r="C367" s="186">
        <f t="shared" si="120"/>
        <v>0</v>
      </c>
      <c r="D367" s="402"/>
    </row>
    <row r="368" spans="1:4" s="126" customFormat="1" x14ac:dyDescent="0.3">
      <c r="A368" s="97"/>
      <c r="B368" s="125">
        <v>7210</v>
      </c>
      <c r="C368" s="186">
        <f t="shared" si="120"/>
        <v>0</v>
      </c>
      <c r="D368" s="402"/>
    </row>
    <row r="369" spans="1:4" s="126" customFormat="1" x14ac:dyDescent="0.3">
      <c r="A369" s="97"/>
      <c r="B369" s="125">
        <v>8210</v>
      </c>
      <c r="C369" s="186">
        <f t="shared" si="120"/>
        <v>0</v>
      </c>
      <c r="D369" s="402"/>
    </row>
    <row r="370" spans="1:4" s="172" customFormat="1" ht="22.5" customHeight="1" x14ac:dyDescent="0.3">
      <c r="A370" s="171">
        <v>815</v>
      </c>
      <c r="B370" s="395" t="s">
        <v>2908</v>
      </c>
      <c r="C370" s="188">
        <f t="shared" ref="C370" si="121">SUM(C371)</f>
        <v>0</v>
      </c>
      <c r="D370" s="188">
        <f>SUM(D371)</f>
        <v>0</v>
      </c>
    </row>
    <row r="371" spans="1:4" s="126" customFormat="1" x14ac:dyDescent="0.3">
      <c r="A371" s="177">
        <v>8153</v>
      </c>
      <c r="B371" s="102" t="s">
        <v>29</v>
      </c>
      <c r="C371" s="187">
        <f>SUM(C372:C377)</f>
        <v>0</v>
      </c>
      <c r="D371" s="99">
        <f t="shared" ref="D371" si="122">SUM(D372:D377)</f>
        <v>0</v>
      </c>
    </row>
    <row r="372" spans="1:4" s="126" customFormat="1" x14ac:dyDescent="0.3">
      <c r="A372" s="97"/>
      <c r="B372" s="125">
        <v>3210</v>
      </c>
      <c r="C372" s="186">
        <f t="shared" ref="C372:C377" si="123">SUM(D372:D372)</f>
        <v>0</v>
      </c>
      <c r="D372" s="402"/>
    </row>
    <row r="373" spans="1:4" s="126" customFormat="1" x14ac:dyDescent="0.3">
      <c r="A373" s="97"/>
      <c r="B373" s="125">
        <v>4910</v>
      </c>
      <c r="C373" s="186">
        <f t="shared" si="123"/>
        <v>0</v>
      </c>
      <c r="D373" s="402"/>
    </row>
    <row r="374" spans="1:4" s="126" customFormat="1" x14ac:dyDescent="0.3">
      <c r="A374" s="97"/>
      <c r="B374" s="125">
        <v>5410</v>
      </c>
      <c r="C374" s="186">
        <f t="shared" si="123"/>
        <v>0</v>
      </c>
      <c r="D374" s="402"/>
    </row>
    <row r="375" spans="1:4" s="126" customFormat="1" x14ac:dyDescent="0.3">
      <c r="A375" s="97"/>
      <c r="B375" s="125">
        <v>6210</v>
      </c>
      <c r="C375" s="186">
        <f t="shared" si="123"/>
        <v>0</v>
      </c>
      <c r="D375" s="402"/>
    </row>
    <row r="376" spans="1:4" s="126" customFormat="1" x14ac:dyDescent="0.3">
      <c r="A376" s="97"/>
      <c r="B376" s="125">
        <v>7210</v>
      </c>
      <c r="C376" s="186">
        <f t="shared" si="123"/>
        <v>0</v>
      </c>
      <c r="D376" s="402"/>
    </row>
    <row r="377" spans="1:4" s="126" customFormat="1" x14ac:dyDescent="0.3">
      <c r="A377" s="97"/>
      <c r="B377" s="125">
        <v>8210</v>
      </c>
      <c r="C377" s="186">
        <f t="shared" si="123"/>
        <v>0</v>
      </c>
      <c r="D377" s="402"/>
    </row>
    <row r="378" spans="1:4" s="172" customFormat="1" ht="24.75" customHeight="1" x14ac:dyDescent="0.3">
      <c r="A378" s="171">
        <v>834</v>
      </c>
      <c r="B378" s="395" t="s">
        <v>3049</v>
      </c>
      <c r="C378" s="188">
        <f t="shared" ref="C378" si="124">SUM(C379)</f>
        <v>0</v>
      </c>
      <c r="D378" s="188">
        <f>SUM(D379)</f>
        <v>0</v>
      </c>
    </row>
    <row r="379" spans="1:4" s="126" customFormat="1" x14ac:dyDescent="0.3">
      <c r="A379" s="177">
        <v>8341</v>
      </c>
      <c r="B379" s="102" t="s">
        <v>30</v>
      </c>
      <c r="C379" s="187">
        <f>SUM(C380:C385)</f>
        <v>0</v>
      </c>
      <c r="D379" s="99">
        <f t="shared" ref="D379" si="125">SUM(D380:D385)</f>
        <v>0</v>
      </c>
    </row>
    <row r="380" spans="1:4" s="126" customFormat="1" x14ac:dyDescent="0.3">
      <c r="A380" s="97"/>
      <c r="B380" s="125">
        <v>3210</v>
      </c>
      <c r="C380" s="186">
        <f t="shared" ref="C380:C385" si="126">SUM(D380:D380)</f>
        <v>0</v>
      </c>
      <c r="D380" s="402"/>
    </row>
    <row r="381" spans="1:4" s="126" customFormat="1" x14ac:dyDescent="0.3">
      <c r="A381" s="97"/>
      <c r="B381" s="125">
        <v>4910</v>
      </c>
      <c r="C381" s="186">
        <f t="shared" si="126"/>
        <v>0</v>
      </c>
      <c r="D381" s="402"/>
    </row>
    <row r="382" spans="1:4" s="126" customFormat="1" x14ac:dyDescent="0.3">
      <c r="A382" s="97"/>
      <c r="B382" s="125">
        <v>5410</v>
      </c>
      <c r="C382" s="186">
        <f t="shared" si="126"/>
        <v>0</v>
      </c>
      <c r="D382" s="402"/>
    </row>
    <row r="383" spans="1:4" s="126" customFormat="1" x14ac:dyDescent="0.3">
      <c r="A383" s="97"/>
      <c r="B383" s="125">
        <v>6210</v>
      </c>
      <c r="C383" s="186">
        <f t="shared" si="126"/>
        <v>0</v>
      </c>
      <c r="D383" s="402"/>
    </row>
    <row r="384" spans="1:4" s="126" customFormat="1" x14ac:dyDescent="0.3">
      <c r="A384" s="97"/>
      <c r="B384" s="125">
        <v>7210</v>
      </c>
      <c r="C384" s="186">
        <f t="shared" si="126"/>
        <v>0</v>
      </c>
      <c r="D384" s="402"/>
    </row>
    <row r="385" spans="1:4" s="126" customFormat="1" x14ac:dyDescent="0.3">
      <c r="A385" s="97"/>
      <c r="B385" s="125">
        <v>8210</v>
      </c>
      <c r="C385" s="186">
        <f t="shared" si="126"/>
        <v>0</v>
      </c>
      <c r="D385" s="402"/>
    </row>
    <row r="386" spans="1:4" s="172" customFormat="1" ht="27" customHeight="1" x14ac:dyDescent="0.3">
      <c r="A386" s="171">
        <v>844</v>
      </c>
      <c r="B386" s="395" t="s">
        <v>3107</v>
      </c>
      <c r="C386" s="188">
        <f t="shared" ref="C386" si="127">SUM(C387)</f>
        <v>0</v>
      </c>
      <c r="D386" s="188">
        <f>SUM(D387)</f>
        <v>0</v>
      </c>
    </row>
    <row r="387" spans="1:4" s="126" customFormat="1" x14ac:dyDescent="0.3">
      <c r="A387" s="177">
        <v>8443</v>
      </c>
      <c r="B387" s="102" t="s">
        <v>31</v>
      </c>
      <c r="C387" s="187">
        <f>SUM(C388:C393)</f>
        <v>0</v>
      </c>
      <c r="D387" s="99">
        <f t="shared" ref="D387" si="128">SUM(D388:D393)</f>
        <v>0</v>
      </c>
    </row>
    <row r="388" spans="1:4" s="126" customFormat="1" x14ac:dyDescent="0.3">
      <c r="A388" s="97"/>
      <c r="B388" s="125">
        <v>3210</v>
      </c>
      <c r="C388" s="186">
        <f t="shared" ref="C388:C393" si="129">SUM(D388:D388)</f>
        <v>0</v>
      </c>
      <c r="D388" s="402"/>
    </row>
    <row r="389" spans="1:4" s="126" customFormat="1" x14ac:dyDescent="0.3">
      <c r="A389" s="97"/>
      <c r="B389" s="125">
        <v>4910</v>
      </c>
      <c r="C389" s="186">
        <f t="shared" si="129"/>
        <v>0</v>
      </c>
      <c r="D389" s="402"/>
    </row>
    <row r="390" spans="1:4" s="126" customFormat="1" x14ac:dyDescent="0.3">
      <c r="A390" s="97"/>
      <c r="B390" s="125">
        <v>5410</v>
      </c>
      <c r="C390" s="186">
        <f t="shared" si="129"/>
        <v>0</v>
      </c>
      <c r="D390" s="402"/>
    </row>
    <row r="391" spans="1:4" s="126" customFormat="1" x14ac:dyDescent="0.3">
      <c r="A391" s="97"/>
      <c r="B391" s="125">
        <v>6210</v>
      </c>
      <c r="C391" s="186">
        <f t="shared" si="129"/>
        <v>0</v>
      </c>
      <c r="D391" s="402"/>
    </row>
    <row r="392" spans="1:4" s="126" customFormat="1" x14ac:dyDescent="0.3">
      <c r="A392" s="97"/>
      <c r="B392" s="125">
        <v>7210</v>
      </c>
      <c r="C392" s="186">
        <f t="shared" si="129"/>
        <v>0</v>
      </c>
      <c r="D392" s="402"/>
    </row>
    <row r="393" spans="1:4" s="126" customFormat="1" x14ac:dyDescent="0.3">
      <c r="A393" s="97"/>
      <c r="B393" s="125">
        <v>8210</v>
      </c>
      <c r="C393" s="186">
        <f t="shared" si="129"/>
        <v>0</v>
      </c>
      <c r="D393" s="402"/>
    </row>
    <row r="394" spans="1:4" s="172" customFormat="1" ht="18" customHeight="1" x14ac:dyDescent="0.3">
      <c r="A394" s="171">
        <v>845</v>
      </c>
      <c r="B394" s="395" t="s">
        <v>3136</v>
      </c>
      <c r="C394" s="188">
        <f t="shared" ref="C394" si="130">SUM(C395)</f>
        <v>0</v>
      </c>
      <c r="D394" s="188">
        <f>SUM(D395)</f>
        <v>0</v>
      </c>
    </row>
    <row r="395" spans="1:4" s="126" customFormat="1" x14ac:dyDescent="0.3">
      <c r="A395" s="177">
        <v>8453</v>
      </c>
      <c r="B395" s="102" t="s">
        <v>268</v>
      </c>
      <c r="C395" s="187">
        <f>SUM(C396:C401)</f>
        <v>0</v>
      </c>
      <c r="D395" s="99">
        <f t="shared" ref="D395" si="131">SUM(D396:D401)</f>
        <v>0</v>
      </c>
    </row>
    <row r="396" spans="1:4" s="126" customFormat="1" x14ac:dyDescent="0.3">
      <c r="A396" s="97"/>
      <c r="B396" s="125">
        <v>3210</v>
      </c>
      <c r="C396" s="186">
        <f t="shared" ref="C396:C401" si="132">SUM(D396:D396)</f>
        <v>0</v>
      </c>
      <c r="D396" s="402"/>
    </row>
    <row r="397" spans="1:4" s="126" customFormat="1" x14ac:dyDescent="0.3">
      <c r="A397" s="97"/>
      <c r="B397" s="125">
        <v>4910</v>
      </c>
      <c r="C397" s="186">
        <f t="shared" si="132"/>
        <v>0</v>
      </c>
      <c r="D397" s="402"/>
    </row>
    <row r="398" spans="1:4" s="126" customFormat="1" x14ac:dyDescent="0.3">
      <c r="A398" s="97"/>
      <c r="B398" s="125">
        <v>5410</v>
      </c>
      <c r="C398" s="186">
        <f t="shared" si="132"/>
        <v>0</v>
      </c>
      <c r="D398" s="402"/>
    </row>
    <row r="399" spans="1:4" s="126" customFormat="1" x14ac:dyDescent="0.3">
      <c r="A399" s="97"/>
      <c r="B399" s="125">
        <v>6210</v>
      </c>
      <c r="C399" s="186">
        <f t="shared" si="132"/>
        <v>0</v>
      </c>
      <c r="D399" s="402"/>
    </row>
    <row r="400" spans="1:4" s="126" customFormat="1" x14ac:dyDescent="0.3">
      <c r="A400" s="97"/>
      <c r="B400" s="125">
        <v>7210</v>
      </c>
      <c r="C400" s="186">
        <f t="shared" si="132"/>
        <v>0</v>
      </c>
      <c r="D400" s="402"/>
    </row>
    <row r="401" spans="1:4" s="126" customFormat="1" x14ac:dyDescent="0.3">
      <c r="A401" s="97"/>
      <c r="B401" s="125">
        <v>8210</v>
      </c>
      <c r="C401" s="186">
        <f t="shared" si="132"/>
        <v>0</v>
      </c>
      <c r="D401" s="402"/>
    </row>
    <row r="402" spans="1:4" s="175" customFormat="1" x14ac:dyDescent="0.3">
      <c r="A402" s="173">
        <v>9</v>
      </c>
      <c r="B402" s="394" t="s">
        <v>3190</v>
      </c>
      <c r="C402" s="186">
        <f t="shared" ref="C402" si="133">SUM(C403)</f>
        <v>18000</v>
      </c>
      <c r="D402" s="186">
        <f>SUM(D403)</f>
        <v>18000</v>
      </c>
    </row>
    <row r="403" spans="1:4" s="172" customFormat="1" ht="18" customHeight="1" x14ac:dyDescent="0.3">
      <c r="A403" s="171">
        <v>922</v>
      </c>
      <c r="B403" s="395" t="s">
        <v>3237</v>
      </c>
      <c r="C403" s="188">
        <f t="shared" ref="C403" si="134">SUM(C404,C411)</f>
        <v>18000</v>
      </c>
      <c r="D403" s="188">
        <f>SUM(D404,D411)</f>
        <v>18000</v>
      </c>
    </row>
    <row r="404" spans="1:4" s="126" customFormat="1" x14ac:dyDescent="0.3">
      <c r="A404" s="177">
        <v>9221</v>
      </c>
      <c r="B404" s="102" t="s">
        <v>260</v>
      </c>
      <c r="C404" s="187">
        <f>SUM(C405:C410)</f>
        <v>18000</v>
      </c>
      <c r="D404" s="99">
        <f t="shared" ref="D404" si="135">SUM(D405:D410)</f>
        <v>18000</v>
      </c>
    </row>
    <row r="405" spans="1:4" s="126" customFormat="1" x14ac:dyDescent="0.3">
      <c r="A405" s="97"/>
      <c r="B405" s="125">
        <v>3210</v>
      </c>
      <c r="C405" s="186">
        <f t="shared" ref="C405:C410" si="136">SUM(D405:D405)</f>
        <v>0</v>
      </c>
      <c r="D405" s="402"/>
    </row>
    <row r="406" spans="1:4" s="126" customFormat="1" x14ac:dyDescent="0.3">
      <c r="A406" s="97"/>
      <c r="B406" s="125">
        <v>4910</v>
      </c>
      <c r="C406" s="186">
        <f t="shared" si="136"/>
        <v>18000</v>
      </c>
      <c r="D406" s="402">
        <v>18000</v>
      </c>
    </row>
    <row r="407" spans="1:4" s="126" customFormat="1" x14ac:dyDescent="0.3">
      <c r="A407" s="97"/>
      <c r="B407" s="125">
        <v>5410</v>
      </c>
      <c r="C407" s="186">
        <f t="shared" si="136"/>
        <v>0</v>
      </c>
      <c r="D407" s="402"/>
    </row>
    <row r="408" spans="1:4" s="126" customFormat="1" x14ac:dyDescent="0.3">
      <c r="A408" s="97"/>
      <c r="B408" s="125">
        <v>6210</v>
      </c>
      <c r="C408" s="186">
        <f t="shared" si="136"/>
        <v>0</v>
      </c>
      <c r="D408" s="402"/>
    </row>
    <row r="409" spans="1:4" s="126" customFormat="1" x14ac:dyDescent="0.3">
      <c r="A409" s="97"/>
      <c r="B409" s="125">
        <v>7210</v>
      </c>
      <c r="C409" s="186">
        <f t="shared" si="136"/>
        <v>0</v>
      </c>
      <c r="D409" s="402"/>
    </row>
    <row r="410" spans="1:4" s="126" customFormat="1" x14ac:dyDescent="0.3">
      <c r="A410" s="97"/>
      <c r="B410" s="125">
        <v>8210</v>
      </c>
      <c r="C410" s="186">
        <f t="shared" si="136"/>
        <v>0</v>
      </c>
      <c r="D410" s="402"/>
    </row>
    <row r="411" spans="1:4" s="126" customFormat="1" x14ac:dyDescent="0.3">
      <c r="A411" s="177">
        <v>9222</v>
      </c>
      <c r="B411" s="102" t="s">
        <v>261</v>
      </c>
      <c r="C411" s="187">
        <f>SUM(C412:C417)</f>
        <v>0</v>
      </c>
      <c r="D411" s="99">
        <f t="shared" ref="D411" si="137">SUM(D412:D417)</f>
        <v>0</v>
      </c>
    </row>
    <row r="412" spans="1:4" s="126" customFormat="1" x14ac:dyDescent="0.3">
      <c r="A412" s="97"/>
      <c r="B412" s="125">
        <v>3210</v>
      </c>
      <c r="C412" s="186">
        <f t="shared" ref="C412:C417" si="138">SUM(D412:D412)</f>
        <v>0</v>
      </c>
      <c r="D412" s="402"/>
    </row>
    <row r="413" spans="1:4" s="126" customFormat="1" x14ac:dyDescent="0.3">
      <c r="A413" s="97"/>
      <c r="B413" s="125">
        <v>4910</v>
      </c>
      <c r="C413" s="186">
        <f t="shared" si="138"/>
        <v>0</v>
      </c>
      <c r="D413" s="402"/>
    </row>
    <row r="414" spans="1:4" s="126" customFormat="1" x14ac:dyDescent="0.3">
      <c r="A414" s="97"/>
      <c r="B414" s="125">
        <v>5410</v>
      </c>
      <c r="C414" s="186">
        <f t="shared" si="138"/>
        <v>0</v>
      </c>
      <c r="D414" s="402"/>
    </row>
    <row r="415" spans="1:4" s="126" customFormat="1" x14ac:dyDescent="0.3">
      <c r="A415" s="97"/>
      <c r="B415" s="125">
        <v>6210</v>
      </c>
      <c r="C415" s="186">
        <f t="shared" si="138"/>
        <v>0</v>
      </c>
      <c r="D415" s="402"/>
    </row>
    <row r="416" spans="1:4" s="126" customFormat="1" x14ac:dyDescent="0.3">
      <c r="A416" s="97"/>
      <c r="B416" s="125">
        <v>7210</v>
      </c>
      <c r="C416" s="186">
        <f t="shared" si="138"/>
        <v>0</v>
      </c>
      <c r="D416" s="402"/>
    </row>
    <row r="417" spans="1:4" s="126" customFormat="1" x14ac:dyDescent="0.3">
      <c r="A417" s="97"/>
      <c r="B417" s="125">
        <v>8210</v>
      </c>
      <c r="C417" s="186">
        <f t="shared" si="138"/>
        <v>0</v>
      </c>
      <c r="D417" s="402"/>
    </row>
    <row r="418" spans="1:4" s="127" customFormat="1" x14ac:dyDescent="0.3">
      <c r="A418" s="104"/>
      <c r="B418" s="105" t="s">
        <v>262</v>
      </c>
      <c r="C418" s="189">
        <f>SUM(C411,C404,C395,C387,C379,C371,C363,C354,C346,C339,C332,C325,C317,C310,C303,C295,C286,C278,C271,C263,C256,C248,C241,C233,C226,C218,C210)+SUM(C202,C194,C187,C180,C173,C166,C158,C151,C144,C137,C130,C123,C116,C108,C101,C94,C86,C79,C71,C64,C56,C49,C41,C34,C20,C12,C5,C27)</f>
        <v>6810020</v>
      </c>
      <c r="D418" s="189">
        <f>SUM(D411,D404,D395,D387,D379,D371,D363,D354,D346,D339,D332,D325,D317,D310,D303,D295,D286,D278,D271,D263,D256,D248,D241,D233,D226,D218,D210)+SUM(D202,D194,D187,D180,D173,D166,D158,D151,D144,D137,D130,D123,D116,D108,D101,D94,D86,D79,D71,D64,D56,D49,D41,D34,D20,D12,D5)</f>
        <v>6810020</v>
      </c>
    </row>
    <row r="419" spans="1:4" s="93" customFormat="1" x14ac:dyDescent="0.3">
      <c r="A419" s="86"/>
      <c r="B419" s="87" t="s">
        <v>571</v>
      </c>
      <c r="C419" s="190">
        <f t="shared" ref="C419:D419" si="139">SUMIF($A$3:$A$417,"&gt;1000",C$3:C$417)-C418</f>
        <v>0</v>
      </c>
      <c r="D419" s="96">
        <f t="shared" si="139"/>
        <v>0</v>
      </c>
    </row>
    <row r="420" spans="1:4" s="93" customFormat="1" x14ac:dyDescent="0.3">
      <c r="A420" s="86"/>
      <c r="B420" s="87"/>
      <c r="C420" s="190"/>
      <c r="D420" s="96"/>
    </row>
    <row r="421" spans="1:4" s="93" customFormat="1" x14ac:dyDescent="0.3">
      <c r="A421" s="86"/>
      <c r="B421" s="176" t="s">
        <v>567</v>
      </c>
      <c r="C421" s="191">
        <f t="shared" ref="C421:D421" si="140">C3</f>
        <v>6716900</v>
      </c>
      <c r="D421" s="191">
        <f t="shared" si="140"/>
        <v>6716900</v>
      </c>
    </row>
    <row r="422" spans="1:4" s="93" customFormat="1" x14ac:dyDescent="0.3">
      <c r="A422" s="86"/>
      <c r="B422" s="176" t="s">
        <v>568</v>
      </c>
      <c r="C422" s="191">
        <f>C293</f>
        <v>75120</v>
      </c>
      <c r="D422" s="191">
        <f t="shared" ref="D422" si="141">D293</f>
        <v>75120</v>
      </c>
    </row>
    <row r="423" spans="1:4" s="93" customFormat="1" x14ac:dyDescent="0.3">
      <c r="A423" s="86"/>
      <c r="B423" s="176" t="s">
        <v>569</v>
      </c>
      <c r="C423" s="191">
        <f>C361</f>
        <v>0</v>
      </c>
      <c r="D423" s="191">
        <f t="shared" ref="D423" si="142">D361</f>
        <v>0</v>
      </c>
    </row>
    <row r="424" spans="1:4" s="93" customFormat="1" x14ac:dyDescent="0.3">
      <c r="A424" s="86"/>
      <c r="B424" s="176" t="s">
        <v>570</v>
      </c>
      <c r="C424" s="191">
        <f>C402</f>
        <v>18000</v>
      </c>
      <c r="D424" s="191">
        <f t="shared" ref="D424" si="143">D402</f>
        <v>18000</v>
      </c>
    </row>
    <row r="425" spans="1:4" s="93" customFormat="1" x14ac:dyDescent="0.3">
      <c r="A425" s="86"/>
      <c r="B425" s="184" t="s">
        <v>572</v>
      </c>
      <c r="C425" s="192">
        <f>SUM(C421:C424)</f>
        <v>6810020</v>
      </c>
      <c r="D425" s="192">
        <f t="shared" ref="D425" si="144">SUM(D421:D424)</f>
        <v>6810020</v>
      </c>
    </row>
    <row r="426" spans="1:4" s="93" customFormat="1" x14ac:dyDescent="0.3">
      <c r="A426" s="86"/>
      <c r="B426" s="176" t="s">
        <v>571</v>
      </c>
      <c r="C426" s="191">
        <f>C425-C418</f>
        <v>0</v>
      </c>
      <c r="D426" s="191">
        <f t="shared" ref="D426" si="145">D425-D418</f>
        <v>0</v>
      </c>
    </row>
    <row r="427" spans="1:4" s="93" customFormat="1" x14ac:dyDescent="0.3">
      <c r="A427" s="86"/>
      <c r="B427" s="87"/>
      <c r="C427" s="190"/>
      <c r="D427" s="96"/>
    </row>
    <row r="428" spans="1:4" s="138" customFormat="1" ht="20.399999999999999" x14ac:dyDescent="0.2">
      <c r="A428" s="137"/>
      <c r="B428" s="136" t="s">
        <v>269</v>
      </c>
      <c r="C428" s="193" t="s">
        <v>266</v>
      </c>
      <c r="D428" s="129" t="s">
        <v>266</v>
      </c>
    </row>
    <row r="429" spans="1:4" s="93" customFormat="1" x14ac:dyDescent="0.3">
      <c r="A429" s="88"/>
      <c r="B429" s="122">
        <v>11</v>
      </c>
      <c r="C429" s="124">
        <f t="shared" ref="C429:C439" si="146">SUMIF($B$5:$B$418,$B429,C$5:C$418)</f>
        <v>99577</v>
      </c>
      <c r="D429" s="124">
        <f t="shared" ref="D429:D439" si="147">SUMIF($B$5:$B$418,$B429,D$5:D$418)</f>
        <v>99577</v>
      </c>
    </row>
    <row r="430" spans="1:4" x14ac:dyDescent="0.3">
      <c r="B430" s="120">
        <v>12</v>
      </c>
      <c r="C430" s="124">
        <f t="shared" si="146"/>
        <v>637741</v>
      </c>
      <c r="D430" s="124">
        <f t="shared" si="147"/>
        <v>637741</v>
      </c>
    </row>
    <row r="431" spans="1:4" x14ac:dyDescent="0.3">
      <c r="B431" s="120">
        <v>5103</v>
      </c>
      <c r="C431" s="124">
        <f t="shared" si="146"/>
        <v>0</v>
      </c>
      <c r="D431" s="124">
        <f t="shared" si="147"/>
        <v>0</v>
      </c>
    </row>
    <row r="432" spans="1:4" x14ac:dyDescent="0.3">
      <c r="B432" s="120">
        <v>526</v>
      </c>
      <c r="C432" s="124">
        <f t="shared" si="146"/>
        <v>0</v>
      </c>
      <c r="D432" s="124">
        <f t="shared" si="147"/>
        <v>0</v>
      </c>
    </row>
    <row r="433" spans="1:4" x14ac:dyDescent="0.3">
      <c r="B433" s="120">
        <v>527</v>
      </c>
      <c r="C433" s="124">
        <f t="shared" si="146"/>
        <v>7400</v>
      </c>
      <c r="D433" s="124">
        <f t="shared" si="147"/>
        <v>7400</v>
      </c>
    </row>
    <row r="434" spans="1:4" x14ac:dyDescent="0.3">
      <c r="B434" s="120">
        <v>5212</v>
      </c>
      <c r="C434" s="124">
        <f t="shared" si="146"/>
        <v>12700</v>
      </c>
      <c r="D434" s="124">
        <f t="shared" si="147"/>
        <v>12700</v>
      </c>
    </row>
    <row r="435" spans="1:4" x14ac:dyDescent="0.3">
      <c r="B435" s="125">
        <v>3210</v>
      </c>
      <c r="C435" s="124">
        <f t="shared" si="146"/>
        <v>44174</v>
      </c>
      <c r="D435" s="124">
        <f t="shared" si="147"/>
        <v>44174</v>
      </c>
    </row>
    <row r="436" spans="1:4" x14ac:dyDescent="0.3">
      <c r="B436" s="125">
        <v>4910</v>
      </c>
      <c r="C436" s="124">
        <f t="shared" si="146"/>
        <v>164727</v>
      </c>
      <c r="D436" s="124">
        <f t="shared" si="147"/>
        <v>164727</v>
      </c>
    </row>
    <row r="437" spans="1:4" x14ac:dyDescent="0.3">
      <c r="B437" s="125">
        <v>5410</v>
      </c>
      <c r="C437" s="124">
        <f t="shared" si="146"/>
        <v>5768581</v>
      </c>
      <c r="D437" s="124">
        <f t="shared" si="147"/>
        <v>5768581</v>
      </c>
    </row>
    <row r="438" spans="1:4" x14ac:dyDescent="0.3">
      <c r="B438" s="125">
        <v>6210</v>
      </c>
      <c r="C438" s="124">
        <f t="shared" si="146"/>
        <v>0</v>
      </c>
      <c r="D438" s="124">
        <f t="shared" si="147"/>
        <v>0</v>
      </c>
    </row>
    <row r="439" spans="1:4" x14ac:dyDescent="0.3">
      <c r="B439" s="125">
        <v>7210</v>
      </c>
      <c r="C439" s="124">
        <f t="shared" si="146"/>
        <v>75120</v>
      </c>
      <c r="D439" s="124">
        <f t="shared" si="147"/>
        <v>75120</v>
      </c>
    </row>
    <row r="440" spans="1:4" x14ac:dyDescent="0.3">
      <c r="B440" s="125">
        <v>8210</v>
      </c>
      <c r="C440" s="124">
        <f t="shared" ref="C440:D440" si="148">SUMIF($B$5:$B$418,$B440,C$5:C$418)</f>
        <v>0</v>
      </c>
      <c r="D440" s="124">
        <f t="shared" si="148"/>
        <v>0</v>
      </c>
    </row>
    <row r="441" spans="1:4" s="183" customFormat="1" x14ac:dyDescent="0.3">
      <c r="A441" s="180"/>
      <c r="B441" s="181" t="s">
        <v>572</v>
      </c>
      <c r="C441" s="182">
        <f>SUM(C429:C440)</f>
        <v>6810020</v>
      </c>
      <c r="D441" s="182">
        <f t="shared" ref="D441" si="149">SUM(D429:D440)</f>
        <v>6810020</v>
      </c>
    </row>
    <row r="442" spans="1:4" s="179" customFormat="1" x14ac:dyDescent="0.3">
      <c r="A442" s="86"/>
      <c r="B442" s="174"/>
      <c r="C442" s="124"/>
      <c r="D442" s="124"/>
    </row>
    <row r="443" spans="1:4" s="93" customFormat="1" ht="32.25" customHeight="1" x14ac:dyDescent="0.3">
      <c r="A443" s="86"/>
      <c r="B443" s="139" t="s">
        <v>270</v>
      </c>
      <c r="C443" s="194" t="s">
        <v>271</v>
      </c>
      <c r="D443" s="130" t="s">
        <v>271</v>
      </c>
    </row>
    <row r="444" spans="1:4" x14ac:dyDescent="0.3">
      <c r="B444" s="122">
        <v>11</v>
      </c>
      <c r="C444" s="121">
        <f>C429-'POSEBNI DIO-rashodi'!L813</f>
        <v>0</v>
      </c>
      <c r="D444" s="121">
        <f>D429-'POSEBNI DIO-rashodi'!N813</f>
        <v>0</v>
      </c>
    </row>
    <row r="445" spans="1:4" x14ac:dyDescent="0.3">
      <c r="B445" s="120">
        <v>12</v>
      </c>
      <c r="C445" s="121">
        <f>C430-'POSEBNI DIO-rashodi'!L814</f>
        <v>0</v>
      </c>
      <c r="D445" s="121">
        <f>D430-'POSEBNI DIO-rashodi'!N814</f>
        <v>0</v>
      </c>
    </row>
    <row r="446" spans="1:4" x14ac:dyDescent="0.3">
      <c r="B446" s="120">
        <v>5103</v>
      </c>
      <c r="C446" s="121">
        <f>C431-'POSEBNI DIO-rashodi'!L815</f>
        <v>0</v>
      </c>
      <c r="D446" s="121">
        <f>D431-'POSEBNI DIO-rashodi'!N815</f>
        <v>0</v>
      </c>
    </row>
    <row r="447" spans="1:4" x14ac:dyDescent="0.3">
      <c r="B447" s="120">
        <v>526</v>
      </c>
      <c r="C447" s="121">
        <f>C432-'POSEBNI DIO-rashodi'!L816</f>
        <v>0</v>
      </c>
      <c r="D447" s="121">
        <f>D432-'POSEBNI DIO-rashodi'!N816</f>
        <v>0</v>
      </c>
    </row>
    <row r="448" spans="1:4" x14ac:dyDescent="0.3">
      <c r="B448" s="120">
        <v>527</v>
      </c>
      <c r="C448" s="121">
        <f>C433-'POSEBNI DIO-rashodi'!L817</f>
        <v>0</v>
      </c>
      <c r="D448" s="121">
        <f>D433-'POSEBNI DIO-rashodi'!N817</f>
        <v>0</v>
      </c>
    </row>
    <row r="449" spans="1:4" x14ac:dyDescent="0.3">
      <c r="B449" s="120">
        <v>5212</v>
      </c>
      <c r="C449" s="121">
        <f>C434-'POSEBNI DIO-rashodi'!L818</f>
        <v>0</v>
      </c>
      <c r="D449" s="121">
        <f>D434-'POSEBNI DIO-rashodi'!N818</f>
        <v>0</v>
      </c>
    </row>
    <row r="450" spans="1:4" x14ac:dyDescent="0.3">
      <c r="B450" s="125">
        <v>3210</v>
      </c>
      <c r="C450" s="121">
        <f>C435-'POSEBNI DIO-rashodi'!L819</f>
        <v>0</v>
      </c>
      <c r="D450" s="121">
        <f>D435-'POSEBNI DIO-rashodi'!N819</f>
        <v>0</v>
      </c>
    </row>
    <row r="451" spans="1:4" x14ac:dyDescent="0.3">
      <c r="B451" s="125">
        <v>4910</v>
      </c>
      <c r="C451" s="121">
        <f>C436-'POSEBNI DIO-rashodi'!L820</f>
        <v>0</v>
      </c>
      <c r="D451" s="121">
        <f>D436-'POSEBNI DIO-rashodi'!N820</f>
        <v>0</v>
      </c>
    </row>
    <row r="452" spans="1:4" x14ac:dyDescent="0.3">
      <c r="B452" s="125">
        <v>5410</v>
      </c>
      <c r="C452" s="121">
        <f>C437-'POSEBNI DIO-rashodi'!L821</f>
        <v>0</v>
      </c>
      <c r="D452" s="121">
        <f>D437-'POSEBNI DIO-rashodi'!N821</f>
        <v>0</v>
      </c>
    </row>
    <row r="453" spans="1:4" x14ac:dyDescent="0.3">
      <c r="B453" s="125">
        <v>6210</v>
      </c>
      <c r="C453" s="121">
        <f>C438-'POSEBNI DIO-rashodi'!L822</f>
        <v>0</v>
      </c>
      <c r="D453" s="121">
        <f>D438-'POSEBNI DIO-rashodi'!N822</f>
        <v>0</v>
      </c>
    </row>
    <row r="454" spans="1:4" x14ac:dyDescent="0.3">
      <c r="B454" s="125">
        <v>7210</v>
      </c>
      <c r="C454" s="121">
        <f>C439-'POSEBNI DIO-rashodi'!L823</f>
        <v>0</v>
      </c>
      <c r="D454" s="121">
        <f>D439-'POSEBNI DIO-rashodi'!N823</f>
        <v>0</v>
      </c>
    </row>
    <row r="455" spans="1:4" x14ac:dyDescent="0.3">
      <c r="B455" s="125">
        <v>8210</v>
      </c>
      <c r="C455" s="121">
        <f>C440-'POSEBNI DIO-rashodi'!L824</f>
        <v>0</v>
      </c>
      <c r="D455" s="121">
        <f>D440-'POSEBNI DIO-rashodi'!N824</f>
        <v>0</v>
      </c>
    </row>
    <row r="456" spans="1:4" s="183" customFormat="1" x14ac:dyDescent="0.3">
      <c r="A456" s="180"/>
      <c r="B456" s="181" t="s">
        <v>572</v>
      </c>
      <c r="C456" s="182">
        <f>SUM(C444:C455)</f>
        <v>0</v>
      </c>
      <c r="D456" s="182">
        <f t="shared" ref="D456" si="150">SUM(D444:D455)</f>
        <v>0</v>
      </c>
    </row>
    <row r="708" spans="1:3" x14ac:dyDescent="0.3">
      <c r="A708" s="91"/>
      <c r="B708" s="95"/>
      <c r="C708" s="195"/>
    </row>
    <row r="723" spans="1:3" s="94" customFormat="1" ht="13.2" x14ac:dyDescent="0.25">
      <c r="A723" s="85"/>
      <c r="B723" s="92"/>
      <c r="C723" s="196"/>
    </row>
    <row r="2621" spans="1:3" x14ac:dyDescent="0.3">
      <c r="A2621" s="91"/>
      <c r="B2621" s="93"/>
      <c r="C2621" s="195"/>
    </row>
  </sheetData>
  <mergeCells count="1">
    <mergeCell ref="A1:C1"/>
  </mergeCells>
  <printOptions gridLines="1"/>
  <pageMargins left="0.19685039370078741" right="0.19685039370078741" top="0.19685039370078741" bottom="0.19685039370078741" header="0.11811023622047245" footer="0.11811023622047245"/>
  <pageSetup paperSize="9" fitToHeight="0" orientation="portrait" r:id="rId1"/>
  <headerFooter>
    <oddFooter>&amp;C&amp;P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49"/>
  <sheetViews>
    <sheetView zoomScaleNormal="100" workbookViewId="0">
      <pane xSplit="5" ySplit="2" topLeftCell="F216" activePane="bottomRight" state="frozen"/>
      <selection activeCell="E261" sqref="E261"/>
      <selection pane="topRight" activeCell="E261" sqref="E261"/>
      <selection pane="bottomLeft" activeCell="E261" sqref="E261"/>
      <selection pane="bottomRight" activeCell="E232" sqref="E232"/>
    </sheetView>
  </sheetViews>
  <sheetFormatPr defaultColWidth="9.109375" defaultRowHeight="13.2" x14ac:dyDescent="0.25"/>
  <cols>
    <col min="1" max="1" width="7.44140625" style="262" customWidth="1"/>
    <col min="2" max="2" width="7" style="264" bestFit="1" customWidth="1"/>
    <col min="3" max="3" width="7.6640625" style="264" bestFit="1" customWidth="1"/>
    <col min="4" max="4" width="5.33203125" style="264" bestFit="1" customWidth="1"/>
    <col min="5" max="5" width="98.44140625" style="223" customWidth="1"/>
    <col min="6" max="6" width="11.6640625" style="221" customWidth="1"/>
    <col min="7" max="7" width="11.88671875" style="221" customWidth="1"/>
    <col min="8" max="8" width="12.5546875" style="221" customWidth="1"/>
    <col min="9" max="9" width="11.33203125" style="221" customWidth="1"/>
    <col min="10" max="10" width="9.88671875" style="221" customWidth="1"/>
    <col min="11" max="16384" width="9.109375" style="221"/>
  </cols>
  <sheetData>
    <row r="1" spans="1:5" s="201" customFormat="1" ht="27.75" customHeight="1" x14ac:dyDescent="0.25">
      <c r="A1" s="284" t="s">
        <v>573</v>
      </c>
      <c r="B1" s="284" t="s">
        <v>574</v>
      </c>
      <c r="C1" s="347" t="s">
        <v>575</v>
      </c>
      <c r="D1" s="284" t="s">
        <v>576</v>
      </c>
      <c r="E1" s="265" t="s">
        <v>577</v>
      </c>
    </row>
    <row r="2" spans="1:5" s="207" customFormat="1" x14ac:dyDescent="0.25">
      <c r="A2" s="348" t="s">
        <v>2841</v>
      </c>
      <c r="B2" s="204"/>
      <c r="C2" s="204"/>
      <c r="D2" s="204"/>
      <c r="E2" s="349" t="s">
        <v>2842</v>
      </c>
    </row>
    <row r="3" spans="1:5" s="216" customFormat="1" x14ac:dyDescent="0.25">
      <c r="A3" s="350" t="s">
        <v>2843</v>
      </c>
      <c r="B3" s="210"/>
      <c r="C3" s="210"/>
      <c r="D3" s="210"/>
      <c r="E3" s="351" t="s">
        <v>2844</v>
      </c>
    </row>
    <row r="4" spans="1:5" s="214" customFormat="1" ht="26.4" x14ac:dyDescent="0.3">
      <c r="A4" s="263"/>
      <c r="B4" s="352" t="s">
        <v>2845</v>
      </c>
      <c r="C4" s="340"/>
      <c r="D4" s="340"/>
      <c r="E4" s="351" t="s">
        <v>2846</v>
      </c>
    </row>
    <row r="5" spans="1:5" s="216" customFormat="1" x14ac:dyDescent="0.25">
      <c r="A5" s="263"/>
      <c r="B5" s="340"/>
      <c r="C5" s="352" t="s">
        <v>2847</v>
      </c>
      <c r="D5" s="210"/>
      <c r="E5" s="351" t="s">
        <v>2848</v>
      </c>
    </row>
    <row r="6" spans="1:5" ht="12.75" customHeight="1" x14ac:dyDescent="0.25">
      <c r="C6" s="218"/>
      <c r="D6" s="353" t="s">
        <v>2849</v>
      </c>
      <c r="E6" s="354" t="s">
        <v>2850</v>
      </c>
    </row>
    <row r="7" spans="1:5" ht="12.75" customHeight="1" x14ac:dyDescent="0.25">
      <c r="C7" s="218"/>
      <c r="D7" s="353" t="s">
        <v>2851</v>
      </c>
      <c r="E7" s="354" t="s">
        <v>2852</v>
      </c>
    </row>
    <row r="8" spans="1:5" x14ac:dyDescent="0.25">
      <c r="C8" s="226" t="s">
        <v>2853</v>
      </c>
      <c r="D8" s="352"/>
      <c r="E8" s="301" t="s">
        <v>2854</v>
      </c>
    </row>
    <row r="9" spans="1:5" ht="26.4" x14ac:dyDescent="0.25">
      <c r="C9" s="218"/>
      <c r="D9" s="355" t="s">
        <v>2855</v>
      </c>
      <c r="E9" s="303" t="s">
        <v>2856</v>
      </c>
    </row>
    <row r="10" spans="1:5" ht="26.4" x14ac:dyDescent="0.25">
      <c r="C10" s="218"/>
      <c r="D10" s="355" t="s">
        <v>2857</v>
      </c>
      <c r="E10" s="303" t="s">
        <v>2858</v>
      </c>
    </row>
    <row r="11" spans="1:5" x14ac:dyDescent="0.25">
      <c r="C11" s="226" t="s">
        <v>2859</v>
      </c>
      <c r="D11" s="352"/>
      <c r="E11" s="292" t="s">
        <v>2860</v>
      </c>
    </row>
    <row r="12" spans="1:5" ht="26.4" x14ac:dyDescent="0.25">
      <c r="C12" s="218"/>
      <c r="D12" s="355" t="s">
        <v>2861</v>
      </c>
      <c r="E12" s="298" t="s">
        <v>2862</v>
      </c>
    </row>
    <row r="13" spans="1:5" ht="26.4" x14ac:dyDescent="0.25">
      <c r="C13" s="218"/>
      <c r="D13" s="355" t="s">
        <v>2863</v>
      </c>
      <c r="E13" s="298" t="s">
        <v>2864</v>
      </c>
    </row>
    <row r="14" spans="1:5" x14ac:dyDescent="0.25">
      <c r="C14" s="226" t="s">
        <v>2865</v>
      </c>
      <c r="D14" s="352"/>
      <c r="E14" s="301" t="s">
        <v>2866</v>
      </c>
    </row>
    <row r="15" spans="1:5" ht="13.5" customHeight="1" x14ac:dyDescent="0.25">
      <c r="C15" s="218"/>
      <c r="D15" s="355" t="s">
        <v>2867</v>
      </c>
      <c r="E15" s="303" t="s">
        <v>2868</v>
      </c>
    </row>
    <row r="16" spans="1:5" ht="26.4" x14ac:dyDescent="0.25">
      <c r="C16" s="218"/>
      <c r="D16" s="355" t="s">
        <v>2869</v>
      </c>
      <c r="E16" s="303" t="s">
        <v>2870</v>
      </c>
    </row>
    <row r="17" spans="1:5" s="309" customFormat="1" ht="15.6" x14ac:dyDescent="0.3">
      <c r="A17" s="263"/>
      <c r="B17" s="356" t="s">
        <v>2871</v>
      </c>
      <c r="C17" s="210"/>
      <c r="D17" s="210"/>
      <c r="E17" s="351" t="s">
        <v>2872</v>
      </c>
    </row>
    <row r="18" spans="1:5" s="216" customFormat="1" ht="15.75" customHeight="1" x14ac:dyDescent="0.25">
      <c r="A18" s="263"/>
      <c r="B18" s="340"/>
      <c r="C18" s="352" t="s">
        <v>256</v>
      </c>
      <c r="D18" s="210"/>
      <c r="E18" s="351" t="s">
        <v>28</v>
      </c>
    </row>
    <row r="19" spans="1:5" ht="26.4" x14ac:dyDescent="0.25">
      <c r="C19" s="218"/>
      <c r="D19" s="353" t="s">
        <v>2873</v>
      </c>
      <c r="E19" s="354" t="s">
        <v>2874</v>
      </c>
    </row>
    <row r="20" spans="1:5" ht="12.75" customHeight="1" x14ac:dyDescent="0.25">
      <c r="C20" s="218"/>
      <c r="D20" s="353" t="s">
        <v>2875</v>
      </c>
      <c r="E20" s="354" t="s">
        <v>2876</v>
      </c>
    </row>
    <row r="21" spans="1:5" s="224" customFormat="1" x14ac:dyDescent="0.25">
      <c r="A21" s="217"/>
      <c r="B21" s="218"/>
      <c r="C21" s="218"/>
      <c r="D21" s="353">
        <v>81213</v>
      </c>
      <c r="E21" s="354" t="s">
        <v>2877</v>
      </c>
    </row>
    <row r="22" spans="1:5" s="225" customFormat="1" ht="13.5" customHeight="1" x14ac:dyDescent="0.25">
      <c r="A22" s="209"/>
      <c r="B22" s="210"/>
      <c r="C22" s="352" t="s">
        <v>2878</v>
      </c>
      <c r="D22" s="210"/>
      <c r="E22" s="351" t="s">
        <v>2879</v>
      </c>
    </row>
    <row r="23" spans="1:5" s="224" customFormat="1" ht="26.4" x14ac:dyDescent="0.25">
      <c r="A23" s="217"/>
      <c r="B23" s="218"/>
      <c r="C23" s="218"/>
      <c r="D23" s="353" t="s">
        <v>2880</v>
      </c>
      <c r="E23" s="354" t="s">
        <v>2881</v>
      </c>
    </row>
    <row r="24" spans="1:5" s="224" customFormat="1" ht="26.4" x14ac:dyDescent="0.25">
      <c r="A24" s="217"/>
      <c r="B24" s="218"/>
      <c r="C24" s="218"/>
      <c r="D24" s="353" t="s">
        <v>2882</v>
      </c>
      <c r="E24" s="354" t="s">
        <v>2883</v>
      </c>
    </row>
    <row r="25" spans="1:5" s="274" customFormat="1" ht="15.6" x14ac:dyDescent="0.3">
      <c r="A25" s="209"/>
      <c r="B25" s="352" t="s">
        <v>2884</v>
      </c>
      <c r="C25" s="210"/>
      <c r="D25" s="210"/>
      <c r="E25" s="351" t="s">
        <v>2885</v>
      </c>
    </row>
    <row r="26" spans="1:5" s="225" customFormat="1" x14ac:dyDescent="0.25">
      <c r="A26" s="209"/>
      <c r="B26" s="210"/>
      <c r="C26" s="210">
        <v>8132</v>
      </c>
      <c r="D26" s="352"/>
      <c r="E26" s="351" t="s">
        <v>2886</v>
      </c>
    </row>
    <row r="27" spans="1:5" s="224" customFormat="1" x14ac:dyDescent="0.25">
      <c r="A27" s="217"/>
      <c r="B27" s="218"/>
      <c r="C27" s="218"/>
      <c r="D27" s="353">
        <v>81321</v>
      </c>
      <c r="E27" s="354" t="s">
        <v>2887</v>
      </c>
    </row>
    <row r="28" spans="1:5" s="224" customFormat="1" x14ac:dyDescent="0.25">
      <c r="A28" s="217"/>
      <c r="B28" s="218"/>
      <c r="C28" s="218"/>
      <c r="D28" s="353">
        <v>81322</v>
      </c>
      <c r="E28" s="354" t="s">
        <v>2888</v>
      </c>
    </row>
    <row r="29" spans="1:5" s="224" customFormat="1" x14ac:dyDescent="0.25">
      <c r="A29" s="217"/>
      <c r="B29" s="218"/>
      <c r="C29" s="218"/>
      <c r="D29" s="353">
        <v>81323</v>
      </c>
      <c r="E29" s="354" t="s">
        <v>2889</v>
      </c>
    </row>
    <row r="30" spans="1:5" s="225" customFormat="1" x14ac:dyDescent="0.25">
      <c r="A30" s="209"/>
      <c r="B30" s="210"/>
      <c r="C30" s="210">
        <v>8133</v>
      </c>
      <c r="D30" s="352"/>
      <c r="E30" s="351" t="s">
        <v>2890</v>
      </c>
    </row>
    <row r="31" spans="1:5" s="224" customFormat="1" x14ac:dyDescent="0.25">
      <c r="A31" s="217"/>
      <c r="B31" s="218"/>
      <c r="C31" s="218"/>
      <c r="D31" s="353">
        <v>81331</v>
      </c>
      <c r="E31" s="354" t="s">
        <v>2891</v>
      </c>
    </row>
    <row r="32" spans="1:5" s="224" customFormat="1" x14ac:dyDescent="0.25">
      <c r="A32" s="217"/>
      <c r="B32" s="218"/>
      <c r="C32" s="218"/>
      <c r="D32" s="353">
        <v>81332</v>
      </c>
      <c r="E32" s="354" t="s">
        <v>2892</v>
      </c>
    </row>
    <row r="33" spans="1:5" s="224" customFormat="1" x14ac:dyDescent="0.25">
      <c r="A33" s="217"/>
      <c r="B33" s="218"/>
      <c r="C33" s="218"/>
      <c r="D33" s="353">
        <v>81333</v>
      </c>
      <c r="E33" s="354" t="s">
        <v>2893</v>
      </c>
    </row>
    <row r="34" spans="1:5" s="225" customFormat="1" x14ac:dyDescent="0.25">
      <c r="A34" s="209"/>
      <c r="B34" s="210"/>
      <c r="C34" s="210">
        <v>8134</v>
      </c>
      <c r="D34" s="352"/>
      <c r="E34" s="351" t="s">
        <v>2894</v>
      </c>
    </row>
    <row r="35" spans="1:5" s="224" customFormat="1" x14ac:dyDescent="0.25">
      <c r="A35" s="217"/>
      <c r="B35" s="218"/>
      <c r="C35" s="218"/>
      <c r="D35" s="353">
        <v>81341</v>
      </c>
      <c r="E35" s="354" t="s">
        <v>2895</v>
      </c>
    </row>
    <row r="36" spans="1:5" s="224" customFormat="1" x14ac:dyDescent="0.25">
      <c r="A36" s="217"/>
      <c r="B36" s="218"/>
      <c r="C36" s="218"/>
      <c r="D36" s="353">
        <v>81342</v>
      </c>
      <c r="E36" s="354" t="s">
        <v>2896</v>
      </c>
    </row>
    <row r="37" spans="1:5" s="224" customFormat="1" x14ac:dyDescent="0.25">
      <c r="A37" s="217"/>
      <c r="B37" s="218"/>
      <c r="C37" s="218"/>
      <c r="D37" s="353">
        <v>81343</v>
      </c>
      <c r="E37" s="354" t="s">
        <v>2897</v>
      </c>
    </row>
    <row r="38" spans="1:5" s="274" customFormat="1" ht="15" customHeight="1" x14ac:dyDescent="0.3">
      <c r="A38" s="209"/>
      <c r="B38" s="352" t="s">
        <v>2898</v>
      </c>
      <c r="C38" s="210"/>
      <c r="D38" s="210"/>
      <c r="E38" s="351" t="s">
        <v>2899</v>
      </c>
    </row>
    <row r="39" spans="1:5" s="225" customFormat="1" x14ac:dyDescent="0.25">
      <c r="A39" s="209"/>
      <c r="B39" s="210"/>
      <c r="C39" s="352" t="s">
        <v>2900</v>
      </c>
      <c r="D39" s="210"/>
      <c r="E39" s="351" t="s">
        <v>2901</v>
      </c>
    </row>
    <row r="40" spans="1:5" s="224" customFormat="1" ht="26.4" x14ac:dyDescent="0.25">
      <c r="A40" s="217"/>
      <c r="B40" s="218"/>
      <c r="C40" s="218"/>
      <c r="D40" s="353" t="s">
        <v>2902</v>
      </c>
      <c r="E40" s="354" t="s">
        <v>2903</v>
      </c>
    </row>
    <row r="41" spans="1:5" s="224" customFormat="1" ht="26.4" x14ac:dyDescent="0.25">
      <c r="A41" s="217"/>
      <c r="B41" s="218"/>
      <c r="C41" s="218"/>
      <c r="D41" s="353" t="s">
        <v>2904</v>
      </c>
      <c r="E41" s="354" t="s">
        <v>2905</v>
      </c>
    </row>
    <row r="42" spans="1:5" s="224" customFormat="1" x14ac:dyDescent="0.25">
      <c r="A42" s="217"/>
      <c r="B42" s="218"/>
      <c r="C42" s="218"/>
      <c r="D42" s="353">
        <v>81413</v>
      </c>
      <c r="E42" s="354" t="s">
        <v>2906</v>
      </c>
    </row>
    <row r="43" spans="1:5" s="274" customFormat="1" ht="15.6" x14ac:dyDescent="0.3">
      <c r="A43" s="209"/>
      <c r="B43" s="352" t="s">
        <v>2907</v>
      </c>
      <c r="C43" s="210"/>
      <c r="D43" s="210"/>
      <c r="E43" s="351" t="s">
        <v>2908</v>
      </c>
    </row>
    <row r="44" spans="1:5" s="225" customFormat="1" x14ac:dyDescent="0.25">
      <c r="A44" s="209"/>
      <c r="B44" s="210"/>
      <c r="C44" s="210">
        <v>8153</v>
      </c>
      <c r="D44" s="352"/>
      <c r="E44" s="351" t="s">
        <v>2909</v>
      </c>
    </row>
    <row r="45" spans="1:5" s="224" customFormat="1" x14ac:dyDescent="0.25">
      <c r="A45" s="217"/>
      <c r="B45" s="218"/>
      <c r="C45" s="218"/>
      <c r="D45" s="353">
        <v>81531</v>
      </c>
      <c r="E45" s="354" t="s">
        <v>2910</v>
      </c>
    </row>
    <row r="46" spans="1:5" s="224" customFormat="1" x14ac:dyDescent="0.25">
      <c r="A46" s="217"/>
      <c r="B46" s="218"/>
      <c r="C46" s="218"/>
      <c r="D46" s="353">
        <v>81532</v>
      </c>
      <c r="E46" s="354" t="s">
        <v>2911</v>
      </c>
    </row>
    <row r="47" spans="1:5" s="224" customFormat="1" x14ac:dyDescent="0.25">
      <c r="A47" s="217"/>
      <c r="B47" s="218"/>
      <c r="C47" s="218"/>
      <c r="D47" s="353">
        <v>81533</v>
      </c>
      <c r="E47" s="354" t="s">
        <v>2912</v>
      </c>
    </row>
    <row r="48" spans="1:5" s="225" customFormat="1" x14ac:dyDescent="0.25">
      <c r="A48" s="209"/>
      <c r="B48" s="210"/>
      <c r="C48" s="210">
        <v>8154</v>
      </c>
      <c r="D48" s="352"/>
      <c r="E48" s="351" t="s">
        <v>2913</v>
      </c>
    </row>
    <row r="49" spans="1:5" s="224" customFormat="1" x14ac:dyDescent="0.25">
      <c r="A49" s="217"/>
      <c r="B49" s="218"/>
      <c r="C49" s="218"/>
      <c r="D49" s="353">
        <v>81541</v>
      </c>
      <c r="E49" s="354" t="s">
        <v>2914</v>
      </c>
    </row>
    <row r="50" spans="1:5" s="224" customFormat="1" x14ac:dyDescent="0.25">
      <c r="A50" s="217"/>
      <c r="B50" s="218"/>
      <c r="C50" s="218"/>
      <c r="D50" s="353">
        <v>81542</v>
      </c>
      <c r="E50" s="354" t="s">
        <v>2915</v>
      </c>
    </row>
    <row r="51" spans="1:5" s="224" customFormat="1" x14ac:dyDescent="0.25">
      <c r="A51" s="217"/>
      <c r="B51" s="218"/>
      <c r="C51" s="218"/>
      <c r="D51" s="353">
        <v>81543</v>
      </c>
      <c r="E51" s="354" t="s">
        <v>2916</v>
      </c>
    </row>
    <row r="52" spans="1:5" s="225" customFormat="1" x14ac:dyDescent="0.25">
      <c r="A52" s="209"/>
      <c r="B52" s="210"/>
      <c r="C52" s="210">
        <v>8155</v>
      </c>
      <c r="D52" s="352"/>
      <c r="E52" s="351" t="s">
        <v>2917</v>
      </c>
    </row>
    <row r="53" spans="1:5" s="224" customFormat="1" ht="12.75" customHeight="1" x14ac:dyDescent="0.25">
      <c r="A53" s="217"/>
      <c r="B53" s="218"/>
      <c r="C53" s="218"/>
      <c r="D53" s="353">
        <v>81551</v>
      </c>
      <c r="E53" s="354" t="s">
        <v>2918</v>
      </c>
    </row>
    <row r="54" spans="1:5" s="224" customFormat="1" ht="11.25" customHeight="1" x14ac:dyDescent="0.25">
      <c r="A54" s="217"/>
      <c r="B54" s="218"/>
      <c r="C54" s="218"/>
      <c r="D54" s="353">
        <v>81552</v>
      </c>
      <c r="E54" s="354" t="s">
        <v>2919</v>
      </c>
    </row>
    <row r="55" spans="1:5" s="224" customFormat="1" x14ac:dyDescent="0.25">
      <c r="A55" s="217"/>
      <c r="B55" s="218"/>
      <c r="C55" s="218"/>
      <c r="D55" s="353">
        <v>81553</v>
      </c>
      <c r="E55" s="354" t="s">
        <v>2920</v>
      </c>
    </row>
    <row r="56" spans="1:5" s="216" customFormat="1" x14ac:dyDescent="0.25">
      <c r="A56" s="263"/>
      <c r="B56" s="340"/>
      <c r="C56" s="210">
        <v>8156</v>
      </c>
      <c r="D56" s="352"/>
      <c r="E56" s="351" t="s">
        <v>2921</v>
      </c>
    </row>
    <row r="57" spans="1:5" ht="12.75" customHeight="1" x14ac:dyDescent="0.25">
      <c r="C57" s="218"/>
      <c r="D57" s="353">
        <v>81561</v>
      </c>
      <c r="E57" s="354" t="s">
        <v>2922</v>
      </c>
    </row>
    <row r="58" spans="1:5" ht="12.75" customHeight="1" x14ac:dyDescent="0.25">
      <c r="C58" s="218"/>
      <c r="D58" s="353">
        <v>81562</v>
      </c>
      <c r="E58" s="354" t="s">
        <v>2923</v>
      </c>
    </row>
    <row r="59" spans="1:5" s="216" customFormat="1" ht="12.75" customHeight="1" x14ac:dyDescent="0.25">
      <c r="A59" s="263"/>
      <c r="B59" s="340"/>
      <c r="C59" s="210">
        <v>8157</v>
      </c>
      <c r="D59" s="352"/>
      <c r="E59" s="351" t="s">
        <v>2924</v>
      </c>
    </row>
    <row r="60" spans="1:5" ht="12.75" customHeight="1" x14ac:dyDescent="0.25">
      <c r="C60" s="218"/>
      <c r="D60" s="353">
        <v>81571</v>
      </c>
      <c r="E60" s="354" t="s">
        <v>2925</v>
      </c>
    </row>
    <row r="61" spans="1:5" ht="12.75" customHeight="1" x14ac:dyDescent="0.25">
      <c r="C61" s="218"/>
      <c r="D61" s="353">
        <v>81572</v>
      </c>
      <c r="E61" s="354" t="s">
        <v>2926</v>
      </c>
    </row>
    <row r="62" spans="1:5" s="225" customFormat="1" ht="16.5" customHeight="1" x14ac:dyDescent="0.25">
      <c r="A62" s="209"/>
      <c r="B62" s="210"/>
      <c r="C62" s="210">
        <v>8158</v>
      </c>
      <c r="D62" s="352"/>
      <c r="E62" s="351" t="s">
        <v>2927</v>
      </c>
    </row>
    <row r="63" spans="1:5" s="224" customFormat="1" x14ac:dyDescent="0.25">
      <c r="A63" s="217"/>
      <c r="B63" s="218"/>
      <c r="C63" s="218"/>
      <c r="D63" s="353">
        <v>81581</v>
      </c>
      <c r="E63" s="354" t="s">
        <v>2928</v>
      </c>
    </row>
    <row r="64" spans="1:5" s="224" customFormat="1" x14ac:dyDescent="0.25">
      <c r="A64" s="217"/>
      <c r="B64" s="218"/>
      <c r="C64" s="218"/>
      <c r="D64" s="353">
        <v>81582</v>
      </c>
      <c r="E64" s="354" t="s">
        <v>2929</v>
      </c>
    </row>
    <row r="65" spans="1:5" s="274" customFormat="1" ht="15.6" x14ac:dyDescent="0.3">
      <c r="A65" s="209"/>
      <c r="B65" s="352" t="s">
        <v>2930</v>
      </c>
      <c r="C65" s="210"/>
      <c r="D65" s="210"/>
      <c r="E65" s="351" t="s">
        <v>2931</v>
      </c>
    </row>
    <row r="66" spans="1:5" s="224" customFormat="1" x14ac:dyDescent="0.25">
      <c r="A66" s="217"/>
      <c r="B66" s="218"/>
      <c r="C66" s="226" t="s">
        <v>2932</v>
      </c>
      <c r="D66" s="353"/>
      <c r="E66" s="292" t="s">
        <v>2933</v>
      </c>
    </row>
    <row r="67" spans="1:5" s="224" customFormat="1" ht="26.4" x14ac:dyDescent="0.25">
      <c r="A67" s="217"/>
      <c r="B67" s="218"/>
      <c r="C67" s="210"/>
      <c r="D67" s="355" t="s">
        <v>2934</v>
      </c>
      <c r="E67" s="298" t="s">
        <v>2935</v>
      </c>
    </row>
    <row r="68" spans="1:5" s="224" customFormat="1" ht="26.4" x14ac:dyDescent="0.25">
      <c r="A68" s="217"/>
      <c r="B68" s="218"/>
      <c r="C68" s="210"/>
      <c r="D68" s="355" t="s">
        <v>2936</v>
      </c>
      <c r="E68" s="298" t="s">
        <v>2937</v>
      </c>
    </row>
    <row r="69" spans="1:5" s="224" customFormat="1" x14ac:dyDescent="0.25">
      <c r="A69" s="217"/>
      <c r="B69" s="218"/>
      <c r="C69" s="210"/>
      <c r="D69" s="355">
        <v>81633</v>
      </c>
      <c r="E69" s="298" t="s">
        <v>2938</v>
      </c>
    </row>
    <row r="70" spans="1:5" s="224" customFormat="1" x14ac:dyDescent="0.25">
      <c r="A70" s="217"/>
      <c r="B70" s="218"/>
      <c r="C70" s="226" t="s">
        <v>2939</v>
      </c>
      <c r="D70" s="353"/>
      <c r="E70" s="292" t="s">
        <v>2940</v>
      </c>
    </row>
    <row r="71" spans="1:5" s="224" customFormat="1" ht="26.4" x14ac:dyDescent="0.25">
      <c r="A71" s="217"/>
      <c r="B71" s="218"/>
      <c r="C71" s="210"/>
      <c r="D71" s="355" t="s">
        <v>2941</v>
      </c>
      <c r="E71" s="298" t="s">
        <v>2942</v>
      </c>
    </row>
    <row r="72" spans="1:5" s="224" customFormat="1" ht="26.4" x14ac:dyDescent="0.25">
      <c r="A72" s="217"/>
      <c r="B72" s="218"/>
      <c r="C72" s="210"/>
      <c r="D72" s="355" t="s">
        <v>2943</v>
      </c>
      <c r="E72" s="298" t="s">
        <v>2944</v>
      </c>
    </row>
    <row r="73" spans="1:5" s="224" customFormat="1" x14ac:dyDescent="0.25">
      <c r="A73" s="217"/>
      <c r="B73" s="218"/>
      <c r="C73" s="210"/>
      <c r="D73" s="355">
        <v>81643</v>
      </c>
      <c r="E73" s="298" t="s">
        <v>2945</v>
      </c>
    </row>
    <row r="74" spans="1:5" s="224" customFormat="1" x14ac:dyDescent="0.25">
      <c r="A74" s="217"/>
      <c r="B74" s="218"/>
      <c r="C74" s="226" t="s">
        <v>2946</v>
      </c>
      <c r="D74" s="353"/>
      <c r="E74" s="292" t="s">
        <v>2947</v>
      </c>
    </row>
    <row r="75" spans="1:5" s="224" customFormat="1" ht="26.4" x14ac:dyDescent="0.25">
      <c r="A75" s="217"/>
      <c r="B75" s="218"/>
      <c r="C75" s="210"/>
      <c r="D75" s="355" t="s">
        <v>2948</v>
      </c>
      <c r="E75" s="298" t="s">
        <v>2949</v>
      </c>
    </row>
    <row r="76" spans="1:5" s="224" customFormat="1" ht="12.75" customHeight="1" x14ac:dyDescent="0.25">
      <c r="A76" s="217"/>
      <c r="B76" s="218"/>
      <c r="C76" s="210"/>
      <c r="D76" s="355" t="s">
        <v>2950</v>
      </c>
      <c r="E76" s="298" t="s">
        <v>2951</v>
      </c>
    </row>
    <row r="77" spans="1:5" s="224" customFormat="1" x14ac:dyDescent="0.25">
      <c r="A77" s="217"/>
      <c r="B77" s="218"/>
      <c r="C77" s="226" t="s">
        <v>2952</v>
      </c>
      <c r="D77" s="353"/>
      <c r="E77" s="292" t="s">
        <v>2953</v>
      </c>
    </row>
    <row r="78" spans="1:5" s="224" customFormat="1" ht="26.4" x14ac:dyDescent="0.25">
      <c r="A78" s="217"/>
      <c r="B78" s="218"/>
      <c r="C78" s="210"/>
      <c r="D78" s="355" t="s">
        <v>2954</v>
      </c>
      <c r="E78" s="298" t="s">
        <v>2955</v>
      </c>
    </row>
    <row r="79" spans="1:5" s="224" customFormat="1" ht="26.4" x14ac:dyDescent="0.25">
      <c r="A79" s="217"/>
      <c r="B79" s="218"/>
      <c r="C79" s="218"/>
      <c r="D79" s="355" t="s">
        <v>2956</v>
      </c>
      <c r="E79" s="298" t="s">
        <v>2957</v>
      </c>
    </row>
    <row r="80" spans="1:5" s="224" customFormat="1" x14ac:dyDescent="0.25">
      <c r="A80" s="217"/>
      <c r="B80" s="210">
        <v>817</v>
      </c>
      <c r="C80" s="210"/>
      <c r="D80" s="355"/>
      <c r="E80" s="292" t="s">
        <v>2958</v>
      </c>
    </row>
    <row r="81" spans="1:5" s="224" customFormat="1" x14ac:dyDescent="0.25">
      <c r="A81" s="217"/>
      <c r="B81" s="210"/>
      <c r="C81" s="210">
        <v>8171</v>
      </c>
      <c r="D81" s="355"/>
      <c r="E81" s="292" t="s">
        <v>2959</v>
      </c>
    </row>
    <row r="82" spans="1:5" s="224" customFormat="1" x14ac:dyDescent="0.25">
      <c r="A82" s="217"/>
      <c r="B82" s="210"/>
      <c r="C82" s="210"/>
      <c r="D82" s="355">
        <v>81711</v>
      </c>
      <c r="E82" s="298" t="s">
        <v>2960</v>
      </c>
    </row>
    <row r="83" spans="1:5" s="224" customFormat="1" x14ac:dyDescent="0.25">
      <c r="A83" s="217"/>
      <c r="B83" s="210"/>
      <c r="C83" s="210"/>
      <c r="D83" s="355">
        <v>81712</v>
      </c>
      <c r="E83" s="298" t="s">
        <v>2961</v>
      </c>
    </row>
    <row r="84" spans="1:5" s="224" customFormat="1" x14ac:dyDescent="0.25">
      <c r="A84" s="217"/>
      <c r="B84" s="210"/>
      <c r="C84" s="210">
        <v>8172</v>
      </c>
      <c r="D84" s="355"/>
      <c r="E84" s="292" t="s">
        <v>2962</v>
      </c>
    </row>
    <row r="85" spans="1:5" s="224" customFormat="1" x14ac:dyDescent="0.25">
      <c r="A85" s="217"/>
      <c r="B85" s="210"/>
      <c r="C85" s="210"/>
      <c r="D85" s="355">
        <v>81721</v>
      </c>
      <c r="E85" s="298" t="s">
        <v>2963</v>
      </c>
    </row>
    <row r="86" spans="1:5" s="224" customFormat="1" x14ac:dyDescent="0.25">
      <c r="A86" s="217"/>
      <c r="B86" s="210"/>
      <c r="C86" s="210"/>
      <c r="D86" s="355">
        <v>81722</v>
      </c>
      <c r="E86" s="298" t="s">
        <v>2964</v>
      </c>
    </row>
    <row r="87" spans="1:5" s="224" customFormat="1" x14ac:dyDescent="0.25">
      <c r="A87" s="217"/>
      <c r="B87" s="210"/>
      <c r="C87" s="210"/>
      <c r="D87" s="355">
        <v>81723</v>
      </c>
      <c r="E87" s="298" t="s">
        <v>2965</v>
      </c>
    </row>
    <row r="88" spans="1:5" s="224" customFormat="1" x14ac:dyDescent="0.25">
      <c r="A88" s="217"/>
      <c r="B88" s="210"/>
      <c r="C88" s="210">
        <v>8173</v>
      </c>
      <c r="D88" s="355"/>
      <c r="E88" s="292" t="s">
        <v>2966</v>
      </c>
    </row>
    <row r="89" spans="1:5" s="224" customFormat="1" x14ac:dyDescent="0.25">
      <c r="A89" s="217"/>
      <c r="B89" s="210"/>
      <c r="C89" s="210"/>
      <c r="D89" s="355">
        <v>81731</v>
      </c>
      <c r="E89" s="298" t="s">
        <v>2967</v>
      </c>
    </row>
    <row r="90" spans="1:5" s="224" customFormat="1" x14ac:dyDescent="0.25">
      <c r="A90" s="217"/>
      <c r="B90" s="210"/>
      <c r="C90" s="210"/>
      <c r="D90" s="355">
        <v>81732</v>
      </c>
      <c r="E90" s="298" t="s">
        <v>2968</v>
      </c>
    </row>
    <row r="91" spans="1:5" s="224" customFormat="1" x14ac:dyDescent="0.25">
      <c r="A91" s="217"/>
      <c r="B91" s="210"/>
      <c r="C91" s="210"/>
      <c r="D91" s="355">
        <v>81733</v>
      </c>
      <c r="E91" s="298" t="s">
        <v>2969</v>
      </c>
    </row>
    <row r="92" spans="1:5" s="224" customFormat="1" x14ac:dyDescent="0.25">
      <c r="A92" s="217"/>
      <c r="B92" s="210"/>
      <c r="C92" s="210">
        <v>8174</v>
      </c>
      <c r="D92" s="355"/>
      <c r="E92" s="292" t="s">
        <v>2970</v>
      </c>
    </row>
    <row r="93" spans="1:5" s="224" customFormat="1" x14ac:dyDescent="0.25">
      <c r="A93" s="217"/>
      <c r="B93" s="210"/>
      <c r="C93" s="210"/>
      <c r="D93" s="355">
        <v>81741</v>
      </c>
      <c r="E93" s="298" t="s">
        <v>2971</v>
      </c>
    </row>
    <row r="94" spans="1:5" s="224" customFormat="1" x14ac:dyDescent="0.25">
      <c r="A94" s="217"/>
      <c r="B94" s="210"/>
      <c r="C94" s="210"/>
      <c r="D94" s="355">
        <v>81742</v>
      </c>
      <c r="E94" s="298" t="s">
        <v>2972</v>
      </c>
    </row>
    <row r="95" spans="1:5" s="224" customFormat="1" x14ac:dyDescent="0.25">
      <c r="A95" s="217"/>
      <c r="B95" s="210"/>
      <c r="C95" s="210"/>
      <c r="D95" s="355">
        <v>81743</v>
      </c>
      <c r="E95" s="298" t="s">
        <v>2973</v>
      </c>
    </row>
    <row r="96" spans="1:5" s="224" customFormat="1" x14ac:dyDescent="0.25">
      <c r="A96" s="217"/>
      <c r="B96" s="210"/>
      <c r="C96" s="210">
        <v>8175</v>
      </c>
      <c r="D96" s="355"/>
      <c r="E96" s="292" t="s">
        <v>2974</v>
      </c>
    </row>
    <row r="97" spans="1:5" s="224" customFormat="1" x14ac:dyDescent="0.25">
      <c r="A97" s="217"/>
      <c r="B97" s="210"/>
      <c r="C97" s="218"/>
      <c r="D97" s="355">
        <v>81751</v>
      </c>
      <c r="E97" s="298" t="s">
        <v>2975</v>
      </c>
    </row>
    <row r="98" spans="1:5" s="224" customFormat="1" x14ac:dyDescent="0.25">
      <c r="A98" s="217"/>
      <c r="B98" s="218"/>
      <c r="C98" s="218"/>
      <c r="D98" s="355">
        <v>81752</v>
      </c>
      <c r="E98" s="298" t="s">
        <v>2976</v>
      </c>
    </row>
    <row r="99" spans="1:5" s="224" customFormat="1" x14ac:dyDescent="0.25">
      <c r="A99" s="217"/>
      <c r="B99" s="218"/>
      <c r="C99" s="218"/>
      <c r="D99" s="355">
        <v>81753</v>
      </c>
      <c r="E99" s="298" t="s">
        <v>2977</v>
      </c>
    </row>
    <row r="100" spans="1:5" s="224" customFormat="1" x14ac:dyDescent="0.25">
      <c r="A100" s="217"/>
      <c r="B100" s="218"/>
      <c r="C100" s="210">
        <v>8176</v>
      </c>
      <c r="D100" s="355"/>
      <c r="E100" s="292" t="s">
        <v>2978</v>
      </c>
    </row>
    <row r="101" spans="1:5" s="224" customFormat="1" x14ac:dyDescent="0.25">
      <c r="A101" s="217"/>
      <c r="B101" s="218"/>
      <c r="C101" s="218"/>
      <c r="D101" s="355">
        <v>81761</v>
      </c>
      <c r="E101" s="298" t="s">
        <v>2979</v>
      </c>
    </row>
    <row r="102" spans="1:5" s="224" customFormat="1" x14ac:dyDescent="0.25">
      <c r="A102" s="217"/>
      <c r="B102" s="218"/>
      <c r="C102" s="218"/>
      <c r="D102" s="355">
        <v>81762</v>
      </c>
      <c r="E102" s="298" t="s">
        <v>2980</v>
      </c>
    </row>
    <row r="103" spans="1:5" s="224" customFormat="1" x14ac:dyDescent="0.25">
      <c r="A103" s="217"/>
      <c r="B103" s="218"/>
      <c r="C103" s="218"/>
      <c r="D103" s="355">
        <v>81763</v>
      </c>
      <c r="E103" s="298" t="s">
        <v>2981</v>
      </c>
    </row>
    <row r="104" spans="1:5" s="225" customFormat="1" x14ac:dyDescent="0.25">
      <c r="A104" s="209"/>
      <c r="B104" s="210"/>
      <c r="C104" s="210">
        <v>8177</v>
      </c>
      <c r="D104" s="357"/>
      <c r="E104" s="292" t="s">
        <v>2982</v>
      </c>
    </row>
    <row r="105" spans="1:5" s="224" customFormat="1" x14ac:dyDescent="0.25">
      <c r="A105" s="217"/>
      <c r="B105" s="218"/>
      <c r="C105" s="218"/>
      <c r="D105" s="355">
        <v>81771</v>
      </c>
      <c r="E105" s="298" t="s">
        <v>2983</v>
      </c>
    </row>
    <row r="106" spans="1:5" s="224" customFormat="1" x14ac:dyDescent="0.25">
      <c r="A106" s="217"/>
      <c r="B106" s="218"/>
      <c r="C106" s="218"/>
      <c r="D106" s="355">
        <v>81772</v>
      </c>
      <c r="E106" s="298" t="s">
        <v>2984</v>
      </c>
    </row>
    <row r="107" spans="1:5" s="224" customFormat="1" x14ac:dyDescent="0.25">
      <c r="A107" s="217"/>
      <c r="B107" s="218"/>
      <c r="C107" s="218"/>
      <c r="D107" s="355">
        <v>81773</v>
      </c>
      <c r="E107" s="298" t="s">
        <v>2985</v>
      </c>
    </row>
    <row r="108" spans="1:5" s="224" customFormat="1" x14ac:dyDescent="0.25">
      <c r="A108" s="217"/>
      <c r="B108" s="210">
        <v>818</v>
      </c>
      <c r="C108" s="218"/>
      <c r="D108" s="355"/>
      <c r="E108" s="292" t="s">
        <v>2986</v>
      </c>
    </row>
    <row r="109" spans="1:5" s="224" customFormat="1" x14ac:dyDescent="0.25">
      <c r="A109" s="217"/>
      <c r="B109" s="218"/>
      <c r="C109" s="210">
        <v>8181</v>
      </c>
      <c r="D109" s="355"/>
      <c r="E109" s="292" t="s">
        <v>2987</v>
      </c>
    </row>
    <row r="110" spans="1:5" s="224" customFormat="1" x14ac:dyDescent="0.25">
      <c r="A110" s="217"/>
      <c r="B110" s="218"/>
      <c r="C110" s="218"/>
      <c r="D110" s="355">
        <v>81811</v>
      </c>
      <c r="E110" s="298" t="s">
        <v>2988</v>
      </c>
    </row>
    <row r="111" spans="1:5" s="224" customFormat="1" x14ac:dyDescent="0.25">
      <c r="A111" s="217"/>
      <c r="B111" s="218"/>
      <c r="C111" s="218"/>
      <c r="D111" s="355">
        <v>81812</v>
      </c>
      <c r="E111" s="298" t="s">
        <v>2989</v>
      </c>
    </row>
    <row r="112" spans="1:5" s="224" customFormat="1" x14ac:dyDescent="0.25">
      <c r="A112" s="217"/>
      <c r="B112" s="218"/>
      <c r="C112" s="210">
        <v>8182</v>
      </c>
      <c r="D112" s="355"/>
      <c r="E112" s="292" t="s">
        <v>2990</v>
      </c>
    </row>
    <row r="113" spans="1:5" s="224" customFormat="1" x14ac:dyDescent="0.25">
      <c r="A113" s="217"/>
      <c r="B113" s="218"/>
      <c r="C113" s="218"/>
      <c r="D113" s="355">
        <v>81821</v>
      </c>
      <c r="E113" s="298" t="s">
        <v>2991</v>
      </c>
    </row>
    <row r="114" spans="1:5" s="224" customFormat="1" x14ac:dyDescent="0.25">
      <c r="A114" s="217"/>
      <c r="B114" s="218"/>
      <c r="C114" s="218"/>
      <c r="D114" s="355">
        <v>81822</v>
      </c>
      <c r="E114" s="298" t="s">
        <v>2992</v>
      </c>
    </row>
    <row r="115" spans="1:5" s="224" customFormat="1" x14ac:dyDescent="0.25">
      <c r="A115" s="217"/>
      <c r="B115" s="218"/>
      <c r="C115" s="210">
        <v>8183</v>
      </c>
      <c r="D115" s="355"/>
      <c r="E115" s="292" t="s">
        <v>2993</v>
      </c>
    </row>
    <row r="116" spans="1:5" s="224" customFormat="1" x14ac:dyDescent="0.25">
      <c r="A116" s="217"/>
      <c r="B116" s="218"/>
      <c r="C116" s="218"/>
      <c r="D116" s="355">
        <v>81831</v>
      </c>
      <c r="E116" s="298" t="s">
        <v>2994</v>
      </c>
    </row>
    <row r="117" spans="1:5" s="224" customFormat="1" x14ac:dyDescent="0.25">
      <c r="A117" s="217"/>
      <c r="B117" s="218"/>
      <c r="C117" s="218"/>
      <c r="D117" s="355">
        <v>81832</v>
      </c>
      <c r="E117" s="298" t="s">
        <v>2995</v>
      </c>
    </row>
    <row r="118" spans="1:5" s="213" customFormat="1" ht="17.399999999999999" x14ac:dyDescent="0.3">
      <c r="A118" s="350" t="s">
        <v>2996</v>
      </c>
      <c r="B118" s="340"/>
      <c r="C118" s="210"/>
      <c r="D118" s="210"/>
      <c r="E118" s="351" t="s">
        <v>2997</v>
      </c>
    </row>
    <row r="119" spans="1:5" s="214" customFormat="1" ht="15.6" x14ac:dyDescent="0.3">
      <c r="A119" s="263"/>
      <c r="B119" s="352" t="s">
        <v>2998</v>
      </c>
      <c r="C119" s="210"/>
      <c r="D119" s="210"/>
      <c r="E119" s="351" t="s">
        <v>2999</v>
      </c>
    </row>
    <row r="120" spans="1:5" s="216" customFormat="1" x14ac:dyDescent="0.25">
      <c r="A120" s="263"/>
      <c r="B120" s="340"/>
      <c r="C120" s="352" t="s">
        <v>3000</v>
      </c>
      <c r="D120" s="210"/>
      <c r="E120" s="351" t="s">
        <v>3001</v>
      </c>
    </row>
    <row r="121" spans="1:5" ht="26.4" x14ac:dyDescent="0.25">
      <c r="C121" s="218"/>
      <c r="D121" s="353" t="s">
        <v>3002</v>
      </c>
      <c r="E121" s="354" t="s">
        <v>3001</v>
      </c>
    </row>
    <row r="122" spans="1:5" s="216" customFormat="1" x14ac:dyDescent="0.25">
      <c r="A122" s="263"/>
      <c r="B122" s="340"/>
      <c r="C122" s="352" t="s">
        <v>3003</v>
      </c>
      <c r="D122" s="210"/>
      <c r="E122" s="351" t="s">
        <v>3004</v>
      </c>
    </row>
    <row r="123" spans="1:5" ht="26.4" x14ac:dyDescent="0.25">
      <c r="C123" s="218"/>
      <c r="D123" s="353" t="s">
        <v>3005</v>
      </c>
      <c r="E123" s="354" t="s">
        <v>3006</v>
      </c>
    </row>
    <row r="124" spans="1:5" s="214" customFormat="1" ht="15.6" x14ac:dyDescent="0.3">
      <c r="A124" s="263"/>
      <c r="B124" s="352" t="s">
        <v>3007</v>
      </c>
      <c r="C124" s="210"/>
      <c r="D124" s="210"/>
      <c r="E124" s="351" t="s">
        <v>3008</v>
      </c>
    </row>
    <row r="125" spans="1:5" s="216" customFormat="1" x14ac:dyDescent="0.25">
      <c r="A125" s="263"/>
      <c r="B125" s="340"/>
      <c r="C125" s="352" t="s">
        <v>3009</v>
      </c>
      <c r="D125" s="210"/>
      <c r="E125" s="351" t="s">
        <v>1783</v>
      </c>
    </row>
    <row r="126" spans="1:5" ht="26.4" x14ac:dyDescent="0.25">
      <c r="C126" s="218"/>
      <c r="D126" s="353" t="s">
        <v>3010</v>
      </c>
      <c r="E126" s="354" t="s">
        <v>1783</v>
      </c>
    </row>
    <row r="127" spans="1:5" s="216" customFormat="1" x14ac:dyDescent="0.25">
      <c r="A127" s="263"/>
      <c r="B127" s="340"/>
      <c r="C127" s="352" t="s">
        <v>3011</v>
      </c>
      <c r="D127" s="210"/>
      <c r="E127" s="351" t="s">
        <v>1786</v>
      </c>
    </row>
    <row r="128" spans="1:5" ht="26.4" x14ac:dyDescent="0.25">
      <c r="C128" s="218"/>
      <c r="D128" s="353" t="s">
        <v>3012</v>
      </c>
      <c r="E128" s="354" t="s">
        <v>1786</v>
      </c>
    </row>
    <row r="129" spans="1:5" s="214" customFormat="1" ht="15.6" x14ac:dyDescent="0.3">
      <c r="A129" s="263"/>
      <c r="B129" s="352" t="s">
        <v>3013</v>
      </c>
      <c r="C129" s="210"/>
      <c r="D129" s="210"/>
      <c r="E129" s="351" t="s">
        <v>3014</v>
      </c>
    </row>
    <row r="130" spans="1:5" s="216" customFormat="1" ht="12" customHeight="1" x14ac:dyDescent="0.25">
      <c r="A130" s="263"/>
      <c r="B130" s="340"/>
      <c r="C130" s="352" t="s">
        <v>3015</v>
      </c>
      <c r="D130" s="210"/>
      <c r="E130" s="351" t="s">
        <v>1791</v>
      </c>
    </row>
    <row r="131" spans="1:5" ht="26.4" x14ac:dyDescent="0.25">
      <c r="C131" s="218"/>
      <c r="D131" s="353" t="s">
        <v>3016</v>
      </c>
      <c r="E131" s="354" t="s">
        <v>1793</v>
      </c>
    </row>
    <row r="132" spans="1:5" ht="26.4" x14ac:dyDescent="0.25">
      <c r="C132" s="218"/>
      <c r="D132" s="353" t="s">
        <v>3017</v>
      </c>
      <c r="E132" s="354" t="s">
        <v>1795</v>
      </c>
    </row>
    <row r="133" spans="1:5" s="216" customFormat="1" x14ac:dyDescent="0.25">
      <c r="A133" s="263"/>
      <c r="B133" s="340"/>
      <c r="C133" s="352" t="s">
        <v>3018</v>
      </c>
      <c r="D133" s="210"/>
      <c r="E133" s="351" t="s">
        <v>1797</v>
      </c>
    </row>
    <row r="134" spans="1:5" ht="26.4" x14ac:dyDescent="0.25">
      <c r="C134" s="218"/>
      <c r="D134" s="353" t="s">
        <v>3019</v>
      </c>
      <c r="E134" s="354" t="s">
        <v>1799</v>
      </c>
    </row>
    <row r="135" spans="1:5" ht="26.4" x14ac:dyDescent="0.25">
      <c r="C135" s="218"/>
      <c r="D135" s="353" t="s">
        <v>3020</v>
      </c>
      <c r="E135" s="354" t="s">
        <v>1801</v>
      </c>
    </row>
    <row r="136" spans="1:5" s="214" customFormat="1" ht="15.6" x14ac:dyDescent="0.3">
      <c r="A136" s="263"/>
      <c r="B136" s="352" t="s">
        <v>3021</v>
      </c>
      <c r="C136" s="210"/>
      <c r="D136" s="210"/>
      <c r="E136" s="351" t="s">
        <v>3022</v>
      </c>
    </row>
    <row r="137" spans="1:5" s="216" customFormat="1" x14ac:dyDescent="0.25">
      <c r="A137" s="263"/>
      <c r="B137" s="340"/>
      <c r="C137" s="352" t="s">
        <v>3023</v>
      </c>
      <c r="D137" s="210"/>
      <c r="E137" s="351" t="s">
        <v>3024</v>
      </c>
    </row>
    <row r="138" spans="1:5" ht="26.4" x14ac:dyDescent="0.25">
      <c r="C138" s="218"/>
      <c r="D138" s="353" t="s">
        <v>3025</v>
      </c>
      <c r="E138" s="354" t="s">
        <v>3026</v>
      </c>
    </row>
    <row r="139" spans="1:5" ht="26.4" x14ac:dyDescent="0.25">
      <c r="C139" s="218"/>
      <c r="D139" s="353" t="s">
        <v>3027</v>
      </c>
      <c r="E139" s="354" t="s">
        <v>3028</v>
      </c>
    </row>
    <row r="140" spans="1:5" s="216" customFormat="1" x14ac:dyDescent="0.25">
      <c r="A140" s="263"/>
      <c r="B140" s="340"/>
      <c r="C140" s="352" t="s">
        <v>3029</v>
      </c>
      <c r="D140" s="210"/>
      <c r="E140" s="351" t="s">
        <v>3030</v>
      </c>
    </row>
    <row r="141" spans="1:5" ht="26.4" x14ac:dyDescent="0.25">
      <c r="C141" s="218"/>
      <c r="D141" s="353" t="s">
        <v>3031</v>
      </c>
      <c r="E141" s="354" t="s">
        <v>3032</v>
      </c>
    </row>
    <row r="142" spans="1:5" ht="26.4" x14ac:dyDescent="0.25">
      <c r="C142" s="218"/>
      <c r="D142" s="353" t="s">
        <v>3033</v>
      </c>
      <c r="E142" s="354" t="s">
        <v>3034</v>
      </c>
    </row>
    <row r="143" spans="1:5" s="213" customFormat="1" ht="17.399999999999999" x14ac:dyDescent="0.3">
      <c r="A143" s="350" t="s">
        <v>3035</v>
      </c>
      <c r="B143" s="340"/>
      <c r="C143" s="210"/>
      <c r="D143" s="210"/>
      <c r="E143" s="351" t="s">
        <v>3036</v>
      </c>
    </row>
    <row r="144" spans="1:5" s="214" customFormat="1" ht="15.6" x14ac:dyDescent="0.3">
      <c r="A144" s="263"/>
      <c r="B144" s="352" t="s">
        <v>3037</v>
      </c>
      <c r="C144" s="210"/>
      <c r="D144" s="210"/>
      <c r="E144" s="351" t="s">
        <v>3038</v>
      </c>
    </row>
    <row r="145" spans="1:5" s="216" customFormat="1" ht="12.75" customHeight="1" x14ac:dyDescent="0.25">
      <c r="A145" s="263"/>
      <c r="B145" s="340"/>
      <c r="C145" s="210">
        <v>8312</v>
      </c>
      <c r="D145" s="352"/>
      <c r="E145" s="351" t="s">
        <v>1821</v>
      </c>
    </row>
    <row r="146" spans="1:5" x14ac:dyDescent="0.25">
      <c r="C146" s="218"/>
      <c r="D146" s="353">
        <v>83122</v>
      </c>
      <c r="E146" s="354" t="s">
        <v>1821</v>
      </c>
    </row>
    <row r="147" spans="1:5" s="216" customFormat="1" ht="12.75" customHeight="1" x14ac:dyDescent="0.25">
      <c r="A147" s="263"/>
      <c r="B147" s="340"/>
      <c r="C147" s="210">
        <v>8313</v>
      </c>
      <c r="D147" s="352"/>
      <c r="E147" s="351" t="s">
        <v>1824</v>
      </c>
    </row>
    <row r="148" spans="1:5" ht="12.75" customHeight="1" x14ac:dyDescent="0.25">
      <c r="C148" s="218"/>
      <c r="D148" s="353">
        <v>83132</v>
      </c>
      <c r="E148" s="354" t="s">
        <v>1824</v>
      </c>
    </row>
    <row r="149" spans="1:5" s="216" customFormat="1" x14ac:dyDescent="0.25">
      <c r="A149" s="263"/>
      <c r="B149" s="340"/>
      <c r="C149" s="210">
        <v>8314</v>
      </c>
      <c r="D149" s="352"/>
      <c r="E149" s="351" t="s">
        <v>1827</v>
      </c>
    </row>
    <row r="150" spans="1:5" ht="12.75" customHeight="1" x14ac:dyDescent="0.25">
      <c r="C150" s="218"/>
      <c r="D150" s="353">
        <v>83142</v>
      </c>
      <c r="E150" s="354" t="s">
        <v>1827</v>
      </c>
    </row>
    <row r="151" spans="1:5" s="214" customFormat="1" ht="15.6" x14ac:dyDescent="0.3">
      <c r="A151" s="263"/>
      <c r="B151" s="352" t="s">
        <v>3039</v>
      </c>
      <c r="C151" s="210"/>
      <c r="D151" s="210"/>
      <c r="E151" s="351" t="s">
        <v>3040</v>
      </c>
    </row>
    <row r="152" spans="1:5" s="216" customFormat="1" ht="13.5" customHeight="1" x14ac:dyDescent="0.25">
      <c r="A152" s="263"/>
      <c r="B152" s="340"/>
      <c r="C152" s="352" t="s">
        <v>3041</v>
      </c>
      <c r="D152" s="210"/>
      <c r="E152" s="351" t="s">
        <v>1830</v>
      </c>
    </row>
    <row r="153" spans="1:5" ht="26.4" x14ac:dyDescent="0.25">
      <c r="C153" s="218"/>
      <c r="D153" s="353" t="s">
        <v>3042</v>
      </c>
      <c r="E153" s="354" t="s">
        <v>1830</v>
      </c>
    </row>
    <row r="154" spans="1:5" s="214" customFormat="1" ht="15.6" x14ac:dyDescent="0.3">
      <c r="A154" s="263"/>
      <c r="B154" s="352" t="s">
        <v>3043</v>
      </c>
      <c r="C154" s="210"/>
      <c r="D154" s="210"/>
      <c r="E154" s="351" t="s">
        <v>3044</v>
      </c>
    </row>
    <row r="155" spans="1:5" s="216" customFormat="1" x14ac:dyDescent="0.25">
      <c r="A155" s="263"/>
      <c r="B155" s="340"/>
      <c r="C155" s="352" t="s">
        <v>3045</v>
      </c>
      <c r="D155" s="210"/>
      <c r="E155" s="351" t="s">
        <v>1836</v>
      </c>
    </row>
    <row r="156" spans="1:5" ht="12.75" customHeight="1" x14ac:dyDescent="0.25">
      <c r="C156" s="218"/>
      <c r="D156" s="353">
        <v>83313</v>
      </c>
      <c r="E156" s="354" t="s">
        <v>1838</v>
      </c>
    </row>
    <row r="157" spans="1:5" x14ac:dyDescent="0.25">
      <c r="C157" s="218"/>
      <c r="D157" s="353">
        <v>83314</v>
      </c>
      <c r="E157" s="354" t="s">
        <v>1840</v>
      </c>
    </row>
    <row r="158" spans="1:5" x14ac:dyDescent="0.25">
      <c r="C158" s="218"/>
      <c r="D158" s="353">
        <v>83315</v>
      </c>
      <c r="E158" s="354" t="s">
        <v>1842</v>
      </c>
    </row>
    <row r="159" spans="1:5" s="216" customFormat="1" x14ac:dyDescent="0.25">
      <c r="A159" s="263"/>
      <c r="B159" s="340"/>
      <c r="C159" s="352" t="s">
        <v>3046</v>
      </c>
      <c r="D159" s="210"/>
      <c r="E159" s="351" t="s">
        <v>1844</v>
      </c>
    </row>
    <row r="160" spans="1:5" x14ac:dyDescent="0.25">
      <c r="C160" s="218"/>
      <c r="D160" s="353">
        <v>83323</v>
      </c>
      <c r="E160" s="354" t="s">
        <v>1846</v>
      </c>
    </row>
    <row r="161" spans="1:5" x14ac:dyDescent="0.25">
      <c r="C161" s="218"/>
      <c r="D161" s="353">
        <v>83324</v>
      </c>
      <c r="E161" s="354" t="s">
        <v>1848</v>
      </c>
    </row>
    <row r="162" spans="1:5" ht="13.5" customHeight="1" x14ac:dyDescent="0.25">
      <c r="C162" s="218"/>
      <c r="D162" s="353">
        <v>83325</v>
      </c>
      <c r="E162" s="354" t="s">
        <v>3047</v>
      </c>
    </row>
    <row r="163" spans="1:5" s="214" customFormat="1" ht="15.6" x14ac:dyDescent="0.3">
      <c r="A163" s="263"/>
      <c r="B163" s="352" t="s">
        <v>3048</v>
      </c>
      <c r="C163" s="210"/>
      <c r="D163" s="210"/>
      <c r="E163" s="351" t="s">
        <v>3049</v>
      </c>
    </row>
    <row r="164" spans="1:5" s="216" customFormat="1" x14ac:dyDescent="0.25">
      <c r="A164" s="263"/>
      <c r="B164" s="340"/>
      <c r="C164" s="352" t="s">
        <v>257</v>
      </c>
      <c r="D164" s="210"/>
      <c r="E164" s="351" t="s">
        <v>30</v>
      </c>
    </row>
    <row r="165" spans="1:5" ht="26.4" x14ac:dyDescent="0.25">
      <c r="C165" s="218"/>
      <c r="D165" s="353" t="s">
        <v>3050</v>
      </c>
      <c r="E165" s="354" t="s">
        <v>30</v>
      </c>
    </row>
    <row r="166" spans="1:5" s="216" customFormat="1" x14ac:dyDescent="0.25">
      <c r="A166" s="263"/>
      <c r="B166" s="340"/>
      <c r="C166" s="352" t="s">
        <v>3051</v>
      </c>
      <c r="D166" s="210"/>
      <c r="E166" s="351" t="s">
        <v>1856</v>
      </c>
    </row>
    <row r="167" spans="1:5" ht="26.4" x14ac:dyDescent="0.25">
      <c r="C167" s="218"/>
      <c r="D167" s="353" t="s">
        <v>3052</v>
      </c>
      <c r="E167" s="354" t="s">
        <v>1856</v>
      </c>
    </row>
    <row r="168" spans="1:5" s="213" customFormat="1" ht="17.399999999999999" x14ac:dyDescent="0.3">
      <c r="A168" s="350" t="s">
        <v>3053</v>
      </c>
      <c r="B168" s="340"/>
      <c r="C168" s="210"/>
      <c r="D168" s="210"/>
      <c r="E168" s="351" t="s">
        <v>3054</v>
      </c>
    </row>
    <row r="169" spans="1:5" s="214" customFormat="1" ht="15.6" x14ac:dyDescent="0.3">
      <c r="A169" s="263"/>
      <c r="B169" s="352" t="s">
        <v>3055</v>
      </c>
      <c r="C169" s="210"/>
      <c r="D169" s="210"/>
      <c r="E169" s="351" t="s">
        <v>3056</v>
      </c>
    </row>
    <row r="170" spans="1:5" s="216" customFormat="1" x14ac:dyDescent="0.25">
      <c r="A170" s="263"/>
      <c r="B170" s="340"/>
      <c r="C170" s="352" t="s">
        <v>3057</v>
      </c>
      <c r="D170" s="210"/>
      <c r="E170" s="351" t="s">
        <v>3058</v>
      </c>
    </row>
    <row r="171" spans="1:5" ht="26.4" x14ac:dyDescent="0.25">
      <c r="C171" s="218"/>
      <c r="D171" s="353" t="s">
        <v>3059</v>
      </c>
      <c r="E171" s="354" t="s">
        <v>3060</v>
      </c>
    </row>
    <row r="172" spans="1:5" ht="26.4" x14ac:dyDescent="0.25">
      <c r="C172" s="218"/>
      <c r="D172" s="353" t="s">
        <v>3061</v>
      </c>
      <c r="E172" s="354" t="s">
        <v>3062</v>
      </c>
    </row>
    <row r="173" spans="1:5" x14ac:dyDescent="0.25">
      <c r="C173" s="226" t="s">
        <v>3063</v>
      </c>
      <c r="D173" s="353"/>
      <c r="E173" s="301" t="s">
        <v>3064</v>
      </c>
    </row>
    <row r="174" spans="1:5" ht="26.4" x14ac:dyDescent="0.25">
      <c r="C174" s="210"/>
      <c r="D174" s="355" t="s">
        <v>3065</v>
      </c>
      <c r="E174" s="303" t="s">
        <v>3066</v>
      </c>
    </row>
    <row r="175" spans="1:5" ht="26.4" x14ac:dyDescent="0.25">
      <c r="C175" s="210"/>
      <c r="D175" s="355" t="s">
        <v>3067</v>
      </c>
      <c r="E175" s="303" t="s">
        <v>3068</v>
      </c>
    </row>
    <row r="176" spans="1:5" x14ac:dyDescent="0.25">
      <c r="C176" s="226" t="s">
        <v>3069</v>
      </c>
      <c r="D176" s="353"/>
      <c r="E176" s="292" t="s">
        <v>3070</v>
      </c>
    </row>
    <row r="177" spans="1:5" ht="26.4" x14ac:dyDescent="0.25">
      <c r="C177" s="210"/>
      <c r="D177" s="355" t="s">
        <v>3071</v>
      </c>
      <c r="E177" s="298" t="s">
        <v>3072</v>
      </c>
    </row>
    <row r="178" spans="1:5" ht="26.4" x14ac:dyDescent="0.25">
      <c r="C178" s="210"/>
      <c r="D178" s="355" t="s">
        <v>3073</v>
      </c>
      <c r="E178" s="298" t="s">
        <v>3074</v>
      </c>
    </row>
    <row r="179" spans="1:5" x14ac:dyDescent="0.25">
      <c r="C179" s="226" t="s">
        <v>3075</v>
      </c>
      <c r="D179" s="353"/>
      <c r="E179" s="301" t="s">
        <v>3076</v>
      </c>
    </row>
    <row r="180" spans="1:5" ht="26.4" x14ac:dyDescent="0.25">
      <c r="C180" s="210"/>
      <c r="D180" s="355" t="s">
        <v>3077</v>
      </c>
      <c r="E180" s="303" t="s">
        <v>3078</v>
      </c>
    </row>
    <row r="181" spans="1:5" ht="26.4" x14ac:dyDescent="0.25">
      <c r="C181" s="218"/>
      <c r="D181" s="355" t="s">
        <v>3079</v>
      </c>
      <c r="E181" s="303" t="s">
        <v>3080</v>
      </c>
    </row>
    <row r="182" spans="1:5" s="214" customFormat="1" ht="15.6" x14ac:dyDescent="0.3">
      <c r="A182" s="263"/>
      <c r="B182" s="352" t="s">
        <v>3081</v>
      </c>
      <c r="C182" s="210"/>
      <c r="D182" s="210"/>
      <c r="E182" s="351" t="s">
        <v>3082</v>
      </c>
    </row>
    <row r="183" spans="1:5" s="216" customFormat="1" ht="13.5" customHeight="1" x14ac:dyDescent="0.25">
      <c r="A183" s="263"/>
      <c r="B183" s="340"/>
      <c r="C183" s="210">
        <v>8422</v>
      </c>
      <c r="D183" s="352"/>
      <c r="E183" s="351" t="s">
        <v>3083</v>
      </c>
    </row>
    <row r="184" spans="1:5" ht="12.75" customHeight="1" x14ac:dyDescent="0.25">
      <c r="C184" s="218"/>
      <c r="D184" s="353">
        <v>84221</v>
      </c>
      <c r="E184" s="354" t="s">
        <v>3084</v>
      </c>
    </row>
    <row r="185" spans="1:5" ht="12.75" customHeight="1" x14ac:dyDescent="0.25">
      <c r="C185" s="218"/>
      <c r="D185" s="353">
        <v>84222</v>
      </c>
      <c r="E185" s="354" t="s">
        <v>3085</v>
      </c>
    </row>
    <row r="186" spans="1:5" s="224" customFormat="1" ht="12.75" customHeight="1" x14ac:dyDescent="0.25">
      <c r="A186" s="217"/>
      <c r="B186" s="218"/>
      <c r="C186" s="218"/>
      <c r="D186" s="353">
        <v>84223</v>
      </c>
      <c r="E186" s="354" t="s">
        <v>3086</v>
      </c>
    </row>
    <row r="187" spans="1:5" s="224" customFormat="1" ht="12.75" customHeight="1" x14ac:dyDescent="0.25">
      <c r="A187" s="217"/>
      <c r="B187" s="218"/>
      <c r="C187" s="218"/>
      <c r="D187" s="353">
        <v>84224</v>
      </c>
      <c r="E187" s="354" t="s">
        <v>3087</v>
      </c>
    </row>
    <row r="188" spans="1:5" s="225" customFormat="1" ht="12.75" customHeight="1" x14ac:dyDescent="0.25">
      <c r="A188" s="209"/>
      <c r="B188" s="210"/>
      <c r="C188" s="210">
        <v>8423</v>
      </c>
      <c r="D188" s="352"/>
      <c r="E188" s="351" t="s">
        <v>3088</v>
      </c>
    </row>
    <row r="189" spans="1:5" s="224" customFormat="1" ht="12.75" customHeight="1" x14ac:dyDescent="0.25">
      <c r="A189" s="217"/>
      <c r="B189" s="218"/>
      <c r="C189" s="218"/>
      <c r="D189" s="353">
        <v>84231</v>
      </c>
      <c r="E189" s="354" t="s">
        <v>3089</v>
      </c>
    </row>
    <row r="190" spans="1:5" s="224" customFormat="1" ht="12.75" customHeight="1" x14ac:dyDescent="0.25">
      <c r="A190" s="217"/>
      <c r="B190" s="218"/>
      <c r="C190" s="218"/>
      <c r="D190" s="353">
        <v>84232</v>
      </c>
      <c r="E190" s="354" t="s">
        <v>3090</v>
      </c>
    </row>
    <row r="191" spans="1:5" s="224" customFormat="1" ht="12.75" customHeight="1" x14ac:dyDescent="0.25">
      <c r="A191" s="217"/>
      <c r="B191" s="218"/>
      <c r="C191" s="218"/>
      <c r="D191" s="353">
        <v>84233</v>
      </c>
      <c r="E191" s="354" t="s">
        <v>3091</v>
      </c>
    </row>
    <row r="192" spans="1:5" s="225" customFormat="1" ht="12.75" customHeight="1" x14ac:dyDescent="0.25">
      <c r="A192" s="209"/>
      <c r="B192" s="210"/>
      <c r="C192" s="210">
        <v>8424</v>
      </c>
      <c r="D192" s="352"/>
      <c r="E192" s="351" t="s">
        <v>3092</v>
      </c>
    </row>
    <row r="193" spans="1:5" s="224" customFormat="1" x14ac:dyDescent="0.25">
      <c r="A193" s="217"/>
      <c r="B193" s="218"/>
      <c r="C193" s="218"/>
      <c r="D193" s="353">
        <v>84241</v>
      </c>
      <c r="E193" s="354" t="s">
        <v>3093</v>
      </c>
    </row>
    <row r="194" spans="1:5" s="224" customFormat="1" x14ac:dyDescent="0.25">
      <c r="A194" s="217"/>
      <c r="B194" s="218"/>
      <c r="C194" s="218"/>
      <c r="D194" s="353">
        <v>84242</v>
      </c>
      <c r="E194" s="354" t="s">
        <v>3094</v>
      </c>
    </row>
    <row r="195" spans="1:5" s="224" customFormat="1" x14ac:dyDescent="0.25">
      <c r="A195" s="217"/>
      <c r="B195" s="218"/>
      <c r="C195" s="218"/>
      <c r="D195" s="353">
        <v>84243</v>
      </c>
      <c r="E195" s="354" t="s">
        <v>3095</v>
      </c>
    </row>
    <row r="196" spans="1:5" s="224" customFormat="1" x14ac:dyDescent="0.25">
      <c r="A196" s="217"/>
      <c r="B196" s="218"/>
      <c r="C196" s="218"/>
      <c r="D196" s="353">
        <v>84244</v>
      </c>
      <c r="E196" s="354" t="s">
        <v>3096</v>
      </c>
    </row>
    <row r="197" spans="1:5" s="274" customFormat="1" ht="15.6" x14ac:dyDescent="0.3">
      <c r="A197" s="209"/>
      <c r="B197" s="352" t="s">
        <v>3097</v>
      </c>
      <c r="C197" s="210"/>
      <c r="D197" s="210"/>
      <c r="E197" s="351" t="s">
        <v>3098</v>
      </c>
    </row>
    <row r="198" spans="1:5" s="225" customFormat="1" x14ac:dyDescent="0.25">
      <c r="A198" s="209"/>
      <c r="B198" s="210"/>
      <c r="C198" s="352" t="s">
        <v>3099</v>
      </c>
      <c r="D198" s="210"/>
      <c r="E198" s="351" t="s">
        <v>3098</v>
      </c>
    </row>
    <row r="199" spans="1:5" s="224" customFormat="1" ht="26.4" x14ac:dyDescent="0.25">
      <c r="A199" s="217"/>
      <c r="B199" s="218"/>
      <c r="C199" s="218"/>
      <c r="D199" s="353" t="s">
        <v>3100</v>
      </c>
      <c r="E199" s="354" t="s">
        <v>3101</v>
      </c>
    </row>
    <row r="200" spans="1:5" s="224" customFormat="1" ht="26.4" x14ac:dyDescent="0.25">
      <c r="A200" s="217"/>
      <c r="B200" s="218"/>
      <c r="C200" s="218"/>
      <c r="D200" s="353" t="s">
        <v>3102</v>
      </c>
      <c r="E200" s="354" t="s">
        <v>3103</v>
      </c>
    </row>
    <row r="201" spans="1:5" s="224" customFormat="1" x14ac:dyDescent="0.25">
      <c r="A201" s="217"/>
      <c r="B201" s="218"/>
      <c r="C201" s="218"/>
      <c r="D201" s="353">
        <v>84313</v>
      </c>
      <c r="E201" s="354" t="s">
        <v>3104</v>
      </c>
    </row>
    <row r="202" spans="1:5" s="224" customFormat="1" x14ac:dyDescent="0.25">
      <c r="A202" s="217"/>
      <c r="B202" s="218"/>
      <c r="C202" s="218"/>
      <c r="D202" s="353">
        <v>84314</v>
      </c>
      <c r="E202" s="354" t="s">
        <v>3105</v>
      </c>
    </row>
    <row r="203" spans="1:5" s="274" customFormat="1" ht="12" customHeight="1" x14ac:dyDescent="0.3">
      <c r="A203" s="209"/>
      <c r="B203" s="352" t="s">
        <v>3106</v>
      </c>
      <c r="C203" s="210"/>
      <c r="D203" s="210"/>
      <c r="E203" s="351" t="s">
        <v>3107</v>
      </c>
    </row>
    <row r="204" spans="1:5" s="225" customFormat="1" x14ac:dyDescent="0.25">
      <c r="A204" s="209"/>
      <c r="B204" s="210"/>
      <c r="C204" s="210">
        <v>8443</v>
      </c>
      <c r="D204" s="352"/>
      <c r="E204" s="351" t="s">
        <v>31</v>
      </c>
    </row>
    <row r="205" spans="1:5" s="224" customFormat="1" x14ac:dyDescent="0.25">
      <c r="A205" s="217"/>
      <c r="B205" s="218"/>
      <c r="C205" s="218"/>
      <c r="D205" s="353">
        <v>84431</v>
      </c>
      <c r="E205" s="354" t="s">
        <v>3108</v>
      </c>
    </row>
    <row r="206" spans="1:5" s="224" customFormat="1" x14ac:dyDescent="0.25">
      <c r="A206" s="217"/>
      <c r="B206" s="218"/>
      <c r="C206" s="218"/>
      <c r="D206" s="353">
        <v>84432</v>
      </c>
      <c r="E206" s="354" t="s">
        <v>3109</v>
      </c>
    </row>
    <row r="207" spans="1:5" s="224" customFormat="1" x14ac:dyDescent="0.25">
      <c r="A207" s="217"/>
      <c r="B207" s="218"/>
      <c r="C207" s="218"/>
      <c r="D207" s="353">
        <v>84433</v>
      </c>
      <c r="E207" s="354" t="s">
        <v>3110</v>
      </c>
    </row>
    <row r="208" spans="1:5" s="224" customFormat="1" x14ac:dyDescent="0.25">
      <c r="A208" s="217"/>
      <c r="B208" s="218"/>
      <c r="C208" s="218"/>
      <c r="D208" s="353">
        <v>84434</v>
      </c>
      <c r="E208" s="354" t="s">
        <v>3111</v>
      </c>
    </row>
    <row r="209" spans="1:5" s="225" customFormat="1" x14ac:dyDescent="0.25">
      <c r="A209" s="209"/>
      <c r="B209" s="210"/>
      <c r="C209" s="210">
        <v>8444</v>
      </c>
      <c r="D209" s="352"/>
      <c r="E209" s="351" t="s">
        <v>3112</v>
      </c>
    </row>
    <row r="210" spans="1:5" s="224" customFormat="1" x14ac:dyDescent="0.25">
      <c r="A210" s="217"/>
      <c r="B210" s="218"/>
      <c r="C210" s="218"/>
      <c r="D210" s="353">
        <v>84441</v>
      </c>
      <c r="E210" s="354" t="s">
        <v>3113</v>
      </c>
    </row>
    <row r="211" spans="1:5" s="224" customFormat="1" x14ac:dyDescent="0.25">
      <c r="A211" s="217"/>
      <c r="B211" s="218"/>
      <c r="C211" s="218"/>
      <c r="D211" s="353">
        <v>84442</v>
      </c>
      <c r="E211" s="354" t="s">
        <v>3114</v>
      </c>
    </row>
    <row r="212" spans="1:5" s="224" customFormat="1" x14ac:dyDescent="0.25">
      <c r="A212" s="217"/>
      <c r="B212" s="218"/>
      <c r="C212" s="218"/>
      <c r="D212" s="353">
        <v>84443</v>
      </c>
      <c r="E212" s="354" t="s">
        <v>3115</v>
      </c>
    </row>
    <row r="213" spans="1:5" s="216" customFormat="1" x14ac:dyDescent="0.25">
      <c r="A213" s="263"/>
      <c r="B213" s="340"/>
      <c r="C213" s="210">
        <v>8445</v>
      </c>
      <c r="D213" s="352"/>
      <c r="E213" s="351" t="s">
        <v>3116</v>
      </c>
    </row>
    <row r="214" spans="1:5" x14ac:dyDescent="0.25">
      <c r="C214" s="218"/>
      <c r="D214" s="353">
        <v>84451</v>
      </c>
      <c r="E214" s="354" t="s">
        <v>3117</v>
      </c>
    </row>
    <row r="215" spans="1:5" x14ac:dyDescent="0.25">
      <c r="C215" s="218"/>
      <c r="D215" s="353">
        <v>84452</v>
      </c>
      <c r="E215" s="354" t="s">
        <v>3118</v>
      </c>
    </row>
    <row r="216" spans="1:5" s="224" customFormat="1" x14ac:dyDescent="0.25">
      <c r="A216" s="217"/>
      <c r="B216" s="218"/>
      <c r="C216" s="218"/>
      <c r="D216" s="353">
        <v>84453</v>
      </c>
      <c r="E216" s="354" t="s">
        <v>3119</v>
      </c>
    </row>
    <row r="217" spans="1:5" s="224" customFormat="1" x14ac:dyDescent="0.25">
      <c r="A217" s="217"/>
      <c r="B217" s="218"/>
      <c r="C217" s="218"/>
      <c r="D217" s="353">
        <v>84454</v>
      </c>
      <c r="E217" s="354" t="s">
        <v>3120</v>
      </c>
    </row>
    <row r="218" spans="1:5" s="225" customFormat="1" x14ac:dyDescent="0.25">
      <c r="A218" s="209"/>
      <c r="B218" s="210"/>
      <c r="C218" s="210">
        <v>8446</v>
      </c>
      <c r="D218" s="352"/>
      <c r="E218" s="351" t="s">
        <v>3121</v>
      </c>
    </row>
    <row r="219" spans="1:5" s="224" customFormat="1" ht="13.5" customHeight="1" x14ac:dyDescent="0.25">
      <c r="A219" s="217"/>
      <c r="B219" s="218"/>
      <c r="C219" s="218"/>
      <c r="D219" s="353">
        <v>84461</v>
      </c>
      <c r="E219" s="354" t="s">
        <v>3122</v>
      </c>
    </row>
    <row r="220" spans="1:5" s="224" customFormat="1" x14ac:dyDescent="0.25">
      <c r="A220" s="217"/>
      <c r="B220" s="218"/>
      <c r="C220" s="218"/>
      <c r="D220" s="353">
        <v>84462</v>
      </c>
      <c r="E220" s="354" t="s">
        <v>3123</v>
      </c>
    </row>
    <row r="221" spans="1:5" s="224" customFormat="1" x14ac:dyDescent="0.25">
      <c r="A221" s="217"/>
      <c r="B221" s="218"/>
      <c r="C221" s="218"/>
      <c r="D221" s="353">
        <v>84463</v>
      </c>
      <c r="E221" s="354" t="s">
        <v>3124</v>
      </c>
    </row>
    <row r="222" spans="1:5" s="224" customFormat="1" x14ac:dyDescent="0.25">
      <c r="A222" s="217"/>
      <c r="B222" s="218"/>
      <c r="C222" s="218"/>
      <c r="D222" s="353">
        <v>84464</v>
      </c>
      <c r="E222" s="354" t="s">
        <v>3125</v>
      </c>
    </row>
    <row r="223" spans="1:5" s="225" customFormat="1" x14ac:dyDescent="0.25">
      <c r="A223" s="209"/>
      <c r="B223" s="210"/>
      <c r="C223" s="210">
        <v>8447</v>
      </c>
      <c r="D223" s="352"/>
      <c r="E223" s="351" t="s">
        <v>3126</v>
      </c>
    </row>
    <row r="224" spans="1:5" s="224" customFormat="1" ht="12.75" customHeight="1" x14ac:dyDescent="0.25">
      <c r="A224" s="217"/>
      <c r="B224" s="218"/>
      <c r="C224" s="218"/>
      <c r="D224" s="353">
        <v>84471</v>
      </c>
      <c r="E224" s="354" t="s">
        <v>3127</v>
      </c>
    </row>
    <row r="225" spans="1:5" s="224" customFormat="1" ht="12.75" customHeight="1" x14ac:dyDescent="0.25">
      <c r="A225" s="217"/>
      <c r="B225" s="218"/>
      <c r="C225" s="218"/>
      <c r="D225" s="353">
        <v>84472</v>
      </c>
      <c r="E225" s="354" t="s">
        <v>3128</v>
      </c>
    </row>
    <row r="226" spans="1:5" s="224" customFormat="1" ht="12.75" customHeight="1" x14ac:dyDescent="0.25">
      <c r="A226" s="217"/>
      <c r="B226" s="218"/>
      <c r="C226" s="218"/>
      <c r="D226" s="353">
        <v>84473</v>
      </c>
      <c r="E226" s="354" t="s">
        <v>3129</v>
      </c>
    </row>
    <row r="227" spans="1:5" s="225" customFormat="1" x14ac:dyDescent="0.25">
      <c r="A227" s="209"/>
      <c r="B227" s="210"/>
      <c r="C227" s="210">
        <v>8448</v>
      </c>
      <c r="D227" s="352"/>
      <c r="E227" s="351" t="s">
        <v>3130</v>
      </c>
    </row>
    <row r="228" spans="1:5" s="224" customFormat="1" ht="12.75" customHeight="1" x14ac:dyDescent="0.25">
      <c r="A228" s="217"/>
      <c r="B228" s="218"/>
      <c r="C228" s="218"/>
      <c r="D228" s="353">
        <v>84481</v>
      </c>
      <c r="E228" s="354" t="s">
        <v>3131</v>
      </c>
    </row>
    <row r="229" spans="1:5" s="224" customFormat="1" ht="12.75" customHeight="1" x14ac:dyDescent="0.25">
      <c r="A229" s="217"/>
      <c r="B229" s="218"/>
      <c r="C229" s="218"/>
      <c r="D229" s="353">
        <v>84482</v>
      </c>
      <c r="E229" s="354" t="s">
        <v>3132</v>
      </c>
    </row>
    <row r="230" spans="1:5" s="224" customFormat="1" ht="12.75" customHeight="1" x14ac:dyDescent="0.25">
      <c r="A230" s="217"/>
      <c r="B230" s="218"/>
      <c r="C230" s="218"/>
      <c r="D230" s="353">
        <v>84483</v>
      </c>
      <c r="E230" s="354" t="s">
        <v>3133</v>
      </c>
    </row>
    <row r="231" spans="1:5" s="224" customFormat="1" ht="12.75" customHeight="1" x14ac:dyDescent="0.25">
      <c r="A231" s="217"/>
      <c r="B231" s="218"/>
      <c r="C231" s="218"/>
      <c r="D231" s="353">
        <v>84484</v>
      </c>
      <c r="E231" s="354" t="s">
        <v>3134</v>
      </c>
    </row>
    <row r="232" spans="1:5" s="274" customFormat="1" ht="15.6" x14ac:dyDescent="0.3">
      <c r="A232" s="209"/>
      <c r="B232" s="352" t="s">
        <v>3135</v>
      </c>
      <c r="C232" s="210"/>
      <c r="D232" s="210"/>
      <c r="E232" s="351" t="s">
        <v>3136</v>
      </c>
    </row>
    <row r="233" spans="1:5" s="225" customFormat="1" x14ac:dyDescent="0.25">
      <c r="A233" s="209"/>
      <c r="B233" s="210"/>
      <c r="C233" s="210">
        <v>8453</v>
      </c>
      <c r="D233" s="352"/>
      <c r="E233" s="351" t="s">
        <v>3137</v>
      </c>
    </row>
    <row r="234" spans="1:5" s="224" customFormat="1" x14ac:dyDescent="0.25">
      <c r="A234" s="217"/>
      <c r="B234" s="218"/>
      <c r="C234" s="218"/>
      <c r="D234" s="353">
        <v>84531</v>
      </c>
      <c r="E234" s="354" t="s">
        <v>3138</v>
      </c>
    </row>
    <row r="235" spans="1:5" s="224" customFormat="1" x14ac:dyDescent="0.25">
      <c r="A235" s="217"/>
      <c r="B235" s="218"/>
      <c r="C235" s="218"/>
      <c r="D235" s="353">
        <v>84532</v>
      </c>
      <c r="E235" s="354" t="s">
        <v>3139</v>
      </c>
    </row>
    <row r="236" spans="1:5" s="224" customFormat="1" x14ac:dyDescent="0.25">
      <c r="A236" s="217"/>
      <c r="B236" s="218"/>
      <c r="C236" s="218"/>
      <c r="D236" s="353">
        <v>84533</v>
      </c>
      <c r="E236" s="354" t="s">
        <v>3140</v>
      </c>
    </row>
    <row r="237" spans="1:5" s="224" customFormat="1" x14ac:dyDescent="0.25">
      <c r="A237" s="217"/>
      <c r="B237" s="218"/>
      <c r="C237" s="218"/>
      <c r="D237" s="353">
        <v>84534</v>
      </c>
      <c r="E237" s="354" t="s">
        <v>3141</v>
      </c>
    </row>
    <row r="238" spans="1:5" s="225" customFormat="1" x14ac:dyDescent="0.25">
      <c r="A238" s="209"/>
      <c r="B238" s="210"/>
      <c r="C238" s="210">
        <v>8454</v>
      </c>
      <c r="D238" s="352"/>
      <c r="E238" s="351" t="s">
        <v>3142</v>
      </c>
    </row>
    <row r="239" spans="1:5" s="224" customFormat="1" ht="12.75" customHeight="1" x14ac:dyDescent="0.25">
      <c r="A239" s="217"/>
      <c r="B239" s="218"/>
      <c r="C239" s="218"/>
      <c r="D239" s="353">
        <v>84541</v>
      </c>
      <c r="E239" s="354" t="s">
        <v>3143</v>
      </c>
    </row>
    <row r="240" spans="1:5" s="224" customFormat="1" x14ac:dyDescent="0.25">
      <c r="A240" s="217"/>
      <c r="B240" s="218"/>
      <c r="C240" s="218"/>
      <c r="D240" s="353">
        <v>84542</v>
      </c>
      <c r="E240" s="354" t="s">
        <v>3144</v>
      </c>
    </row>
    <row r="241" spans="1:5" s="224" customFormat="1" x14ac:dyDescent="0.25">
      <c r="A241" s="217"/>
      <c r="B241" s="218"/>
      <c r="C241" s="218"/>
      <c r="D241" s="353">
        <v>84543</v>
      </c>
      <c r="E241" s="354" t="s">
        <v>3145</v>
      </c>
    </row>
    <row r="242" spans="1:5" s="224" customFormat="1" x14ac:dyDescent="0.25">
      <c r="A242" s="217"/>
      <c r="B242" s="218"/>
      <c r="C242" s="218"/>
      <c r="D242" s="353">
        <v>84544</v>
      </c>
      <c r="E242" s="354" t="s">
        <v>3146</v>
      </c>
    </row>
    <row r="243" spans="1:5" s="225" customFormat="1" x14ac:dyDescent="0.25">
      <c r="A243" s="209"/>
      <c r="B243" s="210"/>
      <c r="C243" s="210">
        <v>8455</v>
      </c>
      <c r="D243" s="352"/>
      <c r="E243" s="351" t="s">
        <v>3147</v>
      </c>
    </row>
    <row r="244" spans="1:5" s="224" customFormat="1" x14ac:dyDescent="0.25">
      <c r="A244" s="217"/>
      <c r="B244" s="218"/>
      <c r="C244" s="218"/>
      <c r="D244" s="353">
        <v>84551</v>
      </c>
      <c r="E244" s="354" t="s">
        <v>3148</v>
      </c>
    </row>
    <row r="245" spans="1:5" s="224" customFormat="1" x14ac:dyDescent="0.25">
      <c r="A245" s="217"/>
      <c r="B245" s="218"/>
      <c r="C245" s="218"/>
      <c r="D245" s="353">
        <v>84552</v>
      </c>
      <c r="E245" s="354" t="s">
        <v>3149</v>
      </c>
    </row>
    <row r="246" spans="1:5" s="224" customFormat="1" x14ac:dyDescent="0.25">
      <c r="A246" s="217"/>
      <c r="B246" s="218"/>
      <c r="C246" s="218"/>
      <c r="D246" s="353">
        <v>84553</v>
      </c>
      <c r="E246" s="354" t="s">
        <v>3150</v>
      </c>
    </row>
    <row r="247" spans="1:5" s="224" customFormat="1" x14ac:dyDescent="0.25">
      <c r="A247" s="217"/>
      <c r="B247" s="218"/>
      <c r="C247" s="218"/>
      <c r="D247" s="353">
        <v>84554</v>
      </c>
      <c r="E247" s="354" t="s">
        <v>3151</v>
      </c>
    </row>
    <row r="248" spans="1:5" s="224" customFormat="1" x14ac:dyDescent="0.25">
      <c r="A248" s="217"/>
      <c r="B248" s="218"/>
      <c r="C248" s="210">
        <v>8456</v>
      </c>
      <c r="D248" s="353"/>
      <c r="E248" s="351" t="s">
        <v>3152</v>
      </c>
    </row>
    <row r="249" spans="1:5" s="224" customFormat="1" x14ac:dyDescent="0.25">
      <c r="A249" s="217"/>
      <c r="B249" s="218"/>
      <c r="C249" s="218"/>
      <c r="D249" s="353">
        <v>84561</v>
      </c>
      <c r="E249" s="354" t="s">
        <v>3153</v>
      </c>
    </row>
    <row r="250" spans="1:5" s="224" customFormat="1" x14ac:dyDescent="0.25">
      <c r="A250" s="217"/>
      <c r="B250" s="218"/>
      <c r="C250" s="218"/>
      <c r="D250" s="353">
        <v>84562</v>
      </c>
      <c r="E250" s="354" t="s">
        <v>3154</v>
      </c>
    </row>
    <row r="251" spans="1:5" s="224" customFormat="1" x14ac:dyDescent="0.25">
      <c r="A251" s="217"/>
      <c r="B251" s="218"/>
      <c r="C251" s="218"/>
      <c r="D251" s="353">
        <v>84563</v>
      </c>
      <c r="E251" s="354" t="s">
        <v>3155</v>
      </c>
    </row>
    <row r="252" spans="1:5" s="224" customFormat="1" x14ac:dyDescent="0.25">
      <c r="A252" s="217"/>
      <c r="B252" s="218"/>
      <c r="C252" s="218"/>
      <c r="D252" s="353">
        <v>84564</v>
      </c>
      <c r="E252" s="354" t="s">
        <v>3156</v>
      </c>
    </row>
    <row r="253" spans="1:5" s="224" customFormat="1" ht="13.5" customHeight="1" x14ac:dyDescent="0.25">
      <c r="A253" s="217"/>
      <c r="B253" s="210">
        <v>847</v>
      </c>
      <c r="C253" s="210"/>
      <c r="D253" s="353"/>
      <c r="E253" s="351" t="s">
        <v>3157</v>
      </c>
    </row>
    <row r="254" spans="1:5" s="224" customFormat="1" x14ac:dyDescent="0.25">
      <c r="A254" s="217"/>
      <c r="B254" s="210"/>
      <c r="C254" s="210">
        <v>8471</v>
      </c>
      <c r="D254" s="353"/>
      <c r="E254" s="351" t="s">
        <v>3158</v>
      </c>
    </row>
    <row r="255" spans="1:5" s="224" customFormat="1" x14ac:dyDescent="0.25">
      <c r="A255" s="217"/>
      <c r="B255" s="210"/>
      <c r="C255" s="210"/>
      <c r="D255" s="353">
        <v>84711</v>
      </c>
      <c r="E255" s="354" t="s">
        <v>3159</v>
      </c>
    </row>
    <row r="256" spans="1:5" s="224" customFormat="1" x14ac:dyDescent="0.25">
      <c r="A256" s="217"/>
      <c r="B256" s="210"/>
      <c r="C256" s="210"/>
      <c r="D256" s="353">
        <v>84712</v>
      </c>
      <c r="E256" s="354" t="s">
        <v>3160</v>
      </c>
    </row>
    <row r="257" spans="1:5" s="224" customFormat="1" x14ac:dyDescent="0.25">
      <c r="A257" s="217"/>
      <c r="B257" s="210"/>
      <c r="C257" s="210">
        <v>8472</v>
      </c>
      <c r="D257" s="353"/>
      <c r="E257" s="351" t="s">
        <v>3161</v>
      </c>
    </row>
    <row r="258" spans="1:5" s="224" customFormat="1" x14ac:dyDescent="0.25">
      <c r="A258" s="217"/>
      <c r="B258" s="210"/>
      <c r="C258" s="210"/>
      <c r="D258" s="353">
        <v>84721</v>
      </c>
      <c r="E258" s="354" t="s">
        <v>3162</v>
      </c>
    </row>
    <row r="259" spans="1:5" s="224" customFormat="1" x14ac:dyDescent="0.25">
      <c r="A259" s="217"/>
      <c r="B259" s="210"/>
      <c r="C259" s="210"/>
      <c r="D259" s="353">
        <v>84722</v>
      </c>
      <c r="E259" s="354" t="s">
        <v>3163</v>
      </c>
    </row>
    <row r="260" spans="1:5" s="224" customFormat="1" x14ac:dyDescent="0.25">
      <c r="A260" s="217"/>
      <c r="B260" s="210"/>
      <c r="C260" s="210">
        <v>8473</v>
      </c>
      <c r="D260" s="353"/>
      <c r="E260" s="351" t="s">
        <v>3164</v>
      </c>
    </row>
    <row r="261" spans="1:5" s="224" customFormat="1" x14ac:dyDescent="0.25">
      <c r="A261" s="217"/>
      <c r="B261" s="210"/>
      <c r="C261" s="210"/>
      <c r="D261" s="353">
        <v>84731</v>
      </c>
      <c r="E261" s="354" t="s">
        <v>3165</v>
      </c>
    </row>
    <row r="262" spans="1:5" s="224" customFormat="1" x14ac:dyDescent="0.25">
      <c r="A262" s="217"/>
      <c r="B262" s="210"/>
      <c r="C262" s="210"/>
      <c r="D262" s="353">
        <v>84732</v>
      </c>
      <c r="E262" s="354" t="s">
        <v>3166</v>
      </c>
    </row>
    <row r="263" spans="1:5" s="225" customFormat="1" x14ac:dyDescent="0.25">
      <c r="A263" s="209"/>
      <c r="B263" s="210"/>
      <c r="C263" s="210">
        <v>8474</v>
      </c>
      <c r="D263" s="352"/>
      <c r="E263" s="351" t="s">
        <v>3167</v>
      </c>
    </row>
    <row r="264" spans="1:5" s="224" customFormat="1" x14ac:dyDescent="0.25">
      <c r="A264" s="217"/>
      <c r="B264" s="210"/>
      <c r="C264" s="210"/>
      <c r="D264" s="353">
        <v>84741</v>
      </c>
      <c r="E264" s="354" t="s">
        <v>3168</v>
      </c>
    </row>
    <row r="265" spans="1:5" s="224" customFormat="1" x14ac:dyDescent="0.25">
      <c r="A265" s="217"/>
      <c r="B265" s="210"/>
      <c r="C265" s="210"/>
      <c r="D265" s="353">
        <v>84742</v>
      </c>
      <c r="E265" s="354" t="s">
        <v>3169</v>
      </c>
    </row>
    <row r="266" spans="1:5" s="225" customFormat="1" x14ac:dyDescent="0.25">
      <c r="A266" s="209"/>
      <c r="B266" s="210"/>
      <c r="C266" s="210">
        <v>8475</v>
      </c>
      <c r="D266" s="352"/>
      <c r="E266" s="351" t="s">
        <v>3170</v>
      </c>
    </row>
    <row r="267" spans="1:5" s="224" customFormat="1" x14ac:dyDescent="0.25">
      <c r="A267" s="217"/>
      <c r="B267" s="210"/>
      <c r="C267" s="210"/>
      <c r="D267" s="353">
        <v>84751</v>
      </c>
      <c r="E267" s="354" t="s">
        <v>3171</v>
      </c>
    </row>
    <row r="268" spans="1:5" s="224" customFormat="1" x14ac:dyDescent="0.25">
      <c r="A268" s="217"/>
      <c r="B268" s="210"/>
      <c r="C268" s="210"/>
      <c r="D268" s="353">
        <v>84752</v>
      </c>
      <c r="E268" s="354" t="s">
        <v>3172</v>
      </c>
    </row>
    <row r="269" spans="1:5" s="338" customFormat="1" x14ac:dyDescent="0.25">
      <c r="A269" s="358"/>
      <c r="B269" s="252"/>
      <c r="C269" s="252">
        <v>8476</v>
      </c>
      <c r="D269" s="359"/>
      <c r="E269" s="360" t="s">
        <v>3173</v>
      </c>
    </row>
    <row r="270" spans="1:5" s="257" customFormat="1" ht="12.75" customHeight="1" x14ac:dyDescent="0.25">
      <c r="A270" s="361"/>
      <c r="B270" s="252"/>
      <c r="C270" s="252"/>
      <c r="D270" s="362">
        <v>84761</v>
      </c>
      <c r="E270" s="363" t="s">
        <v>3174</v>
      </c>
    </row>
    <row r="271" spans="1:5" s="257" customFormat="1" ht="12.75" customHeight="1" x14ac:dyDescent="0.25">
      <c r="A271" s="361"/>
      <c r="B271" s="252"/>
      <c r="C271" s="252"/>
      <c r="D271" s="362">
        <v>84762</v>
      </c>
      <c r="E271" s="363" t="s">
        <v>3175</v>
      </c>
    </row>
    <row r="272" spans="1:5" s="224" customFormat="1" x14ac:dyDescent="0.25">
      <c r="A272" s="217"/>
      <c r="B272" s="210"/>
      <c r="C272" s="210">
        <v>8477</v>
      </c>
      <c r="D272" s="353"/>
      <c r="E272" s="351" t="s">
        <v>3176</v>
      </c>
    </row>
    <row r="273" spans="1:5" s="224" customFormat="1" x14ac:dyDescent="0.25">
      <c r="A273" s="217"/>
      <c r="B273" s="210"/>
      <c r="C273" s="210"/>
      <c r="D273" s="353">
        <v>84771</v>
      </c>
      <c r="E273" s="354" t="s">
        <v>3177</v>
      </c>
    </row>
    <row r="274" spans="1:5" s="224" customFormat="1" x14ac:dyDescent="0.25">
      <c r="A274" s="217"/>
      <c r="B274" s="210"/>
      <c r="C274" s="210"/>
      <c r="D274" s="353">
        <v>84772</v>
      </c>
      <c r="E274" s="354" t="s">
        <v>3178</v>
      </c>
    </row>
    <row r="275" spans="1:5" s="224" customFormat="1" ht="15" customHeight="1" x14ac:dyDescent="0.25">
      <c r="A275" s="364">
        <v>85</v>
      </c>
      <c r="B275" s="210"/>
      <c r="C275" s="210"/>
      <c r="D275" s="210"/>
      <c r="E275" s="351" t="s">
        <v>3179</v>
      </c>
    </row>
    <row r="276" spans="1:5" s="368" customFormat="1" x14ac:dyDescent="0.25">
      <c r="A276" s="365"/>
      <c r="B276" s="366">
        <v>851</v>
      </c>
      <c r="C276" s="367"/>
      <c r="D276" s="367"/>
      <c r="E276" s="292" t="s">
        <v>3180</v>
      </c>
    </row>
    <row r="277" spans="1:5" s="368" customFormat="1" x14ac:dyDescent="0.25">
      <c r="A277" s="365"/>
      <c r="B277" s="367"/>
      <c r="C277" s="366">
        <v>8511</v>
      </c>
      <c r="D277" s="367"/>
      <c r="E277" s="292" t="s">
        <v>1774</v>
      </c>
    </row>
    <row r="278" spans="1:5" s="368" customFormat="1" x14ac:dyDescent="0.25">
      <c r="A278" s="369"/>
      <c r="B278" s="370"/>
      <c r="C278" s="370"/>
      <c r="D278" s="371">
        <v>85111</v>
      </c>
      <c r="E278" s="298" t="s">
        <v>1776</v>
      </c>
    </row>
    <row r="279" spans="1:5" s="368" customFormat="1" x14ac:dyDescent="0.25">
      <c r="A279" s="365"/>
      <c r="B279" s="367"/>
      <c r="C279" s="366">
        <v>8512</v>
      </c>
      <c r="D279" s="370"/>
      <c r="E279" s="292" t="s">
        <v>1778</v>
      </c>
    </row>
    <row r="280" spans="1:5" s="368" customFormat="1" x14ac:dyDescent="0.25">
      <c r="A280" s="369"/>
      <c r="B280" s="370"/>
      <c r="C280" s="370"/>
      <c r="D280" s="371">
        <v>85121</v>
      </c>
      <c r="E280" s="298" t="s">
        <v>1778</v>
      </c>
    </row>
    <row r="281" spans="1:5" s="368" customFormat="1" x14ac:dyDescent="0.25">
      <c r="A281" s="365"/>
      <c r="B281" s="366">
        <v>852</v>
      </c>
      <c r="C281" s="367"/>
      <c r="D281" s="367"/>
      <c r="E281" s="292" t="s">
        <v>3181</v>
      </c>
    </row>
    <row r="282" spans="1:5" s="368" customFormat="1" x14ac:dyDescent="0.25">
      <c r="A282" s="365"/>
      <c r="B282" s="367"/>
      <c r="C282" s="366">
        <v>8521</v>
      </c>
      <c r="D282" s="367"/>
      <c r="E282" s="292" t="s">
        <v>1783</v>
      </c>
    </row>
    <row r="283" spans="1:5" s="368" customFormat="1" x14ac:dyDescent="0.25">
      <c r="A283" s="369"/>
      <c r="B283" s="370"/>
      <c r="C283" s="370"/>
      <c r="D283" s="371">
        <v>85212</v>
      </c>
      <c r="E283" s="298" t="s">
        <v>1783</v>
      </c>
    </row>
    <row r="284" spans="1:5" s="372" customFormat="1" x14ac:dyDescent="0.25">
      <c r="A284" s="365"/>
      <c r="B284" s="367"/>
      <c r="C284" s="366">
        <v>8522</v>
      </c>
      <c r="D284" s="367"/>
      <c r="E284" s="292" t="s">
        <v>1786</v>
      </c>
    </row>
    <row r="285" spans="1:5" s="368" customFormat="1" x14ac:dyDescent="0.25">
      <c r="A285" s="369"/>
      <c r="B285" s="370"/>
      <c r="C285" s="370"/>
      <c r="D285" s="371">
        <v>85222</v>
      </c>
      <c r="E285" s="298" t="s">
        <v>1786</v>
      </c>
    </row>
    <row r="286" spans="1:5" s="368" customFormat="1" x14ac:dyDescent="0.25">
      <c r="A286" s="365"/>
      <c r="B286" s="366">
        <v>853</v>
      </c>
      <c r="C286" s="367"/>
      <c r="D286" s="367"/>
      <c r="E286" s="292" t="s">
        <v>3182</v>
      </c>
    </row>
    <row r="287" spans="1:5" s="368" customFormat="1" x14ac:dyDescent="0.25">
      <c r="A287" s="365"/>
      <c r="B287" s="367"/>
      <c r="C287" s="366">
        <v>8531</v>
      </c>
      <c r="D287" s="367"/>
      <c r="E287" s="292" t="s">
        <v>1791</v>
      </c>
    </row>
    <row r="288" spans="1:5" s="368" customFormat="1" x14ac:dyDescent="0.25">
      <c r="A288" s="369"/>
      <c r="B288" s="370"/>
      <c r="C288" s="370"/>
      <c r="D288" s="371">
        <v>85311</v>
      </c>
      <c r="E288" s="298" t="s">
        <v>1793</v>
      </c>
    </row>
    <row r="289" spans="1:5" s="368" customFormat="1" x14ac:dyDescent="0.25">
      <c r="A289" s="369"/>
      <c r="B289" s="370"/>
      <c r="C289" s="370"/>
      <c r="D289" s="371">
        <v>85312</v>
      </c>
      <c r="E289" s="298" t="s">
        <v>1795</v>
      </c>
    </row>
    <row r="290" spans="1:5" s="368" customFormat="1" x14ac:dyDescent="0.25">
      <c r="A290" s="365"/>
      <c r="B290" s="367"/>
      <c r="C290" s="366">
        <v>8532</v>
      </c>
      <c r="D290" s="367"/>
      <c r="E290" s="292" t="s">
        <v>1797</v>
      </c>
    </row>
    <row r="291" spans="1:5" s="368" customFormat="1" x14ac:dyDescent="0.25">
      <c r="A291" s="369"/>
      <c r="B291" s="370"/>
      <c r="C291" s="370"/>
      <c r="D291" s="371">
        <v>85321</v>
      </c>
      <c r="E291" s="298" t="s">
        <v>1799</v>
      </c>
    </row>
    <row r="292" spans="1:5" s="368" customFormat="1" x14ac:dyDescent="0.25">
      <c r="A292" s="369"/>
      <c r="B292" s="370"/>
      <c r="C292" s="370"/>
      <c r="D292" s="371">
        <v>85322</v>
      </c>
      <c r="E292" s="298" t="s">
        <v>1801</v>
      </c>
    </row>
    <row r="293" spans="1:5" s="368" customFormat="1" x14ac:dyDescent="0.25">
      <c r="A293" s="365"/>
      <c r="B293" s="366">
        <v>854</v>
      </c>
      <c r="C293" s="367"/>
      <c r="D293" s="367"/>
      <c r="E293" s="292" t="s">
        <v>3183</v>
      </c>
    </row>
    <row r="294" spans="1:5" s="368" customFormat="1" x14ac:dyDescent="0.25">
      <c r="A294" s="365"/>
      <c r="B294" s="367"/>
      <c r="C294" s="366">
        <v>8541</v>
      </c>
      <c r="D294" s="367"/>
      <c r="E294" s="292" t="s">
        <v>1805</v>
      </c>
    </row>
    <row r="295" spans="1:5" s="368" customFormat="1" x14ac:dyDescent="0.25">
      <c r="A295" s="369"/>
      <c r="B295" s="370"/>
      <c r="C295" s="370"/>
      <c r="D295" s="371">
        <v>85411</v>
      </c>
      <c r="E295" s="298" t="s">
        <v>1807</v>
      </c>
    </row>
    <row r="296" spans="1:5" s="368" customFormat="1" x14ac:dyDescent="0.25">
      <c r="A296" s="369"/>
      <c r="B296" s="370"/>
      <c r="C296" s="370"/>
      <c r="D296" s="371">
        <v>85412</v>
      </c>
      <c r="E296" s="298" t="s">
        <v>1809</v>
      </c>
    </row>
    <row r="297" spans="1:5" s="368" customFormat="1" x14ac:dyDescent="0.25">
      <c r="A297" s="365"/>
      <c r="B297" s="367"/>
      <c r="C297" s="366">
        <v>8542</v>
      </c>
      <c r="D297" s="367"/>
      <c r="E297" s="292" t="s">
        <v>1811</v>
      </c>
    </row>
    <row r="298" spans="1:5" s="368" customFormat="1" x14ac:dyDescent="0.25">
      <c r="A298" s="369"/>
      <c r="B298" s="370"/>
      <c r="C298" s="370"/>
      <c r="D298" s="371">
        <v>85421</v>
      </c>
      <c r="E298" s="298" t="s">
        <v>1813</v>
      </c>
    </row>
    <row r="299" spans="1:5" s="368" customFormat="1" x14ac:dyDescent="0.25">
      <c r="A299" s="369"/>
      <c r="B299" s="370"/>
      <c r="C299" s="370"/>
      <c r="D299" s="371">
        <v>85422</v>
      </c>
      <c r="E299" s="298" t="s">
        <v>1815</v>
      </c>
    </row>
    <row r="300" spans="1:5" s="213" customFormat="1" ht="17.399999999999999" x14ac:dyDescent="0.3">
      <c r="A300" s="350" t="s">
        <v>3184</v>
      </c>
      <c r="B300" s="340"/>
      <c r="C300" s="340"/>
      <c r="D300" s="340"/>
      <c r="E300" s="351" t="s">
        <v>3185</v>
      </c>
    </row>
    <row r="301" spans="1:5" s="214" customFormat="1" ht="15.6" x14ac:dyDescent="0.3">
      <c r="A301" s="373"/>
      <c r="B301" s="352" t="s">
        <v>3186</v>
      </c>
      <c r="C301" s="340"/>
      <c r="D301" s="340"/>
      <c r="E301" s="351" t="s">
        <v>3185</v>
      </c>
    </row>
    <row r="302" spans="1:5" s="216" customFormat="1" x14ac:dyDescent="0.25">
      <c r="A302" s="263"/>
      <c r="B302" s="340"/>
      <c r="C302" s="352" t="s">
        <v>3187</v>
      </c>
      <c r="D302" s="340"/>
      <c r="E302" s="351" t="s">
        <v>3185</v>
      </c>
    </row>
    <row r="303" spans="1:5" ht="26.4" x14ac:dyDescent="0.25">
      <c r="D303" s="353" t="s">
        <v>3188</v>
      </c>
      <c r="E303" s="354" t="s">
        <v>3185</v>
      </c>
    </row>
    <row r="305" s="221" customFormat="1" x14ac:dyDescent="0.25"/>
    <row r="306" s="221" customFormat="1" x14ac:dyDescent="0.25"/>
    <row r="307" s="221" customFormat="1" x14ac:dyDescent="0.25"/>
    <row r="308" s="221" customFormat="1" x14ac:dyDescent="0.25"/>
    <row r="309" s="221" customFormat="1" x14ac:dyDescent="0.25"/>
    <row r="310" s="221" customFormat="1" x14ac:dyDescent="0.25"/>
    <row r="311" s="221" customFormat="1" x14ac:dyDescent="0.25"/>
    <row r="312" s="221" customFormat="1" x14ac:dyDescent="0.25"/>
    <row r="313" s="221" customFormat="1" x14ac:dyDescent="0.25"/>
    <row r="314" s="221" customFormat="1" x14ac:dyDescent="0.25"/>
    <row r="315" s="221" customFormat="1" x14ac:dyDescent="0.25"/>
    <row r="316" s="221" customFormat="1" x14ac:dyDescent="0.25"/>
    <row r="317" s="221" customFormat="1" x14ac:dyDescent="0.25"/>
    <row r="318" s="221" customFormat="1" x14ac:dyDescent="0.25"/>
    <row r="319" s="221" customFormat="1" x14ac:dyDescent="0.25"/>
    <row r="320" s="221" customFormat="1" x14ac:dyDescent="0.25"/>
    <row r="321" s="221" customFormat="1" x14ac:dyDescent="0.25"/>
    <row r="322" s="221" customFormat="1" x14ac:dyDescent="0.25"/>
    <row r="323" s="221" customFormat="1" x14ac:dyDescent="0.25"/>
    <row r="324" s="221" customFormat="1" x14ac:dyDescent="0.25"/>
    <row r="325" s="221" customFormat="1" x14ac:dyDescent="0.25"/>
    <row r="326" s="221" customFormat="1" x14ac:dyDescent="0.25"/>
    <row r="327" s="221" customFormat="1" x14ac:dyDescent="0.25"/>
    <row r="328" s="221" customFormat="1" x14ac:dyDescent="0.25"/>
    <row r="329" s="221" customFormat="1" x14ac:dyDescent="0.25"/>
    <row r="330" s="221" customFormat="1" x14ac:dyDescent="0.25"/>
    <row r="331" s="221" customFormat="1" x14ac:dyDescent="0.25"/>
    <row r="332" s="221" customFormat="1" x14ac:dyDescent="0.25"/>
    <row r="333" s="221" customFormat="1" x14ac:dyDescent="0.25"/>
    <row r="334" s="221" customFormat="1" x14ac:dyDescent="0.25"/>
    <row r="335" s="221" customFormat="1" x14ac:dyDescent="0.25"/>
    <row r="336" s="221" customFormat="1" x14ac:dyDescent="0.25"/>
    <row r="337" s="221" customFormat="1" x14ac:dyDescent="0.25"/>
    <row r="338" s="221" customFormat="1" x14ac:dyDescent="0.25"/>
    <row r="339" s="221" customFormat="1" x14ac:dyDescent="0.25"/>
    <row r="340" s="221" customFormat="1" x14ac:dyDescent="0.25"/>
    <row r="341" s="221" customFormat="1" x14ac:dyDescent="0.25"/>
    <row r="342" s="221" customFormat="1" x14ac:dyDescent="0.25"/>
    <row r="343" s="221" customFormat="1" x14ac:dyDescent="0.25"/>
    <row r="344" s="221" customFormat="1" x14ac:dyDescent="0.25"/>
    <row r="345" s="221" customFormat="1" x14ac:dyDescent="0.25"/>
    <row r="346" s="221" customFormat="1" x14ac:dyDescent="0.25"/>
    <row r="347" s="221" customFormat="1" x14ac:dyDescent="0.25"/>
    <row r="348" s="221" customFormat="1" x14ac:dyDescent="0.25"/>
    <row r="349" s="221" customFormat="1" x14ac:dyDescent="0.25"/>
    <row r="350" s="221" customFormat="1" x14ac:dyDescent="0.25"/>
    <row r="351" s="221" customFormat="1" x14ac:dyDescent="0.25"/>
    <row r="352" s="221" customFormat="1" x14ac:dyDescent="0.25"/>
    <row r="353" s="221" customFormat="1" x14ac:dyDescent="0.25"/>
    <row r="354" s="221" customFormat="1" x14ac:dyDescent="0.25"/>
    <row r="355" s="221" customFormat="1" x14ac:dyDescent="0.25"/>
    <row r="356" s="221" customFormat="1" x14ac:dyDescent="0.25"/>
    <row r="357" s="221" customFormat="1" x14ac:dyDescent="0.25"/>
    <row r="358" s="221" customFormat="1" x14ac:dyDescent="0.25"/>
    <row r="359" s="221" customFormat="1" x14ac:dyDescent="0.25"/>
    <row r="360" s="221" customFormat="1" x14ac:dyDescent="0.25"/>
    <row r="361" s="221" customFormat="1" x14ac:dyDescent="0.25"/>
    <row r="362" s="221" customFormat="1" x14ac:dyDescent="0.25"/>
    <row r="363" s="221" customFormat="1" x14ac:dyDescent="0.25"/>
    <row r="364" s="221" customFormat="1" x14ac:dyDescent="0.25"/>
    <row r="365" s="221" customFormat="1" x14ac:dyDescent="0.25"/>
    <row r="366" s="221" customFormat="1" x14ac:dyDescent="0.25"/>
    <row r="367" s="221" customFormat="1" x14ac:dyDescent="0.25"/>
    <row r="368" s="221" customFormat="1" x14ac:dyDescent="0.25"/>
    <row r="369" s="221" customFormat="1" x14ac:dyDescent="0.25"/>
    <row r="370" s="221" customFormat="1" x14ac:dyDescent="0.25"/>
    <row r="371" s="221" customFormat="1" x14ac:dyDescent="0.25"/>
    <row r="372" s="221" customFormat="1" x14ac:dyDescent="0.25"/>
    <row r="373" s="221" customFormat="1" x14ac:dyDescent="0.25"/>
    <row r="374" s="221" customFormat="1" x14ac:dyDescent="0.25"/>
    <row r="375" s="221" customFormat="1" x14ac:dyDescent="0.25"/>
    <row r="376" s="221" customFormat="1" x14ac:dyDescent="0.25"/>
    <row r="377" s="221" customFormat="1" x14ac:dyDescent="0.25"/>
    <row r="378" s="221" customFormat="1" x14ac:dyDescent="0.25"/>
    <row r="379" s="221" customFormat="1" x14ac:dyDescent="0.25"/>
    <row r="380" s="221" customFormat="1" x14ac:dyDescent="0.25"/>
    <row r="381" s="221" customFormat="1" x14ac:dyDescent="0.25"/>
    <row r="382" s="221" customFormat="1" x14ac:dyDescent="0.25"/>
    <row r="383" s="221" customFormat="1" x14ac:dyDescent="0.25"/>
    <row r="384" s="221" customFormat="1" x14ac:dyDescent="0.25"/>
    <row r="385" s="221" customFormat="1" x14ac:dyDescent="0.25"/>
    <row r="386" s="221" customFormat="1" x14ac:dyDescent="0.25"/>
    <row r="387" s="221" customFormat="1" x14ac:dyDescent="0.25"/>
    <row r="388" s="221" customFormat="1" x14ac:dyDescent="0.25"/>
    <row r="389" s="221" customFormat="1" x14ac:dyDescent="0.25"/>
    <row r="390" s="221" customFormat="1" x14ac:dyDescent="0.25"/>
    <row r="391" s="221" customFormat="1" x14ac:dyDescent="0.25"/>
    <row r="392" s="221" customFormat="1" x14ac:dyDescent="0.25"/>
    <row r="393" s="221" customFormat="1" x14ac:dyDescent="0.25"/>
    <row r="394" s="221" customFormat="1" x14ac:dyDescent="0.25"/>
    <row r="395" s="221" customFormat="1" x14ac:dyDescent="0.25"/>
    <row r="396" s="221" customFormat="1" x14ac:dyDescent="0.25"/>
    <row r="397" s="221" customFormat="1" x14ac:dyDescent="0.25"/>
    <row r="398" s="221" customFormat="1" x14ac:dyDescent="0.25"/>
    <row r="399" s="221" customFormat="1" x14ac:dyDescent="0.25"/>
    <row r="400" s="221" customFormat="1" x14ac:dyDescent="0.25"/>
    <row r="401" s="221" customFormat="1" x14ac:dyDescent="0.25"/>
    <row r="402" s="221" customFormat="1" x14ac:dyDescent="0.25"/>
    <row r="403" s="221" customFormat="1" x14ac:dyDescent="0.25"/>
    <row r="404" s="221" customFormat="1" x14ac:dyDescent="0.25"/>
    <row r="405" s="221" customFormat="1" x14ac:dyDescent="0.25"/>
    <row r="406" s="221" customFormat="1" x14ac:dyDescent="0.25"/>
    <row r="407" s="221" customFormat="1" x14ac:dyDescent="0.25"/>
    <row r="408" s="221" customFormat="1" x14ac:dyDescent="0.25"/>
    <row r="409" s="221" customFormat="1" x14ac:dyDescent="0.25"/>
    <row r="410" s="221" customFormat="1" x14ac:dyDescent="0.25"/>
    <row r="411" s="221" customFormat="1" x14ac:dyDescent="0.25"/>
    <row r="412" s="221" customFormat="1" x14ac:dyDescent="0.25"/>
    <row r="413" s="221" customFormat="1" x14ac:dyDescent="0.25"/>
    <row r="414" s="221" customFormat="1" x14ac:dyDescent="0.25"/>
    <row r="415" s="221" customFormat="1" x14ac:dyDescent="0.25"/>
    <row r="416" s="221" customFormat="1" x14ac:dyDescent="0.25"/>
    <row r="417" s="221" customFormat="1" x14ac:dyDescent="0.25"/>
    <row r="418" s="221" customFormat="1" x14ac:dyDescent="0.25"/>
    <row r="419" s="221" customFormat="1" x14ac:dyDescent="0.25"/>
    <row r="420" s="221" customFormat="1" x14ac:dyDescent="0.25"/>
    <row r="421" s="221" customFormat="1" x14ac:dyDescent="0.25"/>
    <row r="422" s="221" customFormat="1" x14ac:dyDescent="0.25"/>
    <row r="423" s="221" customFormat="1" x14ac:dyDescent="0.25"/>
    <row r="424" s="221" customFormat="1" x14ac:dyDescent="0.25"/>
    <row r="425" s="221" customFormat="1" x14ac:dyDescent="0.25"/>
    <row r="426" s="221" customFormat="1" x14ac:dyDescent="0.25"/>
    <row r="427" s="221" customFormat="1" x14ac:dyDescent="0.25"/>
    <row r="428" s="221" customFormat="1" x14ac:dyDescent="0.25"/>
    <row r="429" s="221" customFormat="1" x14ac:dyDescent="0.25"/>
    <row r="430" s="221" customFormat="1" x14ac:dyDescent="0.25"/>
    <row r="431" s="221" customFormat="1" x14ac:dyDescent="0.25"/>
    <row r="432" s="221" customFormat="1" x14ac:dyDescent="0.25"/>
    <row r="433" s="221" customFormat="1" x14ac:dyDescent="0.25"/>
    <row r="434" s="221" customFormat="1" x14ac:dyDescent="0.25"/>
    <row r="435" s="221" customFormat="1" x14ac:dyDescent="0.25"/>
    <row r="436" s="221" customFormat="1" x14ac:dyDescent="0.25"/>
    <row r="437" s="221" customFormat="1" x14ac:dyDescent="0.25"/>
    <row r="438" s="221" customFormat="1" x14ac:dyDescent="0.25"/>
    <row r="439" s="221" customFormat="1" x14ac:dyDescent="0.25"/>
    <row r="440" s="221" customFormat="1" x14ac:dyDescent="0.25"/>
    <row r="441" s="221" customFormat="1" x14ac:dyDescent="0.25"/>
    <row r="442" s="221" customFormat="1" x14ac:dyDescent="0.25"/>
    <row r="443" s="221" customFormat="1" x14ac:dyDescent="0.25"/>
    <row r="444" s="221" customFormat="1" x14ac:dyDescent="0.25"/>
    <row r="445" s="221" customFormat="1" x14ac:dyDescent="0.25"/>
    <row r="446" s="221" customFormat="1" x14ac:dyDescent="0.25"/>
    <row r="447" s="221" customFormat="1" x14ac:dyDescent="0.25"/>
    <row r="448" s="221" customFormat="1" x14ac:dyDescent="0.25"/>
    <row r="449" s="221" customFormat="1" x14ac:dyDescent="0.25"/>
    <row r="450" s="221" customFormat="1" x14ac:dyDescent="0.25"/>
    <row r="451" s="221" customFormat="1" x14ac:dyDescent="0.25"/>
    <row r="452" s="221" customFormat="1" x14ac:dyDescent="0.25"/>
    <row r="453" s="221" customFormat="1" x14ac:dyDescent="0.25"/>
    <row r="454" s="221" customFormat="1" x14ac:dyDescent="0.25"/>
    <row r="455" s="221" customFormat="1" x14ac:dyDescent="0.25"/>
    <row r="456" s="221" customFormat="1" x14ac:dyDescent="0.25"/>
    <row r="457" s="221" customFormat="1" x14ac:dyDescent="0.25"/>
    <row r="458" s="221" customFormat="1" x14ac:dyDescent="0.25"/>
    <row r="459" s="221" customFormat="1" x14ac:dyDescent="0.25"/>
    <row r="460" s="221" customFormat="1" x14ac:dyDescent="0.25"/>
    <row r="461" s="221" customFormat="1" x14ac:dyDescent="0.25"/>
    <row r="462" s="221" customFormat="1" x14ac:dyDescent="0.25"/>
    <row r="463" s="221" customFormat="1" x14ac:dyDescent="0.25"/>
    <row r="464" s="221" customFormat="1" x14ac:dyDescent="0.25"/>
    <row r="465" s="221" customFormat="1" x14ac:dyDescent="0.25"/>
    <row r="466" s="221" customFormat="1" x14ac:dyDescent="0.25"/>
    <row r="467" s="221" customFormat="1" x14ac:dyDescent="0.25"/>
    <row r="468" s="221" customFormat="1" x14ac:dyDescent="0.25"/>
    <row r="469" s="221" customFormat="1" x14ac:dyDescent="0.25"/>
    <row r="470" s="221" customFormat="1" x14ac:dyDescent="0.25"/>
    <row r="471" s="221" customFormat="1" x14ac:dyDescent="0.25"/>
    <row r="472" s="221" customFormat="1" x14ac:dyDescent="0.25"/>
    <row r="473" s="221" customFormat="1" x14ac:dyDescent="0.25"/>
    <row r="474" s="221" customFormat="1" x14ac:dyDescent="0.25"/>
    <row r="475" s="221" customFormat="1" x14ac:dyDescent="0.25"/>
    <row r="476" s="221" customFormat="1" x14ac:dyDescent="0.25"/>
    <row r="477" s="221" customFormat="1" x14ac:dyDescent="0.25"/>
    <row r="478" s="221" customFormat="1" x14ac:dyDescent="0.25"/>
    <row r="479" s="221" customFormat="1" x14ac:dyDescent="0.25"/>
    <row r="480" s="221" customFormat="1" x14ac:dyDescent="0.25"/>
    <row r="481" s="221" customFormat="1" x14ac:dyDescent="0.25"/>
    <row r="482" s="221" customFormat="1" x14ac:dyDescent="0.25"/>
    <row r="483" s="221" customFormat="1" x14ac:dyDescent="0.25"/>
    <row r="484" s="221" customFormat="1" x14ac:dyDescent="0.25"/>
    <row r="485" s="221" customFormat="1" x14ac:dyDescent="0.25"/>
    <row r="486" s="221" customFormat="1" x14ac:dyDescent="0.25"/>
    <row r="487" s="221" customFormat="1" x14ac:dyDescent="0.25"/>
    <row r="488" s="221" customFormat="1" x14ac:dyDescent="0.25"/>
    <row r="489" s="221" customFormat="1" x14ac:dyDescent="0.25"/>
    <row r="490" s="221" customFormat="1" x14ac:dyDescent="0.25"/>
    <row r="491" s="221" customFormat="1" x14ac:dyDescent="0.25"/>
    <row r="492" s="221" customFormat="1" x14ac:dyDescent="0.25"/>
    <row r="493" s="221" customFormat="1" x14ac:dyDescent="0.25"/>
    <row r="494" s="221" customFormat="1" x14ac:dyDescent="0.25"/>
    <row r="495" s="221" customFormat="1" x14ac:dyDescent="0.25"/>
    <row r="496" s="221" customFormat="1" x14ac:dyDescent="0.25"/>
    <row r="497" s="221" customFormat="1" x14ac:dyDescent="0.25"/>
    <row r="498" s="221" customFormat="1" x14ac:dyDescent="0.25"/>
    <row r="499" s="221" customFormat="1" x14ac:dyDescent="0.25"/>
    <row r="500" s="221" customFormat="1" x14ac:dyDescent="0.25"/>
    <row r="501" s="221" customFormat="1" x14ac:dyDescent="0.25"/>
    <row r="502" s="221" customFormat="1" x14ac:dyDescent="0.25"/>
    <row r="503" s="221" customFormat="1" x14ac:dyDescent="0.25"/>
    <row r="504" s="221" customFormat="1" x14ac:dyDescent="0.25"/>
    <row r="505" s="221" customFormat="1" x14ac:dyDescent="0.25"/>
    <row r="506" s="221" customFormat="1" x14ac:dyDescent="0.25"/>
    <row r="507" s="221" customFormat="1" x14ac:dyDescent="0.25"/>
    <row r="508" s="221" customFormat="1" x14ac:dyDescent="0.25"/>
    <row r="509" s="221" customFormat="1" x14ac:dyDescent="0.25"/>
    <row r="510" s="221" customFormat="1" x14ac:dyDescent="0.25"/>
    <row r="511" s="221" customFormat="1" x14ac:dyDescent="0.25"/>
    <row r="512" s="221" customFormat="1" x14ac:dyDescent="0.25"/>
    <row r="513" s="221" customFormat="1" x14ac:dyDescent="0.25"/>
    <row r="514" s="221" customFormat="1" x14ac:dyDescent="0.25"/>
    <row r="515" s="221" customFormat="1" x14ac:dyDescent="0.25"/>
    <row r="516" s="221" customFormat="1" x14ac:dyDescent="0.25"/>
    <row r="517" s="221" customFormat="1" x14ac:dyDescent="0.25"/>
    <row r="518" s="221" customFormat="1" x14ac:dyDescent="0.25"/>
    <row r="519" s="221" customFormat="1" x14ac:dyDescent="0.25"/>
    <row r="520" s="221" customFormat="1" x14ac:dyDescent="0.25"/>
    <row r="521" s="221" customFormat="1" x14ac:dyDescent="0.25"/>
    <row r="522" s="221" customFormat="1" x14ac:dyDescent="0.25"/>
    <row r="523" s="221" customFormat="1" x14ac:dyDescent="0.25"/>
    <row r="524" s="221" customFormat="1" x14ac:dyDescent="0.25"/>
    <row r="525" s="221" customFormat="1" x14ac:dyDescent="0.25"/>
    <row r="526" s="221" customFormat="1" x14ac:dyDescent="0.25"/>
    <row r="527" s="221" customFormat="1" x14ac:dyDescent="0.25"/>
    <row r="528" s="221" customFormat="1" x14ac:dyDescent="0.25"/>
    <row r="529" s="221" customFormat="1" x14ac:dyDescent="0.25"/>
    <row r="530" s="221" customFormat="1" x14ac:dyDescent="0.25"/>
    <row r="531" s="221" customFormat="1" x14ac:dyDescent="0.25"/>
    <row r="532" s="221" customFormat="1" x14ac:dyDescent="0.25"/>
    <row r="533" s="221" customFormat="1" x14ac:dyDescent="0.25"/>
    <row r="534" s="221" customFormat="1" x14ac:dyDescent="0.25"/>
    <row r="535" s="221" customFormat="1" x14ac:dyDescent="0.25"/>
    <row r="536" s="221" customFormat="1" x14ac:dyDescent="0.25"/>
    <row r="537" s="221" customFormat="1" x14ac:dyDescent="0.25"/>
    <row r="538" s="221" customFormat="1" x14ac:dyDescent="0.25"/>
    <row r="539" s="221" customFormat="1" x14ac:dyDescent="0.25"/>
    <row r="540" s="221" customFormat="1" x14ac:dyDescent="0.25"/>
    <row r="541" s="221" customFormat="1" x14ac:dyDescent="0.25"/>
    <row r="542" s="221" customFormat="1" x14ac:dyDescent="0.25"/>
    <row r="543" s="221" customFormat="1" x14ac:dyDescent="0.25"/>
    <row r="544" s="221" customFormat="1" x14ac:dyDescent="0.25"/>
    <row r="545" s="221" customFormat="1" x14ac:dyDescent="0.25"/>
    <row r="546" s="221" customFormat="1" x14ac:dyDescent="0.25"/>
    <row r="547" s="221" customFormat="1" x14ac:dyDescent="0.25"/>
    <row r="548" s="221" customFormat="1" x14ac:dyDescent="0.25"/>
    <row r="549" s="221" customFormat="1" x14ac:dyDescent="0.25"/>
    <row r="550" s="221" customFormat="1" x14ac:dyDescent="0.25"/>
    <row r="551" s="221" customFormat="1" x14ac:dyDescent="0.25"/>
    <row r="552" s="221" customFormat="1" x14ac:dyDescent="0.25"/>
    <row r="553" s="221" customFormat="1" x14ac:dyDescent="0.25"/>
    <row r="554" s="221" customFormat="1" x14ac:dyDescent="0.25"/>
    <row r="555" s="221" customFormat="1" x14ac:dyDescent="0.25"/>
    <row r="556" s="221" customFormat="1" x14ac:dyDescent="0.25"/>
    <row r="557" s="221" customFormat="1" x14ac:dyDescent="0.25"/>
    <row r="558" s="221" customFormat="1" x14ac:dyDescent="0.25"/>
    <row r="559" s="221" customFormat="1" x14ac:dyDescent="0.25"/>
    <row r="560" s="221" customFormat="1" x14ac:dyDescent="0.25"/>
    <row r="561" s="221" customFormat="1" x14ac:dyDescent="0.25"/>
    <row r="562" s="221" customFormat="1" x14ac:dyDescent="0.25"/>
    <row r="563" s="221" customFormat="1" x14ac:dyDescent="0.25"/>
    <row r="564" s="221" customFormat="1" x14ac:dyDescent="0.25"/>
    <row r="565" s="221" customFormat="1" x14ac:dyDescent="0.25"/>
    <row r="566" s="221" customFormat="1" x14ac:dyDescent="0.25"/>
    <row r="567" s="221" customFormat="1" x14ac:dyDescent="0.25"/>
    <row r="568" s="221" customFormat="1" x14ac:dyDescent="0.25"/>
    <row r="569" s="221" customFormat="1" x14ac:dyDescent="0.25"/>
    <row r="570" s="221" customFormat="1" x14ac:dyDescent="0.25"/>
    <row r="571" s="221" customFormat="1" x14ac:dyDescent="0.25"/>
    <row r="572" s="221" customFormat="1" x14ac:dyDescent="0.25"/>
    <row r="573" s="221" customFormat="1" x14ac:dyDescent="0.25"/>
    <row r="574" s="221" customFormat="1" x14ac:dyDescent="0.25"/>
    <row r="575" s="221" customFormat="1" x14ac:dyDescent="0.25"/>
    <row r="576" s="221" customFormat="1" x14ac:dyDescent="0.25"/>
    <row r="577" s="221" customFormat="1" x14ac:dyDescent="0.25"/>
    <row r="578" s="221" customFormat="1" x14ac:dyDescent="0.25"/>
    <row r="579" s="221" customFormat="1" x14ac:dyDescent="0.25"/>
    <row r="580" s="221" customFormat="1" x14ac:dyDescent="0.25"/>
    <row r="581" s="221" customFormat="1" x14ac:dyDescent="0.25"/>
    <row r="582" s="221" customFormat="1" x14ac:dyDescent="0.25"/>
    <row r="583" s="221" customFormat="1" x14ac:dyDescent="0.25"/>
    <row r="584" s="221" customFormat="1" x14ac:dyDescent="0.25"/>
    <row r="585" s="221" customFormat="1" x14ac:dyDescent="0.25"/>
    <row r="586" s="221" customFormat="1" x14ac:dyDescent="0.25"/>
    <row r="587" s="221" customFormat="1" x14ac:dyDescent="0.25"/>
    <row r="588" s="221" customFormat="1" x14ac:dyDescent="0.25"/>
    <row r="589" s="221" customFormat="1" x14ac:dyDescent="0.25"/>
    <row r="590" s="221" customFormat="1" x14ac:dyDescent="0.25"/>
    <row r="591" s="221" customFormat="1" x14ac:dyDescent="0.25"/>
    <row r="592" s="221" customFormat="1" x14ac:dyDescent="0.25"/>
    <row r="593" s="221" customFormat="1" x14ac:dyDescent="0.25"/>
    <row r="594" s="221" customFormat="1" x14ac:dyDescent="0.25"/>
    <row r="595" s="221" customFormat="1" x14ac:dyDescent="0.25"/>
    <row r="596" s="221" customFormat="1" x14ac:dyDescent="0.25"/>
    <row r="597" s="221" customFormat="1" x14ac:dyDescent="0.25"/>
    <row r="598" s="221" customFormat="1" x14ac:dyDescent="0.25"/>
    <row r="599" s="221" customFormat="1" x14ac:dyDescent="0.25"/>
    <row r="600" s="221" customFormat="1" x14ac:dyDescent="0.25"/>
    <row r="601" s="221" customFormat="1" x14ac:dyDescent="0.25"/>
    <row r="602" s="221" customFormat="1" x14ac:dyDescent="0.25"/>
    <row r="603" s="221" customFormat="1" x14ac:dyDescent="0.25"/>
    <row r="604" s="221" customFormat="1" x14ac:dyDescent="0.25"/>
    <row r="605" s="221" customFormat="1" x14ac:dyDescent="0.25"/>
    <row r="606" s="221" customFormat="1" x14ac:dyDescent="0.25"/>
    <row r="607" s="221" customFormat="1" x14ac:dyDescent="0.25"/>
    <row r="608" s="221" customFormat="1" x14ac:dyDescent="0.25"/>
    <row r="609" s="221" customFormat="1" x14ac:dyDescent="0.25"/>
    <row r="610" s="221" customFormat="1" x14ac:dyDescent="0.25"/>
    <row r="611" s="221" customFormat="1" x14ac:dyDescent="0.25"/>
    <row r="612" s="221" customFormat="1" x14ac:dyDescent="0.25"/>
    <row r="613" s="221" customFormat="1" x14ac:dyDescent="0.25"/>
    <row r="614" s="221" customFormat="1" x14ac:dyDescent="0.25"/>
    <row r="615" s="221" customFormat="1" x14ac:dyDescent="0.25"/>
    <row r="616" s="221" customFormat="1" x14ac:dyDescent="0.25"/>
    <row r="617" s="221" customFormat="1" x14ac:dyDescent="0.25"/>
    <row r="618" s="221" customFormat="1" x14ac:dyDescent="0.25"/>
    <row r="619" s="221" customFormat="1" x14ac:dyDescent="0.25"/>
    <row r="620" s="221" customFormat="1" x14ac:dyDescent="0.25"/>
    <row r="621" s="221" customFormat="1" x14ac:dyDescent="0.25"/>
    <row r="622" s="221" customFormat="1" x14ac:dyDescent="0.25"/>
    <row r="623" s="221" customFormat="1" x14ac:dyDescent="0.25"/>
    <row r="624" s="221" customFormat="1" x14ac:dyDescent="0.25"/>
    <row r="625" s="221" customFormat="1" x14ac:dyDescent="0.25"/>
    <row r="626" s="221" customFormat="1" x14ac:dyDescent="0.25"/>
    <row r="627" s="221" customFormat="1" x14ac:dyDescent="0.25"/>
    <row r="628" s="221" customFormat="1" x14ac:dyDescent="0.25"/>
    <row r="629" s="221" customFormat="1" x14ac:dyDescent="0.25"/>
    <row r="630" s="221" customFormat="1" x14ac:dyDescent="0.25"/>
    <row r="631" s="221" customFormat="1" x14ac:dyDescent="0.25"/>
    <row r="632" s="221" customFormat="1" x14ac:dyDescent="0.25"/>
    <row r="633" s="221" customFormat="1" x14ac:dyDescent="0.25"/>
    <row r="634" s="221" customFormat="1" x14ac:dyDescent="0.25"/>
    <row r="635" s="221" customFormat="1" x14ac:dyDescent="0.25"/>
    <row r="636" s="221" customFormat="1" x14ac:dyDescent="0.25"/>
    <row r="637" s="221" customFormat="1" x14ac:dyDescent="0.25"/>
    <row r="638" s="221" customFormat="1" x14ac:dyDescent="0.25"/>
    <row r="639" s="221" customFormat="1" x14ac:dyDescent="0.25"/>
    <row r="640" s="221" customFormat="1" x14ac:dyDescent="0.25"/>
    <row r="641" s="221" customFormat="1" x14ac:dyDescent="0.25"/>
    <row r="642" s="221" customFormat="1" x14ac:dyDescent="0.25"/>
    <row r="643" s="221" customFormat="1" x14ac:dyDescent="0.25"/>
    <row r="644" s="221" customFormat="1" x14ac:dyDescent="0.25"/>
    <row r="645" s="221" customFormat="1" x14ac:dyDescent="0.25"/>
    <row r="646" s="221" customFormat="1" x14ac:dyDescent="0.25"/>
    <row r="647" s="221" customFormat="1" x14ac:dyDescent="0.25"/>
    <row r="648" s="221" customFormat="1" x14ac:dyDescent="0.25"/>
    <row r="649" s="221" customFormat="1" x14ac:dyDescent="0.25"/>
    <row r="650" s="221" customFormat="1" x14ac:dyDescent="0.25"/>
    <row r="651" s="221" customFormat="1" x14ac:dyDescent="0.25"/>
    <row r="652" s="221" customFormat="1" x14ac:dyDescent="0.25"/>
    <row r="653" s="221" customFormat="1" x14ac:dyDescent="0.25"/>
    <row r="654" s="221" customFormat="1" x14ac:dyDescent="0.25"/>
    <row r="655" s="221" customFormat="1" x14ac:dyDescent="0.25"/>
    <row r="656" s="221" customFormat="1" x14ac:dyDescent="0.25"/>
    <row r="657" s="221" customFormat="1" x14ac:dyDescent="0.25"/>
    <row r="658" s="221" customFormat="1" x14ac:dyDescent="0.25"/>
    <row r="659" s="221" customFormat="1" x14ac:dyDescent="0.25"/>
    <row r="660" s="221" customFormat="1" x14ac:dyDescent="0.25"/>
    <row r="661" s="221" customFormat="1" x14ac:dyDescent="0.25"/>
    <row r="662" s="221" customFormat="1" x14ac:dyDescent="0.25"/>
    <row r="663" s="221" customFormat="1" x14ac:dyDescent="0.25"/>
    <row r="664" s="221" customFormat="1" x14ac:dyDescent="0.25"/>
    <row r="665" s="221" customFormat="1" x14ac:dyDescent="0.25"/>
    <row r="666" s="221" customFormat="1" x14ac:dyDescent="0.25"/>
    <row r="667" s="221" customFormat="1" x14ac:dyDescent="0.25"/>
    <row r="668" s="221" customFormat="1" x14ac:dyDescent="0.25"/>
    <row r="669" s="221" customFormat="1" x14ac:dyDescent="0.25"/>
    <row r="670" s="221" customFormat="1" x14ac:dyDescent="0.25"/>
    <row r="671" s="221" customFormat="1" x14ac:dyDescent="0.25"/>
    <row r="672" s="221" customFormat="1" x14ac:dyDescent="0.25"/>
    <row r="673" s="221" customFormat="1" x14ac:dyDescent="0.25"/>
    <row r="674" s="221" customFormat="1" x14ac:dyDescent="0.25"/>
    <row r="675" s="221" customFormat="1" x14ac:dyDescent="0.25"/>
    <row r="676" s="221" customFormat="1" x14ac:dyDescent="0.25"/>
    <row r="677" s="221" customFormat="1" x14ac:dyDescent="0.25"/>
    <row r="678" s="221" customFormat="1" x14ac:dyDescent="0.25"/>
    <row r="679" s="221" customFormat="1" x14ac:dyDescent="0.25"/>
    <row r="680" s="221" customFormat="1" x14ac:dyDescent="0.25"/>
    <row r="681" s="221" customFormat="1" x14ac:dyDescent="0.25"/>
    <row r="682" s="221" customFormat="1" x14ac:dyDescent="0.25"/>
    <row r="683" s="221" customFormat="1" x14ac:dyDescent="0.25"/>
    <row r="684" s="221" customFormat="1" x14ac:dyDescent="0.25"/>
    <row r="685" s="221" customFormat="1" x14ac:dyDescent="0.25"/>
    <row r="686" s="221" customFormat="1" x14ac:dyDescent="0.25"/>
    <row r="687" s="221" customFormat="1" x14ac:dyDescent="0.25"/>
    <row r="688" s="221" customFormat="1" x14ac:dyDescent="0.25"/>
    <row r="689" s="221" customFormat="1" x14ac:dyDescent="0.25"/>
    <row r="690" s="221" customFormat="1" x14ac:dyDescent="0.25"/>
    <row r="691" s="221" customFormat="1" x14ac:dyDescent="0.25"/>
    <row r="692" s="221" customFormat="1" x14ac:dyDescent="0.25"/>
    <row r="693" s="221" customFormat="1" x14ac:dyDescent="0.25"/>
    <row r="694" s="221" customFormat="1" x14ac:dyDescent="0.25"/>
    <row r="695" s="221" customFormat="1" x14ac:dyDescent="0.25"/>
    <row r="696" s="221" customFormat="1" x14ac:dyDescent="0.25"/>
    <row r="697" s="221" customFormat="1" x14ac:dyDescent="0.25"/>
    <row r="698" s="221" customFormat="1" x14ac:dyDescent="0.25"/>
    <row r="699" s="221" customFormat="1" x14ac:dyDescent="0.25"/>
    <row r="700" s="221" customFormat="1" x14ac:dyDescent="0.25"/>
    <row r="701" s="221" customFormat="1" x14ac:dyDescent="0.25"/>
    <row r="702" s="221" customFormat="1" x14ac:dyDescent="0.25"/>
    <row r="703" s="221" customFormat="1" x14ac:dyDescent="0.25"/>
    <row r="704" s="221" customFormat="1" x14ac:dyDescent="0.25"/>
    <row r="705" s="221" customFormat="1" x14ac:dyDescent="0.25"/>
    <row r="706" s="221" customFormat="1" x14ac:dyDescent="0.25"/>
    <row r="707" s="221" customFormat="1" x14ac:dyDescent="0.25"/>
    <row r="708" s="221" customFormat="1" x14ac:dyDescent="0.25"/>
    <row r="709" s="221" customFormat="1" x14ac:dyDescent="0.25"/>
    <row r="710" s="221" customFormat="1" x14ac:dyDescent="0.25"/>
    <row r="711" s="221" customFormat="1" x14ac:dyDescent="0.25"/>
    <row r="712" s="221" customFormat="1" x14ac:dyDescent="0.25"/>
    <row r="713" s="221" customFormat="1" x14ac:dyDescent="0.25"/>
    <row r="714" s="221" customFormat="1" x14ac:dyDescent="0.25"/>
    <row r="715" s="221" customFormat="1" x14ac:dyDescent="0.25"/>
    <row r="716" s="221" customFormat="1" x14ac:dyDescent="0.25"/>
    <row r="717" s="221" customFormat="1" x14ac:dyDescent="0.25"/>
    <row r="718" s="221" customFormat="1" x14ac:dyDescent="0.25"/>
    <row r="719" s="221" customFormat="1" x14ac:dyDescent="0.25"/>
    <row r="720" s="221" customFormat="1" x14ac:dyDescent="0.25"/>
    <row r="721" s="221" customFormat="1" x14ac:dyDescent="0.25"/>
    <row r="722" s="221" customFormat="1" x14ac:dyDescent="0.25"/>
    <row r="723" s="221" customFormat="1" x14ac:dyDescent="0.25"/>
    <row r="724" s="221" customFormat="1" x14ac:dyDescent="0.25"/>
    <row r="725" s="221" customFormat="1" x14ac:dyDescent="0.25"/>
    <row r="726" s="221" customFormat="1" x14ac:dyDescent="0.25"/>
    <row r="727" s="221" customFormat="1" x14ac:dyDescent="0.25"/>
    <row r="728" s="221" customFormat="1" x14ac:dyDescent="0.25"/>
    <row r="729" s="221" customFormat="1" x14ac:dyDescent="0.25"/>
    <row r="730" s="221" customFormat="1" x14ac:dyDescent="0.25"/>
    <row r="731" s="221" customFormat="1" x14ac:dyDescent="0.25"/>
    <row r="732" s="221" customFormat="1" x14ac:dyDescent="0.25"/>
    <row r="733" s="221" customFormat="1" x14ac:dyDescent="0.25"/>
    <row r="734" s="221" customFormat="1" x14ac:dyDescent="0.25"/>
    <row r="735" s="221" customFormat="1" x14ac:dyDescent="0.25"/>
    <row r="736" s="221" customFormat="1" x14ac:dyDescent="0.25"/>
    <row r="737" s="221" customFormat="1" x14ac:dyDescent="0.25"/>
    <row r="738" s="221" customFormat="1" x14ac:dyDescent="0.25"/>
    <row r="739" s="221" customFormat="1" x14ac:dyDescent="0.25"/>
    <row r="740" s="221" customFormat="1" x14ac:dyDescent="0.25"/>
    <row r="741" s="221" customFormat="1" x14ac:dyDescent="0.25"/>
    <row r="742" s="221" customFormat="1" x14ac:dyDescent="0.25"/>
    <row r="743" s="221" customFormat="1" x14ac:dyDescent="0.25"/>
    <row r="744" s="221" customFormat="1" x14ac:dyDescent="0.25"/>
    <row r="745" s="221" customFormat="1" x14ac:dyDescent="0.25"/>
    <row r="746" s="221" customFormat="1" x14ac:dyDescent="0.25"/>
    <row r="747" s="221" customFormat="1" x14ac:dyDescent="0.25"/>
    <row r="748" s="221" customFormat="1" x14ac:dyDescent="0.25"/>
    <row r="749" s="221" customFormat="1" x14ac:dyDescent="0.25"/>
    <row r="750" s="221" customFormat="1" x14ac:dyDescent="0.25"/>
    <row r="751" s="221" customFormat="1" x14ac:dyDescent="0.25"/>
    <row r="752" s="221" customFormat="1" x14ac:dyDescent="0.25"/>
    <row r="753" s="221" customFormat="1" x14ac:dyDescent="0.25"/>
    <row r="754" s="221" customFormat="1" x14ac:dyDescent="0.25"/>
    <row r="755" s="221" customFormat="1" x14ac:dyDescent="0.25"/>
    <row r="756" s="221" customFormat="1" x14ac:dyDescent="0.25"/>
    <row r="757" s="221" customFormat="1" x14ac:dyDescent="0.25"/>
    <row r="758" s="221" customFormat="1" x14ac:dyDescent="0.25"/>
    <row r="759" s="221" customFormat="1" x14ac:dyDescent="0.25"/>
    <row r="760" s="221" customFormat="1" x14ac:dyDescent="0.25"/>
    <row r="761" s="221" customFormat="1" x14ac:dyDescent="0.25"/>
    <row r="762" s="221" customFormat="1" x14ac:dyDescent="0.25"/>
    <row r="763" s="221" customFormat="1" x14ac:dyDescent="0.25"/>
    <row r="764" s="221" customFormat="1" x14ac:dyDescent="0.25"/>
    <row r="765" s="221" customFormat="1" x14ac:dyDescent="0.25"/>
    <row r="766" s="221" customFormat="1" x14ac:dyDescent="0.25"/>
    <row r="767" s="221" customFormat="1" x14ac:dyDescent="0.25"/>
    <row r="768" s="221" customFormat="1" x14ac:dyDescent="0.25"/>
    <row r="769" s="221" customFormat="1" x14ac:dyDescent="0.25"/>
    <row r="770" s="221" customFormat="1" x14ac:dyDescent="0.25"/>
    <row r="771" s="221" customFormat="1" x14ac:dyDescent="0.25"/>
    <row r="772" s="221" customFormat="1" x14ac:dyDescent="0.25"/>
    <row r="773" s="221" customFormat="1" x14ac:dyDescent="0.25"/>
    <row r="774" s="221" customFormat="1" x14ac:dyDescent="0.25"/>
    <row r="775" s="221" customFormat="1" x14ac:dyDescent="0.25"/>
    <row r="776" s="221" customFormat="1" x14ac:dyDescent="0.25"/>
    <row r="777" s="221" customFormat="1" x14ac:dyDescent="0.25"/>
    <row r="778" s="221" customFormat="1" x14ac:dyDescent="0.25"/>
    <row r="779" s="221" customFormat="1" x14ac:dyDescent="0.25"/>
    <row r="780" s="221" customFormat="1" x14ac:dyDescent="0.25"/>
    <row r="781" s="221" customFormat="1" x14ac:dyDescent="0.25"/>
    <row r="782" s="221" customFormat="1" x14ac:dyDescent="0.25"/>
    <row r="783" s="221" customFormat="1" x14ac:dyDescent="0.25"/>
    <row r="784" s="221" customFormat="1" x14ac:dyDescent="0.25"/>
    <row r="785" s="221" customFormat="1" x14ac:dyDescent="0.25"/>
    <row r="786" s="221" customFormat="1" x14ac:dyDescent="0.25"/>
    <row r="787" s="221" customFormat="1" x14ac:dyDescent="0.25"/>
    <row r="788" s="221" customFormat="1" x14ac:dyDescent="0.25"/>
    <row r="789" s="221" customFormat="1" x14ac:dyDescent="0.25"/>
    <row r="790" s="221" customFormat="1" x14ac:dyDescent="0.25"/>
    <row r="791" s="221" customFormat="1" x14ac:dyDescent="0.25"/>
    <row r="792" s="221" customFormat="1" x14ac:dyDescent="0.25"/>
    <row r="793" s="221" customFormat="1" x14ac:dyDescent="0.25"/>
    <row r="794" s="221" customFormat="1" x14ac:dyDescent="0.25"/>
    <row r="795" s="221" customFormat="1" x14ac:dyDescent="0.25"/>
    <row r="796" s="221" customFormat="1" x14ac:dyDescent="0.25"/>
    <row r="797" s="221" customFormat="1" x14ac:dyDescent="0.25"/>
    <row r="798" s="221" customFormat="1" x14ac:dyDescent="0.25"/>
    <row r="799" s="221" customFormat="1" x14ac:dyDescent="0.25"/>
    <row r="800" s="221" customFormat="1" x14ac:dyDescent="0.25"/>
    <row r="801" s="221" customFormat="1" x14ac:dyDescent="0.25"/>
    <row r="802" s="221" customFormat="1" x14ac:dyDescent="0.25"/>
    <row r="803" s="221" customFormat="1" x14ac:dyDescent="0.25"/>
    <row r="804" s="221" customFormat="1" x14ac:dyDescent="0.25"/>
    <row r="805" s="221" customFormat="1" x14ac:dyDescent="0.25"/>
    <row r="806" s="221" customFormat="1" x14ac:dyDescent="0.25"/>
    <row r="807" s="221" customFormat="1" x14ac:dyDescent="0.25"/>
    <row r="808" s="221" customFormat="1" x14ac:dyDescent="0.25"/>
    <row r="809" s="221" customFormat="1" x14ac:dyDescent="0.25"/>
    <row r="810" s="221" customFormat="1" x14ac:dyDescent="0.25"/>
    <row r="811" s="221" customFormat="1" x14ac:dyDescent="0.25"/>
    <row r="812" s="221" customFormat="1" x14ac:dyDescent="0.25"/>
    <row r="813" s="221" customFormat="1" x14ac:dyDescent="0.25"/>
    <row r="814" s="221" customFormat="1" x14ac:dyDescent="0.25"/>
    <row r="815" s="221" customFormat="1" x14ac:dyDescent="0.25"/>
    <row r="816" s="221" customFormat="1" x14ac:dyDescent="0.25"/>
    <row r="817" s="221" customFormat="1" x14ac:dyDescent="0.25"/>
    <row r="818" s="221" customFormat="1" x14ac:dyDescent="0.25"/>
    <row r="819" s="221" customFormat="1" x14ac:dyDescent="0.25"/>
    <row r="820" s="221" customFormat="1" x14ac:dyDescent="0.25"/>
    <row r="821" s="221" customFormat="1" x14ac:dyDescent="0.25"/>
    <row r="822" s="221" customFormat="1" x14ac:dyDescent="0.25"/>
    <row r="823" s="221" customFormat="1" x14ac:dyDescent="0.25"/>
    <row r="824" s="221" customFormat="1" x14ac:dyDescent="0.25"/>
    <row r="825" s="221" customFormat="1" x14ac:dyDescent="0.25"/>
    <row r="826" s="221" customFormat="1" x14ac:dyDescent="0.25"/>
    <row r="827" s="221" customFormat="1" x14ac:dyDescent="0.25"/>
    <row r="828" s="221" customFormat="1" x14ac:dyDescent="0.25"/>
    <row r="829" s="221" customFormat="1" x14ac:dyDescent="0.25"/>
    <row r="830" s="221" customFormat="1" x14ac:dyDescent="0.25"/>
    <row r="831" s="221" customFormat="1" x14ac:dyDescent="0.25"/>
    <row r="832" s="221" customFormat="1" x14ac:dyDescent="0.25"/>
    <row r="833" s="221" customFormat="1" x14ac:dyDescent="0.25"/>
    <row r="834" s="221" customFormat="1" x14ac:dyDescent="0.25"/>
    <row r="835" s="221" customFormat="1" x14ac:dyDescent="0.25"/>
    <row r="836" s="221" customFormat="1" x14ac:dyDescent="0.25"/>
    <row r="837" s="221" customFormat="1" x14ac:dyDescent="0.25"/>
    <row r="838" s="221" customFormat="1" x14ac:dyDescent="0.25"/>
    <row r="839" s="221" customFormat="1" x14ac:dyDescent="0.25"/>
    <row r="840" s="221" customFormat="1" x14ac:dyDescent="0.25"/>
    <row r="841" s="221" customFormat="1" x14ac:dyDescent="0.25"/>
    <row r="842" s="221" customFormat="1" x14ac:dyDescent="0.25"/>
    <row r="843" s="221" customFormat="1" x14ac:dyDescent="0.25"/>
    <row r="844" s="221" customFormat="1" x14ac:dyDescent="0.25"/>
    <row r="845" s="221" customFormat="1" x14ac:dyDescent="0.25"/>
    <row r="846" s="221" customFormat="1" x14ac:dyDescent="0.25"/>
    <row r="847" s="221" customFormat="1" x14ac:dyDescent="0.25"/>
    <row r="848" s="221" customFormat="1" x14ac:dyDescent="0.25"/>
    <row r="849" s="221" customFormat="1" x14ac:dyDescent="0.25"/>
    <row r="850" s="221" customFormat="1" x14ac:dyDescent="0.25"/>
    <row r="851" s="221" customFormat="1" x14ac:dyDescent="0.25"/>
    <row r="852" s="221" customFormat="1" x14ac:dyDescent="0.25"/>
    <row r="853" s="221" customFormat="1" x14ac:dyDescent="0.25"/>
    <row r="854" s="221" customFormat="1" x14ac:dyDescent="0.25"/>
    <row r="855" s="221" customFormat="1" x14ac:dyDescent="0.25"/>
    <row r="856" s="221" customFormat="1" x14ac:dyDescent="0.25"/>
    <row r="857" s="221" customFormat="1" x14ac:dyDescent="0.25"/>
    <row r="858" s="221" customFormat="1" x14ac:dyDescent="0.25"/>
    <row r="859" s="221" customFormat="1" x14ac:dyDescent="0.25"/>
    <row r="860" s="221" customFormat="1" x14ac:dyDescent="0.25"/>
    <row r="861" s="221" customFormat="1" x14ac:dyDescent="0.25"/>
    <row r="862" s="221" customFormat="1" x14ac:dyDescent="0.25"/>
    <row r="863" s="221" customFormat="1" x14ac:dyDescent="0.25"/>
    <row r="864" s="221" customFormat="1" x14ac:dyDescent="0.25"/>
    <row r="865" s="221" customFormat="1" x14ac:dyDescent="0.25"/>
    <row r="866" s="221" customFormat="1" x14ac:dyDescent="0.25"/>
    <row r="867" s="221" customFormat="1" x14ac:dyDescent="0.25"/>
    <row r="868" s="221" customFormat="1" x14ac:dyDescent="0.25"/>
    <row r="869" s="221" customFormat="1" x14ac:dyDescent="0.25"/>
    <row r="870" s="221" customFormat="1" x14ac:dyDescent="0.25"/>
    <row r="871" s="221" customFormat="1" x14ac:dyDescent="0.25"/>
    <row r="872" s="221" customFormat="1" x14ac:dyDescent="0.25"/>
    <row r="873" s="221" customFormat="1" x14ac:dyDescent="0.25"/>
    <row r="874" s="221" customFormat="1" x14ac:dyDescent="0.25"/>
    <row r="875" s="221" customFormat="1" x14ac:dyDescent="0.25"/>
    <row r="876" s="221" customFormat="1" x14ac:dyDescent="0.25"/>
    <row r="877" s="221" customFormat="1" x14ac:dyDescent="0.25"/>
    <row r="878" s="221" customFormat="1" x14ac:dyDescent="0.25"/>
    <row r="879" s="221" customFormat="1" x14ac:dyDescent="0.25"/>
    <row r="880" s="221" customFormat="1" x14ac:dyDescent="0.25"/>
    <row r="881" s="221" customFormat="1" x14ac:dyDescent="0.25"/>
    <row r="882" s="221" customFormat="1" x14ac:dyDescent="0.25"/>
    <row r="883" s="221" customFormat="1" x14ac:dyDescent="0.25"/>
    <row r="884" s="221" customFormat="1" x14ac:dyDescent="0.25"/>
    <row r="885" s="221" customFormat="1" x14ac:dyDescent="0.25"/>
    <row r="886" s="221" customFormat="1" x14ac:dyDescent="0.25"/>
    <row r="887" s="221" customFormat="1" x14ac:dyDescent="0.25"/>
    <row r="888" s="221" customFormat="1" x14ac:dyDescent="0.25"/>
    <row r="889" s="221" customFormat="1" x14ac:dyDescent="0.25"/>
    <row r="890" s="221" customFormat="1" x14ac:dyDescent="0.25"/>
    <row r="891" s="221" customFormat="1" x14ac:dyDescent="0.25"/>
    <row r="892" s="221" customFormat="1" x14ac:dyDescent="0.25"/>
    <row r="893" s="221" customFormat="1" x14ac:dyDescent="0.25"/>
    <row r="894" s="221" customFormat="1" x14ac:dyDescent="0.25"/>
    <row r="895" s="221" customFormat="1" x14ac:dyDescent="0.25"/>
    <row r="896" s="221" customFormat="1" x14ac:dyDescent="0.25"/>
    <row r="897" s="221" customFormat="1" x14ac:dyDescent="0.25"/>
    <row r="898" s="221" customFormat="1" x14ac:dyDescent="0.25"/>
    <row r="899" s="221" customFormat="1" x14ac:dyDescent="0.25"/>
    <row r="900" s="221" customFormat="1" x14ac:dyDescent="0.25"/>
    <row r="901" s="221" customFormat="1" x14ac:dyDescent="0.25"/>
    <row r="902" s="221" customFormat="1" x14ac:dyDescent="0.25"/>
    <row r="903" s="221" customFormat="1" x14ac:dyDescent="0.25"/>
    <row r="904" s="221" customFormat="1" x14ac:dyDescent="0.25"/>
    <row r="905" s="221" customFormat="1" x14ac:dyDescent="0.25"/>
    <row r="906" s="221" customFormat="1" x14ac:dyDescent="0.25"/>
    <row r="907" s="221" customFormat="1" x14ac:dyDescent="0.25"/>
    <row r="908" s="221" customFormat="1" x14ac:dyDescent="0.25"/>
    <row r="909" s="221" customFormat="1" x14ac:dyDescent="0.25"/>
    <row r="910" s="221" customFormat="1" x14ac:dyDescent="0.25"/>
    <row r="911" s="221" customFormat="1" x14ac:dyDescent="0.25"/>
    <row r="912" s="221" customFormat="1" x14ac:dyDescent="0.25"/>
    <row r="913" s="221" customFormat="1" x14ac:dyDescent="0.25"/>
    <row r="914" s="221" customFormat="1" x14ac:dyDescent="0.25"/>
    <row r="915" s="221" customFormat="1" x14ac:dyDescent="0.25"/>
    <row r="916" s="221" customFormat="1" x14ac:dyDescent="0.25"/>
    <row r="917" s="221" customFormat="1" x14ac:dyDescent="0.25"/>
    <row r="918" s="221" customFormat="1" x14ac:dyDescent="0.25"/>
    <row r="919" s="221" customFormat="1" x14ac:dyDescent="0.25"/>
    <row r="920" s="221" customFormat="1" x14ac:dyDescent="0.25"/>
    <row r="921" s="221" customFormat="1" x14ac:dyDescent="0.25"/>
    <row r="922" s="221" customFormat="1" x14ac:dyDescent="0.25"/>
    <row r="923" s="221" customFormat="1" x14ac:dyDescent="0.25"/>
    <row r="924" s="221" customFormat="1" x14ac:dyDescent="0.25"/>
    <row r="925" s="221" customFormat="1" x14ac:dyDescent="0.25"/>
    <row r="926" s="221" customFormat="1" x14ac:dyDescent="0.25"/>
    <row r="927" s="221" customFormat="1" x14ac:dyDescent="0.25"/>
    <row r="928" s="221" customFormat="1" x14ac:dyDescent="0.25"/>
    <row r="929" s="221" customFormat="1" x14ac:dyDescent="0.25"/>
    <row r="930" s="221" customFormat="1" x14ac:dyDescent="0.25"/>
    <row r="931" s="221" customFormat="1" x14ac:dyDescent="0.25"/>
    <row r="932" s="221" customFormat="1" x14ac:dyDescent="0.25"/>
    <row r="933" s="221" customFormat="1" x14ac:dyDescent="0.25"/>
    <row r="934" s="221" customFormat="1" x14ac:dyDescent="0.25"/>
    <row r="935" s="221" customFormat="1" x14ac:dyDescent="0.25"/>
    <row r="936" s="221" customFormat="1" x14ac:dyDescent="0.25"/>
    <row r="937" s="221" customFormat="1" x14ac:dyDescent="0.25"/>
    <row r="938" s="221" customFormat="1" x14ac:dyDescent="0.25"/>
    <row r="939" s="221" customFormat="1" x14ac:dyDescent="0.25"/>
    <row r="940" s="221" customFormat="1" x14ac:dyDescent="0.25"/>
    <row r="941" s="221" customFormat="1" x14ac:dyDescent="0.25"/>
    <row r="942" s="221" customFormat="1" x14ac:dyDescent="0.25"/>
    <row r="943" s="221" customFormat="1" x14ac:dyDescent="0.25"/>
    <row r="944" s="221" customFormat="1" x14ac:dyDescent="0.25"/>
    <row r="945" s="221" customFormat="1" x14ac:dyDescent="0.25"/>
    <row r="946" s="221" customFormat="1" x14ac:dyDescent="0.25"/>
    <row r="947" s="221" customFormat="1" x14ac:dyDescent="0.25"/>
    <row r="948" s="221" customFormat="1" x14ac:dyDescent="0.25"/>
    <row r="949" s="221" customFormat="1" x14ac:dyDescent="0.25"/>
    <row r="950" s="221" customFormat="1" x14ac:dyDescent="0.25"/>
    <row r="951" s="221" customFormat="1" x14ac:dyDescent="0.25"/>
    <row r="952" s="221" customFormat="1" x14ac:dyDescent="0.25"/>
    <row r="953" s="221" customFormat="1" x14ac:dyDescent="0.25"/>
    <row r="954" s="221" customFormat="1" x14ac:dyDescent="0.25"/>
    <row r="955" s="221" customFormat="1" x14ac:dyDescent="0.25"/>
    <row r="956" s="221" customFormat="1" x14ac:dyDescent="0.25"/>
    <row r="957" s="221" customFormat="1" x14ac:dyDescent="0.25"/>
    <row r="958" s="221" customFormat="1" x14ac:dyDescent="0.25"/>
    <row r="959" s="221" customFormat="1" x14ac:dyDescent="0.25"/>
    <row r="960" s="221" customFormat="1" x14ac:dyDescent="0.25"/>
    <row r="961" s="221" customFormat="1" x14ac:dyDescent="0.25"/>
    <row r="962" s="221" customFormat="1" x14ac:dyDescent="0.25"/>
    <row r="963" s="221" customFormat="1" x14ac:dyDescent="0.25"/>
    <row r="964" s="221" customFormat="1" x14ac:dyDescent="0.25"/>
    <row r="965" s="221" customFormat="1" x14ac:dyDescent="0.25"/>
    <row r="966" s="221" customFormat="1" x14ac:dyDescent="0.25"/>
    <row r="967" s="221" customFormat="1" x14ac:dyDescent="0.25"/>
    <row r="968" s="221" customFormat="1" x14ac:dyDescent="0.25"/>
    <row r="969" s="221" customFormat="1" x14ac:dyDescent="0.25"/>
    <row r="970" s="221" customFormat="1" x14ac:dyDescent="0.25"/>
    <row r="971" s="221" customFormat="1" x14ac:dyDescent="0.25"/>
    <row r="972" s="221" customFormat="1" x14ac:dyDescent="0.25"/>
    <row r="973" s="221" customFormat="1" x14ac:dyDescent="0.25"/>
    <row r="974" s="221" customFormat="1" x14ac:dyDescent="0.25"/>
    <row r="975" s="221" customFormat="1" x14ac:dyDescent="0.25"/>
    <row r="976" s="221" customFormat="1" x14ac:dyDescent="0.25"/>
    <row r="977" s="221" customFormat="1" x14ac:dyDescent="0.25"/>
    <row r="978" s="221" customFormat="1" x14ac:dyDescent="0.25"/>
    <row r="979" s="221" customFormat="1" x14ac:dyDescent="0.25"/>
    <row r="980" s="221" customFormat="1" x14ac:dyDescent="0.25"/>
    <row r="981" s="221" customFormat="1" x14ac:dyDescent="0.25"/>
    <row r="982" s="221" customFormat="1" x14ac:dyDescent="0.25"/>
    <row r="983" s="221" customFormat="1" x14ac:dyDescent="0.25"/>
    <row r="984" s="221" customFormat="1" x14ac:dyDescent="0.25"/>
    <row r="985" s="221" customFormat="1" x14ac:dyDescent="0.25"/>
    <row r="986" s="221" customFormat="1" x14ac:dyDescent="0.25"/>
    <row r="987" s="221" customFormat="1" x14ac:dyDescent="0.25"/>
    <row r="988" s="221" customFormat="1" x14ac:dyDescent="0.25"/>
    <row r="989" s="221" customFormat="1" x14ac:dyDescent="0.25"/>
    <row r="990" s="221" customFormat="1" x14ac:dyDescent="0.25"/>
    <row r="991" s="221" customFormat="1" x14ac:dyDescent="0.25"/>
    <row r="992" s="221" customFormat="1" x14ac:dyDescent="0.25"/>
    <row r="993" s="221" customFormat="1" x14ac:dyDescent="0.25"/>
    <row r="994" s="221" customFormat="1" x14ac:dyDescent="0.25"/>
    <row r="995" s="221" customFormat="1" x14ac:dyDescent="0.25"/>
    <row r="996" s="221" customFormat="1" x14ac:dyDescent="0.25"/>
    <row r="997" s="221" customFormat="1" x14ac:dyDescent="0.25"/>
    <row r="998" s="221" customFormat="1" x14ac:dyDescent="0.25"/>
    <row r="999" s="221" customFormat="1" x14ac:dyDescent="0.25"/>
    <row r="1000" s="221" customFormat="1" x14ac:dyDescent="0.25"/>
    <row r="1001" s="221" customFormat="1" x14ac:dyDescent="0.25"/>
    <row r="1002" s="221" customFormat="1" x14ac:dyDescent="0.25"/>
    <row r="1003" s="221" customFormat="1" x14ac:dyDescent="0.25"/>
    <row r="1004" s="221" customFormat="1" x14ac:dyDescent="0.25"/>
    <row r="1005" s="221" customFormat="1" x14ac:dyDescent="0.25"/>
    <row r="1006" s="221" customFormat="1" x14ac:dyDescent="0.25"/>
    <row r="1007" s="221" customFormat="1" x14ac:dyDescent="0.25"/>
    <row r="1008" s="221" customFormat="1" x14ac:dyDescent="0.25"/>
    <row r="1009" s="221" customFormat="1" x14ac:dyDescent="0.25"/>
    <row r="1010" s="221" customFormat="1" x14ac:dyDescent="0.25"/>
    <row r="1011" s="221" customFormat="1" x14ac:dyDescent="0.25"/>
    <row r="1012" s="221" customFormat="1" x14ac:dyDescent="0.25"/>
    <row r="1013" s="221" customFormat="1" x14ac:dyDescent="0.25"/>
    <row r="1014" s="221" customFormat="1" x14ac:dyDescent="0.25"/>
    <row r="1015" s="221" customFormat="1" x14ac:dyDescent="0.25"/>
    <row r="1016" s="221" customFormat="1" x14ac:dyDescent="0.25"/>
    <row r="1017" s="221" customFormat="1" x14ac:dyDescent="0.25"/>
    <row r="1018" s="221" customFormat="1" x14ac:dyDescent="0.25"/>
    <row r="1019" s="221" customFormat="1" x14ac:dyDescent="0.25"/>
    <row r="1020" s="221" customFormat="1" x14ac:dyDescent="0.25"/>
    <row r="1021" s="221" customFormat="1" x14ac:dyDescent="0.25"/>
    <row r="1022" s="221" customFormat="1" x14ac:dyDescent="0.25"/>
    <row r="1023" s="221" customFormat="1" x14ac:dyDescent="0.25"/>
    <row r="1024" s="221" customFormat="1" x14ac:dyDescent="0.25"/>
    <row r="1025" s="221" customFormat="1" x14ac:dyDescent="0.25"/>
    <row r="1026" s="221" customFormat="1" x14ac:dyDescent="0.25"/>
    <row r="1027" s="221" customFormat="1" x14ac:dyDescent="0.25"/>
    <row r="1028" s="221" customFormat="1" x14ac:dyDescent="0.25"/>
    <row r="1029" s="221" customFormat="1" x14ac:dyDescent="0.25"/>
    <row r="1030" s="221" customFormat="1" x14ac:dyDescent="0.25"/>
    <row r="1031" s="221" customFormat="1" x14ac:dyDescent="0.25"/>
    <row r="1032" s="221" customFormat="1" x14ac:dyDescent="0.25"/>
    <row r="1033" s="221" customFormat="1" x14ac:dyDescent="0.25"/>
    <row r="1034" s="221" customFormat="1" x14ac:dyDescent="0.25"/>
    <row r="1035" s="221" customFormat="1" x14ac:dyDescent="0.25"/>
    <row r="1036" s="221" customFormat="1" x14ac:dyDescent="0.25"/>
    <row r="1037" s="221" customFormat="1" x14ac:dyDescent="0.25"/>
    <row r="1038" s="221" customFormat="1" x14ac:dyDescent="0.25"/>
    <row r="1039" s="221" customFormat="1" x14ac:dyDescent="0.25"/>
    <row r="1040" s="221" customFormat="1" x14ac:dyDescent="0.25"/>
    <row r="1041" s="221" customFormat="1" x14ac:dyDescent="0.25"/>
    <row r="1042" s="221" customFormat="1" x14ac:dyDescent="0.25"/>
    <row r="1043" s="221" customFormat="1" x14ac:dyDescent="0.25"/>
    <row r="1044" s="221" customFormat="1" x14ac:dyDescent="0.25"/>
    <row r="1045" s="221" customFormat="1" x14ac:dyDescent="0.25"/>
    <row r="1046" s="221" customFormat="1" x14ac:dyDescent="0.25"/>
    <row r="1047" s="221" customFormat="1" x14ac:dyDescent="0.25"/>
    <row r="1048" s="221" customFormat="1" x14ac:dyDescent="0.25"/>
    <row r="1049" s="221" customFormat="1" x14ac:dyDescent="0.25"/>
    <row r="1050" s="221" customFormat="1" x14ac:dyDescent="0.25"/>
    <row r="1051" s="221" customFormat="1" x14ac:dyDescent="0.25"/>
    <row r="1052" s="221" customFormat="1" x14ac:dyDescent="0.25"/>
    <row r="1053" s="221" customFormat="1" x14ac:dyDescent="0.25"/>
    <row r="1054" s="221" customFormat="1" x14ac:dyDescent="0.25"/>
    <row r="1055" s="221" customFormat="1" x14ac:dyDescent="0.25"/>
    <row r="1056" s="221" customFormat="1" x14ac:dyDescent="0.25"/>
    <row r="1057" s="221" customFormat="1" x14ac:dyDescent="0.25"/>
    <row r="1058" s="221" customFormat="1" x14ac:dyDescent="0.25"/>
    <row r="1059" s="221" customFormat="1" x14ac:dyDescent="0.25"/>
    <row r="1060" s="221" customFormat="1" x14ac:dyDescent="0.25"/>
    <row r="1061" s="221" customFormat="1" x14ac:dyDescent="0.25"/>
    <row r="1062" s="221" customFormat="1" x14ac:dyDescent="0.25"/>
    <row r="1063" s="221" customFormat="1" x14ac:dyDescent="0.25"/>
    <row r="1064" s="221" customFormat="1" x14ac:dyDescent="0.25"/>
    <row r="1065" s="221" customFormat="1" x14ac:dyDescent="0.25"/>
    <row r="1066" s="221" customFormat="1" x14ac:dyDescent="0.25"/>
    <row r="1067" s="221" customFormat="1" x14ac:dyDescent="0.25"/>
    <row r="1068" s="221" customFormat="1" x14ac:dyDescent="0.25"/>
    <row r="1069" s="221" customFormat="1" x14ac:dyDescent="0.25"/>
    <row r="1070" s="221" customFormat="1" x14ac:dyDescent="0.25"/>
    <row r="1071" s="221" customFormat="1" x14ac:dyDescent="0.25"/>
    <row r="1072" s="221" customFormat="1" x14ac:dyDescent="0.25"/>
    <row r="1073" s="221" customFormat="1" x14ac:dyDescent="0.25"/>
    <row r="1074" s="221" customFormat="1" x14ac:dyDescent="0.25"/>
    <row r="1075" s="221" customFormat="1" x14ac:dyDescent="0.25"/>
    <row r="1076" s="221" customFormat="1" x14ac:dyDescent="0.25"/>
    <row r="1077" s="221" customFormat="1" x14ac:dyDescent="0.25"/>
    <row r="1078" s="221" customFormat="1" x14ac:dyDescent="0.25"/>
    <row r="1079" s="221" customFormat="1" x14ac:dyDescent="0.25"/>
    <row r="1080" s="221" customFormat="1" x14ac:dyDescent="0.25"/>
    <row r="1081" s="221" customFormat="1" x14ac:dyDescent="0.25"/>
    <row r="1082" s="221" customFormat="1" x14ac:dyDescent="0.25"/>
    <row r="1083" s="221" customFormat="1" x14ac:dyDescent="0.25"/>
    <row r="1084" s="221" customFormat="1" x14ac:dyDescent="0.25"/>
    <row r="1085" s="221" customFormat="1" x14ac:dyDescent="0.25"/>
    <row r="1086" s="221" customFormat="1" x14ac:dyDescent="0.25"/>
    <row r="1087" s="221" customFormat="1" x14ac:dyDescent="0.25"/>
    <row r="1088" s="221" customFormat="1" x14ac:dyDescent="0.25"/>
    <row r="1089" s="221" customFormat="1" x14ac:dyDescent="0.25"/>
    <row r="1090" s="221" customFormat="1" x14ac:dyDescent="0.25"/>
    <row r="1091" s="221" customFormat="1" x14ac:dyDescent="0.25"/>
    <row r="1092" s="221" customFormat="1" x14ac:dyDescent="0.25"/>
    <row r="1093" s="221" customFormat="1" x14ac:dyDescent="0.25"/>
    <row r="1094" s="221" customFormat="1" x14ac:dyDescent="0.25"/>
    <row r="1095" s="221" customFormat="1" x14ac:dyDescent="0.25"/>
    <row r="1096" s="221" customFormat="1" x14ac:dyDescent="0.25"/>
    <row r="1097" s="221" customFormat="1" x14ac:dyDescent="0.25"/>
    <row r="1098" s="221" customFormat="1" x14ac:dyDescent="0.25"/>
    <row r="1099" s="221" customFormat="1" x14ac:dyDescent="0.25"/>
    <row r="1100" s="221" customFormat="1" x14ac:dyDescent="0.25"/>
    <row r="1101" s="221" customFormat="1" x14ac:dyDescent="0.25"/>
    <row r="1102" s="221" customFormat="1" x14ac:dyDescent="0.25"/>
    <row r="1103" s="221" customFormat="1" x14ac:dyDescent="0.25"/>
    <row r="1104" s="221" customFormat="1" x14ac:dyDescent="0.25"/>
    <row r="1105" s="221" customFormat="1" x14ac:dyDescent="0.25"/>
    <row r="1106" s="221" customFormat="1" x14ac:dyDescent="0.25"/>
    <row r="1107" s="221" customFormat="1" x14ac:dyDescent="0.25"/>
    <row r="1108" s="221" customFormat="1" x14ac:dyDescent="0.25"/>
    <row r="1109" s="221" customFormat="1" x14ac:dyDescent="0.25"/>
    <row r="1110" s="221" customFormat="1" x14ac:dyDescent="0.25"/>
    <row r="1111" s="221" customFormat="1" x14ac:dyDescent="0.25"/>
    <row r="1112" s="221" customFormat="1" x14ac:dyDescent="0.25"/>
    <row r="1113" s="221" customFormat="1" x14ac:dyDescent="0.25"/>
    <row r="1114" s="221" customFormat="1" x14ac:dyDescent="0.25"/>
    <row r="1115" s="221" customFormat="1" x14ac:dyDescent="0.25"/>
    <row r="1116" s="221" customFormat="1" x14ac:dyDescent="0.25"/>
    <row r="1117" s="221" customFormat="1" x14ac:dyDescent="0.25"/>
    <row r="1118" s="221" customFormat="1" x14ac:dyDescent="0.25"/>
    <row r="1119" s="221" customFormat="1" x14ac:dyDescent="0.25"/>
    <row r="1120" s="221" customFormat="1" x14ac:dyDescent="0.25"/>
    <row r="1121" s="221" customFormat="1" x14ac:dyDescent="0.25"/>
    <row r="1122" s="221" customFormat="1" x14ac:dyDescent="0.25"/>
    <row r="1123" s="221" customFormat="1" x14ac:dyDescent="0.25"/>
    <row r="1124" s="221" customFormat="1" x14ac:dyDescent="0.25"/>
    <row r="1125" s="221" customFormat="1" x14ac:dyDescent="0.25"/>
    <row r="1126" s="221" customFormat="1" x14ac:dyDescent="0.25"/>
    <row r="1127" s="221" customFormat="1" x14ac:dyDescent="0.25"/>
    <row r="1128" s="221" customFormat="1" x14ac:dyDescent="0.25"/>
    <row r="1129" s="221" customFormat="1" x14ac:dyDescent="0.25"/>
    <row r="1130" s="221" customFormat="1" x14ac:dyDescent="0.25"/>
    <row r="1131" s="221" customFormat="1" x14ac:dyDescent="0.25"/>
    <row r="1132" s="221" customFormat="1" x14ac:dyDescent="0.25"/>
    <row r="1133" s="221" customFormat="1" x14ac:dyDescent="0.25"/>
    <row r="1134" s="221" customFormat="1" x14ac:dyDescent="0.25"/>
    <row r="1135" s="221" customFormat="1" x14ac:dyDescent="0.25"/>
    <row r="1136" s="221" customFormat="1" x14ac:dyDescent="0.25"/>
    <row r="1137" s="221" customFormat="1" x14ac:dyDescent="0.25"/>
    <row r="1138" s="221" customFormat="1" x14ac:dyDescent="0.25"/>
    <row r="1139" s="221" customFormat="1" x14ac:dyDescent="0.25"/>
    <row r="1140" s="221" customFormat="1" x14ac:dyDescent="0.25"/>
    <row r="1141" s="221" customFormat="1" x14ac:dyDescent="0.25"/>
    <row r="1142" s="221" customFormat="1" x14ac:dyDescent="0.25"/>
    <row r="1143" s="221" customFormat="1" x14ac:dyDescent="0.25"/>
    <row r="1144" s="221" customFormat="1" x14ac:dyDescent="0.25"/>
    <row r="1145" s="221" customFormat="1" x14ac:dyDescent="0.25"/>
    <row r="1146" s="221" customFormat="1" x14ac:dyDescent="0.25"/>
    <row r="1147" s="221" customFormat="1" x14ac:dyDescent="0.25"/>
    <row r="1148" s="221" customFormat="1" x14ac:dyDescent="0.25"/>
    <row r="1149" s="221" customFormat="1" x14ac:dyDescent="0.25"/>
    <row r="1150" s="221" customFormat="1" x14ac:dyDescent="0.25"/>
    <row r="1151" s="221" customFormat="1" x14ac:dyDescent="0.25"/>
    <row r="1152" s="221" customFormat="1" x14ac:dyDescent="0.25"/>
    <row r="1153" s="221" customFormat="1" x14ac:dyDescent="0.25"/>
    <row r="1154" s="221" customFormat="1" x14ac:dyDescent="0.25"/>
    <row r="1155" s="221" customFormat="1" x14ac:dyDescent="0.25"/>
    <row r="1156" s="221" customFormat="1" x14ac:dyDescent="0.25"/>
    <row r="1157" s="221" customFormat="1" x14ac:dyDescent="0.25"/>
    <row r="1158" s="221" customFormat="1" x14ac:dyDescent="0.25"/>
    <row r="1159" s="221" customFormat="1" x14ac:dyDescent="0.25"/>
    <row r="1160" s="221" customFormat="1" x14ac:dyDescent="0.25"/>
    <row r="1161" s="221" customFormat="1" x14ac:dyDescent="0.25"/>
    <row r="1162" s="221" customFormat="1" x14ac:dyDescent="0.25"/>
    <row r="1163" s="221" customFormat="1" x14ac:dyDescent="0.25"/>
    <row r="1164" s="221" customFormat="1" x14ac:dyDescent="0.25"/>
    <row r="1165" s="221" customFormat="1" x14ac:dyDescent="0.25"/>
    <row r="1166" s="221" customFormat="1" x14ac:dyDescent="0.25"/>
    <row r="1167" s="221" customFormat="1" x14ac:dyDescent="0.25"/>
    <row r="1168" s="221" customFormat="1" x14ac:dyDescent="0.25"/>
    <row r="1169" s="221" customFormat="1" x14ac:dyDescent="0.25"/>
    <row r="1170" s="221" customFormat="1" x14ac:dyDescent="0.25"/>
    <row r="1171" s="221" customFormat="1" x14ac:dyDescent="0.25"/>
    <row r="1172" s="221" customFormat="1" x14ac:dyDescent="0.25"/>
    <row r="1173" s="221" customFormat="1" x14ac:dyDescent="0.25"/>
    <row r="1174" s="221" customFormat="1" x14ac:dyDescent="0.25"/>
    <row r="1175" s="221" customFormat="1" x14ac:dyDescent="0.25"/>
    <row r="1176" s="221" customFormat="1" x14ac:dyDescent="0.25"/>
    <row r="1177" s="221" customFormat="1" x14ac:dyDescent="0.25"/>
    <row r="1178" s="221" customFormat="1" x14ac:dyDescent="0.25"/>
    <row r="1179" s="221" customFormat="1" x14ac:dyDescent="0.25"/>
    <row r="1180" s="221" customFormat="1" x14ac:dyDescent="0.25"/>
    <row r="1181" s="221" customFormat="1" x14ac:dyDescent="0.25"/>
    <row r="1182" s="221" customFormat="1" x14ac:dyDescent="0.25"/>
    <row r="1183" s="221" customFormat="1" x14ac:dyDescent="0.25"/>
    <row r="1184" s="221" customFormat="1" x14ac:dyDescent="0.25"/>
    <row r="1185" s="221" customFormat="1" x14ac:dyDescent="0.25"/>
    <row r="1186" s="221" customFormat="1" x14ac:dyDescent="0.25"/>
    <row r="1187" s="221" customFormat="1" x14ac:dyDescent="0.25"/>
    <row r="1188" s="221" customFormat="1" x14ac:dyDescent="0.25"/>
    <row r="1189" s="221" customFormat="1" x14ac:dyDescent="0.25"/>
    <row r="1190" s="221" customFormat="1" x14ac:dyDescent="0.25"/>
    <row r="1191" s="221" customFormat="1" x14ac:dyDescent="0.25"/>
    <row r="1192" s="221" customFormat="1" x14ac:dyDescent="0.25"/>
    <row r="1193" s="221" customFormat="1" x14ac:dyDescent="0.25"/>
    <row r="1194" s="221" customFormat="1" x14ac:dyDescent="0.25"/>
    <row r="1195" s="221" customFormat="1" x14ac:dyDescent="0.25"/>
    <row r="1196" s="221" customFormat="1" x14ac:dyDescent="0.25"/>
    <row r="1197" s="221" customFormat="1" x14ac:dyDescent="0.25"/>
    <row r="1198" s="221" customFormat="1" x14ac:dyDescent="0.25"/>
    <row r="1199" s="221" customFormat="1" x14ac:dyDescent="0.25"/>
    <row r="1200" s="221" customFormat="1" x14ac:dyDescent="0.25"/>
    <row r="1201" s="221" customFormat="1" x14ac:dyDescent="0.25"/>
    <row r="1202" s="221" customFormat="1" x14ac:dyDescent="0.25"/>
    <row r="1203" s="221" customFormat="1" x14ac:dyDescent="0.25"/>
    <row r="1204" s="221" customFormat="1" x14ac:dyDescent="0.25"/>
    <row r="1205" s="221" customFormat="1" x14ac:dyDescent="0.25"/>
    <row r="1206" s="221" customFormat="1" x14ac:dyDescent="0.25"/>
    <row r="1207" s="221" customFormat="1" x14ac:dyDescent="0.25"/>
    <row r="1208" s="221" customFormat="1" x14ac:dyDescent="0.25"/>
    <row r="1209" s="221" customFormat="1" x14ac:dyDescent="0.25"/>
    <row r="1210" s="221" customFormat="1" x14ac:dyDescent="0.25"/>
    <row r="1211" s="221" customFormat="1" x14ac:dyDescent="0.25"/>
    <row r="1212" s="221" customFormat="1" x14ac:dyDescent="0.25"/>
    <row r="1213" s="221" customFormat="1" x14ac:dyDescent="0.25"/>
    <row r="1214" s="221" customFormat="1" x14ac:dyDescent="0.25"/>
    <row r="1215" s="221" customFormat="1" x14ac:dyDescent="0.25"/>
    <row r="1216" s="221" customFormat="1" x14ac:dyDescent="0.25"/>
    <row r="1217" s="221" customFormat="1" x14ac:dyDescent="0.25"/>
    <row r="1218" s="221" customFormat="1" x14ac:dyDescent="0.25"/>
    <row r="1219" s="221" customFormat="1" x14ac:dyDescent="0.25"/>
    <row r="1220" s="221" customFormat="1" x14ac:dyDescent="0.25"/>
    <row r="1221" s="221" customFormat="1" x14ac:dyDescent="0.25"/>
    <row r="1222" s="221" customFormat="1" x14ac:dyDescent="0.25"/>
    <row r="1223" s="221" customFormat="1" x14ac:dyDescent="0.25"/>
    <row r="1224" s="221" customFormat="1" x14ac:dyDescent="0.25"/>
    <row r="1225" s="221" customFormat="1" x14ac:dyDescent="0.25"/>
    <row r="1226" s="221" customFormat="1" x14ac:dyDescent="0.25"/>
    <row r="1227" s="221" customFormat="1" x14ac:dyDescent="0.25"/>
    <row r="1228" s="221" customFormat="1" x14ac:dyDescent="0.25"/>
    <row r="1229" s="221" customFormat="1" x14ac:dyDescent="0.25"/>
    <row r="1230" s="221" customFormat="1" x14ac:dyDescent="0.25"/>
    <row r="1231" s="221" customFormat="1" x14ac:dyDescent="0.25"/>
    <row r="1232" s="221" customFormat="1" x14ac:dyDescent="0.25"/>
    <row r="1233" s="221" customFormat="1" x14ac:dyDescent="0.25"/>
    <row r="1234" s="221" customFormat="1" x14ac:dyDescent="0.25"/>
    <row r="1235" s="221" customFormat="1" x14ac:dyDescent="0.25"/>
    <row r="1236" s="221" customFormat="1" x14ac:dyDescent="0.25"/>
    <row r="1237" s="221" customFormat="1" x14ac:dyDescent="0.25"/>
    <row r="1238" s="221" customFormat="1" x14ac:dyDescent="0.25"/>
    <row r="1239" s="221" customFormat="1" x14ac:dyDescent="0.25"/>
    <row r="1240" s="221" customFormat="1" x14ac:dyDescent="0.25"/>
    <row r="1241" s="221" customFormat="1" x14ac:dyDescent="0.25"/>
    <row r="1242" s="221" customFormat="1" x14ac:dyDescent="0.25"/>
    <row r="1243" s="221" customFormat="1" x14ac:dyDescent="0.25"/>
    <row r="1244" s="221" customFormat="1" x14ac:dyDescent="0.25"/>
    <row r="1245" s="221" customFormat="1" x14ac:dyDescent="0.25"/>
    <row r="1246" s="221" customFormat="1" x14ac:dyDescent="0.25"/>
    <row r="1247" s="221" customFormat="1" x14ac:dyDescent="0.25"/>
    <row r="1248" s="221" customFormat="1" x14ac:dyDescent="0.25"/>
    <row r="1249" s="221" customFormat="1" x14ac:dyDescent="0.25"/>
    <row r="1250" s="221" customFormat="1" x14ac:dyDescent="0.25"/>
    <row r="1251" s="221" customFormat="1" x14ac:dyDescent="0.25"/>
    <row r="1252" s="221" customFormat="1" x14ac:dyDescent="0.25"/>
    <row r="1253" s="221" customFormat="1" x14ac:dyDescent="0.25"/>
    <row r="1254" s="221" customFormat="1" x14ac:dyDescent="0.25"/>
    <row r="1255" s="221" customFormat="1" x14ac:dyDescent="0.25"/>
    <row r="1256" s="221" customFormat="1" x14ac:dyDescent="0.25"/>
    <row r="1257" s="221" customFormat="1" x14ac:dyDescent="0.25"/>
    <row r="1258" s="221" customFormat="1" x14ac:dyDescent="0.25"/>
    <row r="1259" s="221" customFormat="1" x14ac:dyDescent="0.25"/>
    <row r="1260" s="221" customFormat="1" x14ac:dyDescent="0.25"/>
    <row r="1261" s="221" customFormat="1" x14ac:dyDescent="0.25"/>
    <row r="1262" s="221" customFormat="1" x14ac:dyDescent="0.25"/>
    <row r="1263" s="221" customFormat="1" x14ac:dyDescent="0.25"/>
    <row r="1264" s="221" customFormat="1" x14ac:dyDescent="0.25"/>
    <row r="1265" s="221" customFormat="1" x14ac:dyDescent="0.25"/>
    <row r="1266" s="221" customFormat="1" x14ac:dyDescent="0.25"/>
    <row r="1267" s="221" customFormat="1" x14ac:dyDescent="0.25"/>
    <row r="1268" s="221" customFormat="1" x14ac:dyDescent="0.25"/>
    <row r="1269" s="221" customFormat="1" x14ac:dyDescent="0.25"/>
    <row r="1270" s="221" customFormat="1" x14ac:dyDescent="0.25"/>
    <row r="1271" s="221" customFormat="1" x14ac:dyDescent="0.25"/>
    <row r="1272" s="221" customFormat="1" x14ac:dyDescent="0.25"/>
    <row r="1273" s="221" customFormat="1" x14ac:dyDescent="0.25"/>
    <row r="1274" s="221" customFormat="1" x14ac:dyDescent="0.25"/>
    <row r="1275" s="221" customFormat="1" x14ac:dyDescent="0.25"/>
    <row r="1276" s="221" customFormat="1" x14ac:dyDescent="0.25"/>
    <row r="1277" s="221" customFormat="1" x14ac:dyDescent="0.25"/>
    <row r="1278" s="221" customFormat="1" x14ac:dyDescent="0.25"/>
    <row r="1279" s="221" customFormat="1" x14ac:dyDescent="0.25"/>
    <row r="1280" s="221" customFormat="1" x14ac:dyDescent="0.25"/>
    <row r="1281" s="221" customFormat="1" x14ac:dyDescent="0.25"/>
    <row r="1282" s="221" customFormat="1" x14ac:dyDescent="0.25"/>
    <row r="1283" s="221" customFormat="1" x14ac:dyDescent="0.25"/>
    <row r="1284" s="221" customFormat="1" x14ac:dyDescent="0.25"/>
    <row r="1285" s="221" customFormat="1" x14ac:dyDescent="0.25"/>
    <row r="1286" s="221" customFormat="1" x14ac:dyDescent="0.25"/>
    <row r="1287" s="221" customFormat="1" x14ac:dyDescent="0.25"/>
    <row r="1288" s="221" customFormat="1" x14ac:dyDescent="0.25"/>
    <row r="1289" s="221" customFormat="1" x14ac:dyDescent="0.25"/>
    <row r="1290" s="221" customFormat="1" x14ac:dyDescent="0.25"/>
    <row r="1291" s="221" customFormat="1" x14ac:dyDescent="0.25"/>
    <row r="1292" s="221" customFormat="1" x14ac:dyDescent="0.25"/>
    <row r="1293" s="221" customFormat="1" x14ac:dyDescent="0.25"/>
    <row r="1294" s="221" customFormat="1" x14ac:dyDescent="0.25"/>
    <row r="1295" s="221" customFormat="1" x14ac:dyDescent="0.25"/>
    <row r="1296" s="221" customFormat="1" x14ac:dyDescent="0.25"/>
    <row r="1297" s="221" customFormat="1" x14ac:dyDescent="0.25"/>
    <row r="1298" s="221" customFormat="1" x14ac:dyDescent="0.25"/>
    <row r="1299" s="221" customFormat="1" x14ac:dyDescent="0.25"/>
    <row r="1300" s="221" customFormat="1" x14ac:dyDescent="0.25"/>
    <row r="1301" s="221" customFormat="1" x14ac:dyDescent="0.25"/>
    <row r="1302" s="221" customFormat="1" x14ac:dyDescent="0.25"/>
    <row r="1303" s="221" customFormat="1" x14ac:dyDescent="0.25"/>
    <row r="1304" s="221" customFormat="1" x14ac:dyDescent="0.25"/>
    <row r="1305" s="221" customFormat="1" x14ac:dyDescent="0.25"/>
    <row r="1306" s="221" customFormat="1" x14ac:dyDescent="0.25"/>
    <row r="1307" s="221" customFormat="1" x14ac:dyDescent="0.25"/>
    <row r="1308" s="221" customFormat="1" x14ac:dyDescent="0.25"/>
    <row r="1309" s="221" customFormat="1" x14ac:dyDescent="0.25"/>
    <row r="1310" s="221" customFormat="1" x14ac:dyDescent="0.25"/>
    <row r="1311" s="221" customFormat="1" x14ac:dyDescent="0.25"/>
    <row r="1312" s="221" customFormat="1" x14ac:dyDescent="0.25"/>
    <row r="1313" s="221" customFormat="1" x14ac:dyDescent="0.25"/>
    <row r="1314" s="221" customFormat="1" x14ac:dyDescent="0.25"/>
    <row r="1315" s="221" customFormat="1" x14ac:dyDescent="0.25"/>
    <row r="1316" s="221" customFormat="1" x14ac:dyDescent="0.25"/>
    <row r="1317" s="221" customFormat="1" x14ac:dyDescent="0.25"/>
    <row r="1318" s="221" customFormat="1" x14ac:dyDescent="0.25"/>
    <row r="1319" s="221" customFormat="1" x14ac:dyDescent="0.25"/>
    <row r="1320" s="221" customFormat="1" x14ac:dyDescent="0.25"/>
    <row r="1321" s="221" customFormat="1" x14ac:dyDescent="0.25"/>
    <row r="1322" s="221" customFormat="1" x14ac:dyDescent="0.25"/>
    <row r="1323" s="221" customFormat="1" x14ac:dyDescent="0.25"/>
    <row r="1324" s="221" customFormat="1" x14ac:dyDescent="0.25"/>
    <row r="1325" s="221" customFormat="1" x14ac:dyDescent="0.25"/>
    <row r="1326" s="221" customFormat="1" x14ac:dyDescent="0.25"/>
    <row r="1327" s="221" customFormat="1" x14ac:dyDescent="0.25"/>
    <row r="1328" s="221" customFormat="1" x14ac:dyDescent="0.25"/>
    <row r="1329" s="221" customFormat="1" x14ac:dyDescent="0.25"/>
    <row r="1330" s="221" customFormat="1" x14ac:dyDescent="0.25"/>
    <row r="1331" s="221" customFormat="1" x14ac:dyDescent="0.25"/>
    <row r="1332" s="221" customFormat="1" x14ac:dyDescent="0.25"/>
    <row r="1333" s="221" customFormat="1" x14ac:dyDescent="0.25"/>
    <row r="1334" s="221" customFormat="1" x14ac:dyDescent="0.25"/>
    <row r="1335" s="221" customFormat="1" x14ac:dyDescent="0.25"/>
    <row r="1336" s="221" customFormat="1" x14ac:dyDescent="0.25"/>
    <row r="1337" s="221" customFormat="1" x14ac:dyDescent="0.25"/>
    <row r="1338" s="221" customFormat="1" x14ac:dyDescent="0.25"/>
    <row r="1339" s="221" customFormat="1" x14ac:dyDescent="0.25"/>
    <row r="1340" s="221" customFormat="1" x14ac:dyDescent="0.25"/>
    <row r="1341" s="221" customFormat="1" x14ac:dyDescent="0.25"/>
    <row r="1342" s="221" customFormat="1" x14ac:dyDescent="0.25"/>
    <row r="1343" s="221" customFormat="1" x14ac:dyDescent="0.25"/>
    <row r="1344" s="221" customFormat="1" x14ac:dyDescent="0.25"/>
    <row r="1345" s="221" customFormat="1" x14ac:dyDescent="0.25"/>
    <row r="1346" s="221" customFormat="1" x14ac:dyDescent="0.25"/>
    <row r="1347" s="221" customFormat="1" x14ac:dyDescent="0.25"/>
    <row r="1348" s="221" customFormat="1" x14ac:dyDescent="0.25"/>
    <row r="1349" s="221" customFormat="1" x14ac:dyDescent="0.25"/>
    <row r="1350" s="221" customFormat="1" x14ac:dyDescent="0.25"/>
    <row r="1351" s="221" customFormat="1" x14ac:dyDescent="0.25"/>
    <row r="1352" s="221" customFormat="1" x14ac:dyDescent="0.25"/>
    <row r="1353" s="221" customFormat="1" x14ac:dyDescent="0.25"/>
    <row r="1354" s="221" customFormat="1" x14ac:dyDescent="0.25"/>
    <row r="1355" s="221" customFormat="1" x14ac:dyDescent="0.25"/>
    <row r="1356" s="221" customFormat="1" x14ac:dyDescent="0.25"/>
    <row r="1357" s="221" customFormat="1" x14ac:dyDescent="0.25"/>
    <row r="1358" s="221" customFormat="1" x14ac:dyDescent="0.25"/>
    <row r="1359" s="221" customFormat="1" x14ac:dyDescent="0.25"/>
    <row r="1360" s="221" customFormat="1" x14ac:dyDescent="0.25"/>
    <row r="1361" s="221" customFormat="1" x14ac:dyDescent="0.25"/>
    <row r="1362" s="221" customFormat="1" x14ac:dyDescent="0.25"/>
    <row r="1363" s="221" customFormat="1" x14ac:dyDescent="0.25"/>
    <row r="1364" s="221" customFormat="1" x14ac:dyDescent="0.25"/>
    <row r="1365" s="221" customFormat="1" x14ac:dyDescent="0.25"/>
    <row r="1366" s="221" customFormat="1" x14ac:dyDescent="0.25"/>
    <row r="1367" s="221" customFormat="1" x14ac:dyDescent="0.25"/>
    <row r="1368" s="221" customFormat="1" x14ac:dyDescent="0.25"/>
    <row r="1369" s="221" customFormat="1" x14ac:dyDescent="0.25"/>
    <row r="1370" s="221" customFormat="1" x14ac:dyDescent="0.25"/>
    <row r="1371" s="221" customFormat="1" x14ac:dyDescent="0.25"/>
    <row r="1372" s="221" customFormat="1" x14ac:dyDescent="0.25"/>
    <row r="1373" s="221" customFormat="1" x14ac:dyDescent="0.25"/>
    <row r="1374" s="221" customFormat="1" x14ac:dyDescent="0.25"/>
    <row r="1375" s="221" customFormat="1" x14ac:dyDescent="0.25"/>
    <row r="1376" s="221" customFormat="1" x14ac:dyDescent="0.25"/>
    <row r="1377" s="221" customFormat="1" x14ac:dyDescent="0.25"/>
    <row r="1378" s="221" customFormat="1" x14ac:dyDescent="0.25"/>
    <row r="1379" s="221" customFormat="1" x14ac:dyDescent="0.25"/>
    <row r="1380" s="221" customFormat="1" x14ac:dyDescent="0.25"/>
    <row r="1381" s="221" customFormat="1" x14ac:dyDescent="0.25"/>
    <row r="1382" s="221" customFormat="1" x14ac:dyDescent="0.25"/>
    <row r="1383" s="221" customFormat="1" x14ac:dyDescent="0.25"/>
    <row r="1384" s="221" customFormat="1" x14ac:dyDescent="0.25"/>
    <row r="1385" s="221" customFormat="1" x14ac:dyDescent="0.25"/>
    <row r="1386" s="221" customFormat="1" x14ac:dyDescent="0.25"/>
    <row r="1387" s="221" customFormat="1" x14ac:dyDescent="0.25"/>
    <row r="1388" s="221" customFormat="1" x14ac:dyDescent="0.25"/>
    <row r="1389" s="221" customFormat="1" x14ac:dyDescent="0.25"/>
    <row r="1390" s="221" customFormat="1" x14ac:dyDescent="0.25"/>
    <row r="1391" s="221" customFormat="1" x14ac:dyDescent="0.25"/>
    <row r="1392" s="221" customFormat="1" x14ac:dyDescent="0.25"/>
    <row r="1393" s="221" customFormat="1" x14ac:dyDescent="0.25"/>
    <row r="1394" s="221" customFormat="1" x14ac:dyDescent="0.25"/>
    <row r="1395" s="221" customFormat="1" x14ac:dyDescent="0.25"/>
    <row r="1396" s="221" customFormat="1" x14ac:dyDescent="0.25"/>
    <row r="1397" s="221" customFormat="1" x14ac:dyDescent="0.25"/>
    <row r="1398" s="221" customFormat="1" x14ac:dyDescent="0.25"/>
    <row r="1399" s="221" customFormat="1" x14ac:dyDescent="0.25"/>
    <row r="1400" s="221" customFormat="1" x14ac:dyDescent="0.25"/>
    <row r="1401" s="221" customFormat="1" x14ac:dyDescent="0.25"/>
    <row r="1402" s="221" customFormat="1" x14ac:dyDescent="0.25"/>
    <row r="1403" s="221" customFormat="1" x14ac:dyDescent="0.25"/>
    <row r="1404" s="221" customFormat="1" x14ac:dyDescent="0.25"/>
    <row r="1405" s="221" customFormat="1" x14ac:dyDescent="0.25"/>
    <row r="1406" s="221" customFormat="1" x14ac:dyDescent="0.25"/>
    <row r="1407" s="221" customFormat="1" x14ac:dyDescent="0.25"/>
    <row r="1408" s="221" customFormat="1" x14ac:dyDescent="0.25"/>
    <row r="1409" s="221" customFormat="1" x14ac:dyDescent="0.25"/>
    <row r="1410" s="221" customFormat="1" x14ac:dyDescent="0.25"/>
    <row r="1411" s="221" customFormat="1" x14ac:dyDescent="0.25"/>
    <row r="1412" s="221" customFormat="1" x14ac:dyDescent="0.25"/>
    <row r="1413" s="221" customFormat="1" x14ac:dyDescent="0.25"/>
    <row r="1414" s="221" customFormat="1" x14ac:dyDescent="0.25"/>
    <row r="1415" s="221" customFormat="1" x14ac:dyDescent="0.25"/>
    <row r="1416" s="221" customFormat="1" x14ac:dyDescent="0.25"/>
    <row r="1417" s="221" customFormat="1" x14ac:dyDescent="0.25"/>
    <row r="1418" s="221" customFormat="1" x14ac:dyDescent="0.25"/>
    <row r="1419" s="221" customFormat="1" x14ac:dyDescent="0.25"/>
    <row r="1420" s="221" customFormat="1" x14ac:dyDescent="0.25"/>
    <row r="1421" s="221" customFormat="1" x14ac:dyDescent="0.25"/>
    <row r="1422" s="221" customFormat="1" x14ac:dyDescent="0.25"/>
    <row r="1423" s="221" customFormat="1" x14ac:dyDescent="0.25"/>
    <row r="1424" s="221" customFormat="1" x14ac:dyDescent="0.25"/>
    <row r="1425" s="221" customFormat="1" x14ac:dyDescent="0.25"/>
    <row r="1426" s="221" customFormat="1" x14ac:dyDescent="0.25"/>
    <row r="1427" s="221" customFormat="1" x14ac:dyDescent="0.25"/>
    <row r="1428" s="221" customFormat="1" x14ac:dyDescent="0.25"/>
    <row r="1429" s="221" customFormat="1" x14ac:dyDescent="0.25"/>
    <row r="1430" s="221" customFormat="1" x14ac:dyDescent="0.25"/>
    <row r="1431" s="221" customFormat="1" x14ac:dyDescent="0.25"/>
    <row r="1432" s="221" customFormat="1" x14ac:dyDescent="0.25"/>
    <row r="1433" s="221" customFormat="1" x14ac:dyDescent="0.25"/>
    <row r="1434" s="221" customFormat="1" x14ac:dyDescent="0.25"/>
    <row r="1435" s="221" customFormat="1" x14ac:dyDescent="0.25"/>
    <row r="1436" s="221" customFormat="1" x14ac:dyDescent="0.25"/>
    <row r="1437" s="221" customFormat="1" x14ac:dyDescent="0.25"/>
    <row r="1438" s="221" customFormat="1" x14ac:dyDescent="0.25"/>
    <row r="1439" s="221" customFormat="1" x14ac:dyDescent="0.25"/>
    <row r="1440" s="221" customFormat="1" x14ac:dyDescent="0.25"/>
    <row r="1441" s="221" customFormat="1" x14ac:dyDescent="0.25"/>
    <row r="1442" s="221" customFormat="1" x14ac:dyDescent="0.25"/>
    <row r="1443" s="221" customFormat="1" x14ac:dyDescent="0.25"/>
    <row r="1444" s="221" customFormat="1" x14ac:dyDescent="0.25"/>
    <row r="1445" s="221" customFormat="1" x14ac:dyDescent="0.25"/>
    <row r="1446" s="221" customFormat="1" x14ac:dyDescent="0.25"/>
    <row r="1447" s="221" customFormat="1" x14ac:dyDescent="0.25"/>
    <row r="1448" s="221" customFormat="1" x14ac:dyDescent="0.25"/>
    <row r="1449" s="221" customFormat="1" x14ac:dyDescent="0.25"/>
    <row r="1450" s="221" customFormat="1" x14ac:dyDescent="0.25"/>
    <row r="1451" s="221" customFormat="1" x14ac:dyDescent="0.25"/>
    <row r="1452" s="221" customFormat="1" x14ac:dyDescent="0.25"/>
    <row r="1453" s="221" customFormat="1" x14ac:dyDescent="0.25"/>
    <row r="1454" s="221" customFormat="1" x14ac:dyDescent="0.25"/>
    <row r="1455" s="221" customFormat="1" x14ac:dyDescent="0.25"/>
    <row r="1456" s="221" customFormat="1" x14ac:dyDescent="0.25"/>
    <row r="1457" s="221" customFormat="1" x14ac:dyDescent="0.25"/>
    <row r="1458" s="221" customFormat="1" x14ac:dyDescent="0.25"/>
    <row r="1459" s="221" customFormat="1" x14ac:dyDescent="0.25"/>
    <row r="1460" s="221" customFormat="1" x14ac:dyDescent="0.25"/>
    <row r="1461" s="221" customFormat="1" x14ac:dyDescent="0.25"/>
    <row r="1462" s="221" customFormat="1" x14ac:dyDescent="0.25"/>
    <row r="1463" s="221" customFormat="1" x14ac:dyDescent="0.25"/>
    <row r="1464" s="221" customFormat="1" x14ac:dyDescent="0.25"/>
    <row r="1465" s="221" customFormat="1" x14ac:dyDescent="0.25"/>
    <row r="1466" s="221" customFormat="1" x14ac:dyDescent="0.25"/>
    <row r="1467" s="221" customFormat="1" x14ac:dyDescent="0.25"/>
    <row r="1468" s="221" customFormat="1" x14ac:dyDescent="0.25"/>
    <row r="1469" s="221" customFormat="1" x14ac:dyDescent="0.25"/>
    <row r="1470" s="221" customFormat="1" x14ac:dyDescent="0.25"/>
    <row r="1471" s="221" customFormat="1" x14ac:dyDescent="0.25"/>
    <row r="1472" s="221" customFormat="1" x14ac:dyDescent="0.25"/>
    <row r="1473" s="221" customFormat="1" x14ac:dyDescent="0.25"/>
    <row r="1474" s="221" customFormat="1" x14ac:dyDescent="0.25"/>
    <row r="1475" s="221" customFormat="1" x14ac:dyDescent="0.25"/>
    <row r="1476" s="221" customFormat="1" x14ac:dyDescent="0.25"/>
    <row r="1477" s="221" customFormat="1" x14ac:dyDescent="0.25"/>
    <row r="1478" s="221" customFormat="1" x14ac:dyDescent="0.25"/>
    <row r="1479" s="221" customFormat="1" x14ac:dyDescent="0.25"/>
    <row r="1480" s="221" customFormat="1" x14ac:dyDescent="0.25"/>
    <row r="1481" s="221" customFormat="1" x14ac:dyDescent="0.25"/>
    <row r="1482" s="221" customFormat="1" x14ac:dyDescent="0.25"/>
    <row r="1483" s="221" customFormat="1" x14ac:dyDescent="0.25"/>
    <row r="1484" s="221" customFormat="1" x14ac:dyDescent="0.25"/>
    <row r="1485" s="221" customFormat="1" x14ac:dyDescent="0.25"/>
    <row r="1486" s="221" customFormat="1" x14ac:dyDescent="0.25"/>
    <row r="1487" s="221" customFormat="1" x14ac:dyDescent="0.25"/>
    <row r="1488" s="221" customFormat="1" x14ac:dyDescent="0.25"/>
    <row r="1489" s="221" customFormat="1" x14ac:dyDescent="0.25"/>
    <row r="1490" s="221" customFormat="1" x14ac:dyDescent="0.25"/>
    <row r="1491" s="221" customFormat="1" x14ac:dyDescent="0.25"/>
    <row r="1492" s="221" customFormat="1" x14ac:dyDescent="0.25"/>
    <row r="1493" s="221" customFormat="1" x14ac:dyDescent="0.25"/>
    <row r="1494" s="221" customFormat="1" x14ac:dyDescent="0.25"/>
    <row r="1495" s="221" customFormat="1" x14ac:dyDescent="0.25"/>
    <row r="1496" s="221" customFormat="1" x14ac:dyDescent="0.25"/>
    <row r="1497" s="221" customFormat="1" x14ac:dyDescent="0.25"/>
    <row r="1498" s="221" customFormat="1" x14ac:dyDescent="0.25"/>
    <row r="1499" s="221" customFormat="1" x14ac:dyDescent="0.25"/>
    <row r="1500" s="221" customFormat="1" x14ac:dyDescent="0.25"/>
    <row r="1501" s="221" customFormat="1" x14ac:dyDescent="0.25"/>
    <row r="1502" s="221" customFormat="1" x14ac:dyDescent="0.25"/>
    <row r="1503" s="221" customFormat="1" x14ac:dyDescent="0.25"/>
    <row r="1504" s="221" customFormat="1" x14ac:dyDescent="0.25"/>
    <row r="1505" s="221" customFormat="1" x14ac:dyDescent="0.25"/>
    <row r="1506" s="221" customFormat="1" x14ac:dyDescent="0.25"/>
    <row r="1507" s="221" customFormat="1" x14ac:dyDescent="0.25"/>
    <row r="1508" s="221" customFormat="1" x14ac:dyDescent="0.25"/>
    <row r="1509" s="221" customFormat="1" x14ac:dyDescent="0.25"/>
    <row r="1510" s="221" customFormat="1" x14ac:dyDescent="0.25"/>
    <row r="1511" s="221" customFormat="1" x14ac:dyDescent="0.25"/>
    <row r="1512" s="221" customFormat="1" x14ac:dyDescent="0.25"/>
    <row r="1513" s="221" customFormat="1" x14ac:dyDescent="0.25"/>
    <row r="1514" s="221" customFormat="1" x14ac:dyDescent="0.25"/>
    <row r="1515" s="221" customFormat="1" x14ac:dyDescent="0.25"/>
    <row r="1516" s="221" customFormat="1" x14ac:dyDescent="0.25"/>
    <row r="1517" s="221" customFormat="1" x14ac:dyDescent="0.25"/>
    <row r="1518" s="221" customFormat="1" x14ac:dyDescent="0.25"/>
    <row r="1519" s="221" customFormat="1" x14ac:dyDescent="0.25"/>
    <row r="1520" s="221" customFormat="1" x14ac:dyDescent="0.25"/>
    <row r="1521" s="221" customFormat="1" x14ac:dyDescent="0.25"/>
    <row r="1522" s="221" customFormat="1" x14ac:dyDescent="0.25"/>
    <row r="1523" s="221" customFormat="1" x14ac:dyDescent="0.25"/>
    <row r="1524" s="221" customFormat="1" x14ac:dyDescent="0.25"/>
    <row r="1525" s="221" customFormat="1" x14ac:dyDescent="0.25"/>
    <row r="1526" s="221" customFormat="1" x14ac:dyDescent="0.25"/>
    <row r="1527" s="221" customFormat="1" x14ac:dyDescent="0.25"/>
    <row r="1528" s="221" customFormat="1" x14ac:dyDescent="0.25"/>
    <row r="1529" s="221" customFormat="1" x14ac:dyDescent="0.25"/>
    <row r="1530" s="221" customFormat="1" x14ac:dyDescent="0.25"/>
    <row r="1531" s="221" customFormat="1" x14ac:dyDescent="0.25"/>
    <row r="1532" s="221" customFormat="1" x14ac:dyDescent="0.25"/>
    <row r="1533" s="221" customFormat="1" x14ac:dyDescent="0.25"/>
    <row r="1534" s="221" customFormat="1" x14ac:dyDescent="0.25"/>
    <row r="1535" s="221" customFormat="1" x14ac:dyDescent="0.25"/>
    <row r="1536" s="221" customFormat="1" x14ac:dyDescent="0.25"/>
    <row r="1537" s="221" customFormat="1" x14ac:dyDescent="0.25"/>
    <row r="1538" s="221" customFormat="1" x14ac:dyDescent="0.25"/>
    <row r="1539" s="221" customFormat="1" x14ac:dyDescent="0.25"/>
    <row r="1540" s="221" customFormat="1" x14ac:dyDescent="0.25"/>
    <row r="1541" s="221" customFormat="1" x14ac:dyDescent="0.25"/>
    <row r="1542" s="221" customFormat="1" x14ac:dyDescent="0.25"/>
    <row r="1543" s="221" customFormat="1" x14ac:dyDescent="0.25"/>
    <row r="1544" s="221" customFormat="1" x14ac:dyDescent="0.25"/>
    <row r="1545" s="221" customFormat="1" x14ac:dyDescent="0.25"/>
    <row r="1546" s="221" customFormat="1" x14ac:dyDescent="0.25"/>
    <row r="1547" s="221" customFormat="1" x14ac:dyDescent="0.25"/>
    <row r="1548" s="221" customFormat="1" x14ac:dyDescent="0.25"/>
    <row r="1549" s="221" customFormat="1" x14ac:dyDescent="0.25"/>
    <row r="1550" s="221" customFormat="1" x14ac:dyDescent="0.25"/>
    <row r="1551" s="221" customFormat="1" x14ac:dyDescent="0.25"/>
    <row r="1552" s="221" customFormat="1" x14ac:dyDescent="0.25"/>
    <row r="1553" s="221" customFormat="1" x14ac:dyDescent="0.25"/>
    <row r="1554" s="221" customFormat="1" x14ac:dyDescent="0.25"/>
    <row r="1555" s="221" customFormat="1" x14ac:dyDescent="0.25"/>
    <row r="1556" s="221" customFormat="1" x14ac:dyDescent="0.25"/>
    <row r="1557" s="221" customFormat="1" x14ac:dyDescent="0.25"/>
    <row r="1558" s="221" customFormat="1" x14ac:dyDescent="0.25"/>
    <row r="1559" s="221" customFormat="1" x14ac:dyDescent="0.25"/>
    <row r="1560" s="221" customFormat="1" x14ac:dyDescent="0.25"/>
    <row r="1561" s="221" customFormat="1" x14ac:dyDescent="0.25"/>
    <row r="1562" s="221" customFormat="1" x14ac:dyDescent="0.25"/>
    <row r="1563" s="221" customFormat="1" x14ac:dyDescent="0.25"/>
    <row r="1564" s="221" customFormat="1" x14ac:dyDescent="0.25"/>
    <row r="1565" s="221" customFormat="1" x14ac:dyDescent="0.25"/>
    <row r="1566" s="221" customFormat="1" x14ac:dyDescent="0.25"/>
    <row r="1567" s="221" customFormat="1" x14ac:dyDescent="0.25"/>
    <row r="1568" s="221" customFormat="1" x14ac:dyDescent="0.25"/>
    <row r="1569" s="221" customFormat="1" x14ac:dyDescent="0.25"/>
    <row r="1570" s="221" customFormat="1" x14ac:dyDescent="0.25"/>
    <row r="1571" s="221" customFormat="1" x14ac:dyDescent="0.25"/>
    <row r="1572" s="221" customFormat="1" x14ac:dyDescent="0.25"/>
    <row r="1573" s="221" customFormat="1" x14ac:dyDescent="0.25"/>
    <row r="1574" s="221" customFormat="1" x14ac:dyDescent="0.25"/>
    <row r="1575" s="221" customFormat="1" x14ac:dyDescent="0.25"/>
    <row r="1576" s="221" customFormat="1" x14ac:dyDescent="0.25"/>
    <row r="1577" s="221" customFormat="1" x14ac:dyDescent="0.25"/>
    <row r="1578" s="221" customFormat="1" x14ac:dyDescent="0.25"/>
    <row r="1579" s="221" customFormat="1" x14ac:dyDescent="0.25"/>
    <row r="1580" s="221" customFormat="1" x14ac:dyDescent="0.25"/>
    <row r="1581" s="221" customFormat="1" x14ac:dyDescent="0.25"/>
    <row r="1582" s="221" customFormat="1" x14ac:dyDescent="0.25"/>
    <row r="1583" s="221" customFormat="1" x14ac:dyDescent="0.25"/>
    <row r="1584" s="221" customFormat="1" x14ac:dyDescent="0.25"/>
    <row r="1585" s="221" customFormat="1" x14ac:dyDescent="0.25"/>
    <row r="1586" s="221" customFormat="1" x14ac:dyDescent="0.25"/>
    <row r="1587" s="221" customFormat="1" x14ac:dyDescent="0.25"/>
    <row r="1588" s="221" customFormat="1" x14ac:dyDescent="0.25"/>
    <row r="1589" s="221" customFormat="1" x14ac:dyDescent="0.25"/>
    <row r="1590" s="221" customFormat="1" x14ac:dyDescent="0.25"/>
    <row r="1591" s="221" customFormat="1" x14ac:dyDescent="0.25"/>
    <row r="1592" s="221" customFormat="1" x14ac:dyDescent="0.25"/>
    <row r="1593" s="221" customFormat="1" x14ac:dyDescent="0.25"/>
    <row r="1594" s="221" customFormat="1" x14ac:dyDescent="0.25"/>
    <row r="1595" s="221" customFormat="1" x14ac:dyDescent="0.25"/>
    <row r="1596" s="221" customFormat="1" x14ac:dyDescent="0.25"/>
    <row r="1597" s="221" customFormat="1" x14ac:dyDescent="0.25"/>
    <row r="1598" s="221" customFormat="1" x14ac:dyDescent="0.25"/>
    <row r="1599" s="221" customFormat="1" x14ac:dyDescent="0.25"/>
    <row r="1600" s="221" customFormat="1" x14ac:dyDescent="0.25"/>
    <row r="1601" s="221" customFormat="1" x14ac:dyDescent="0.25"/>
    <row r="1602" s="221" customFormat="1" x14ac:dyDescent="0.25"/>
    <row r="1603" s="221" customFormat="1" x14ac:dyDescent="0.25"/>
    <row r="1604" s="221" customFormat="1" x14ac:dyDescent="0.25"/>
    <row r="1605" s="221" customFormat="1" x14ac:dyDescent="0.25"/>
    <row r="1606" s="221" customFormat="1" x14ac:dyDescent="0.25"/>
    <row r="1607" s="221" customFormat="1" x14ac:dyDescent="0.25"/>
    <row r="1608" s="221" customFormat="1" x14ac:dyDescent="0.25"/>
    <row r="1609" s="221" customFormat="1" x14ac:dyDescent="0.25"/>
    <row r="1610" s="221" customFormat="1" x14ac:dyDescent="0.25"/>
    <row r="1611" s="221" customFormat="1" x14ac:dyDescent="0.25"/>
    <row r="1612" s="221" customFormat="1" x14ac:dyDescent="0.25"/>
    <row r="1613" s="221" customFormat="1" x14ac:dyDescent="0.25"/>
    <row r="1614" s="221" customFormat="1" x14ac:dyDescent="0.25"/>
    <row r="1615" s="221" customFormat="1" x14ac:dyDescent="0.25"/>
    <row r="1616" s="221" customFormat="1" x14ac:dyDescent="0.25"/>
    <row r="1617" s="221" customFormat="1" x14ac:dyDescent="0.25"/>
    <row r="1618" s="221" customFormat="1" x14ac:dyDescent="0.25"/>
    <row r="1619" s="221" customFormat="1" x14ac:dyDescent="0.25"/>
    <row r="1620" s="221" customFormat="1" x14ac:dyDescent="0.25"/>
    <row r="1621" s="221" customFormat="1" x14ac:dyDescent="0.25"/>
    <row r="1622" s="221" customFormat="1" x14ac:dyDescent="0.25"/>
    <row r="1623" s="221" customFormat="1" x14ac:dyDescent="0.25"/>
    <row r="1624" s="221" customFormat="1" x14ac:dyDescent="0.25"/>
    <row r="1625" s="221" customFormat="1" x14ac:dyDescent="0.25"/>
    <row r="1626" s="221" customFormat="1" x14ac:dyDescent="0.25"/>
    <row r="1627" s="221" customFormat="1" x14ac:dyDescent="0.25"/>
    <row r="1628" s="221" customFormat="1" x14ac:dyDescent="0.25"/>
    <row r="1629" s="221" customFormat="1" x14ac:dyDescent="0.25"/>
    <row r="1630" s="221" customFormat="1" x14ac:dyDescent="0.25"/>
    <row r="1631" s="221" customFormat="1" x14ac:dyDescent="0.25"/>
    <row r="1632" s="221" customFormat="1" x14ac:dyDescent="0.25"/>
    <row r="1633" s="221" customFormat="1" x14ac:dyDescent="0.25"/>
    <row r="1634" s="221" customFormat="1" x14ac:dyDescent="0.25"/>
    <row r="1635" s="221" customFormat="1" x14ac:dyDescent="0.25"/>
    <row r="1636" s="221" customFormat="1" x14ac:dyDescent="0.25"/>
    <row r="1637" s="221" customFormat="1" x14ac:dyDescent="0.25"/>
    <row r="1638" s="221" customFormat="1" x14ac:dyDescent="0.25"/>
    <row r="1639" s="221" customFormat="1" x14ac:dyDescent="0.25"/>
    <row r="1640" s="221" customFormat="1" x14ac:dyDescent="0.25"/>
    <row r="1641" s="221" customFormat="1" x14ac:dyDescent="0.25"/>
    <row r="1642" s="221" customFormat="1" x14ac:dyDescent="0.25"/>
    <row r="1643" s="221" customFormat="1" x14ac:dyDescent="0.25"/>
    <row r="1644" s="221" customFormat="1" x14ac:dyDescent="0.25"/>
    <row r="1645" s="221" customFormat="1" x14ac:dyDescent="0.25"/>
    <row r="1646" s="221" customFormat="1" x14ac:dyDescent="0.25"/>
    <row r="1647" s="221" customFormat="1" x14ac:dyDescent="0.25"/>
    <row r="1648" s="221" customFormat="1" x14ac:dyDescent="0.25"/>
    <row r="1649" s="221" customFormat="1" x14ac:dyDescent="0.25"/>
    <row r="1650" s="221" customFormat="1" x14ac:dyDescent="0.25"/>
    <row r="1651" s="221" customFormat="1" x14ac:dyDescent="0.25"/>
    <row r="1652" s="221" customFormat="1" x14ac:dyDescent="0.25"/>
    <row r="1653" s="221" customFormat="1" x14ac:dyDescent="0.25"/>
    <row r="1654" s="221" customFormat="1" x14ac:dyDescent="0.25"/>
    <row r="1655" s="221" customFormat="1" x14ac:dyDescent="0.25"/>
    <row r="1656" s="221" customFormat="1" x14ac:dyDescent="0.25"/>
    <row r="1657" s="221" customFormat="1" x14ac:dyDescent="0.25"/>
    <row r="1658" s="221" customFormat="1" x14ac:dyDescent="0.25"/>
    <row r="1659" s="221" customFormat="1" x14ac:dyDescent="0.25"/>
    <row r="1660" s="221" customFormat="1" x14ac:dyDescent="0.25"/>
    <row r="1661" s="221" customFormat="1" x14ac:dyDescent="0.25"/>
    <row r="1662" s="221" customFormat="1" x14ac:dyDescent="0.25"/>
    <row r="1663" s="221" customFormat="1" x14ac:dyDescent="0.25"/>
    <row r="1664" s="221" customFormat="1" x14ac:dyDescent="0.25"/>
    <row r="1665" s="221" customFormat="1" x14ac:dyDescent="0.25"/>
    <row r="1666" s="221" customFormat="1" x14ac:dyDescent="0.25"/>
    <row r="1667" s="221" customFormat="1" x14ac:dyDescent="0.25"/>
    <row r="1668" s="221" customFormat="1" x14ac:dyDescent="0.25"/>
    <row r="1669" s="221" customFormat="1" x14ac:dyDescent="0.25"/>
    <row r="1670" s="221" customFormat="1" x14ac:dyDescent="0.25"/>
    <row r="1671" s="221" customFormat="1" x14ac:dyDescent="0.25"/>
    <row r="1672" s="221" customFormat="1" x14ac:dyDescent="0.25"/>
    <row r="1673" s="221" customFormat="1" x14ac:dyDescent="0.25"/>
    <row r="1674" s="221" customFormat="1" x14ac:dyDescent="0.25"/>
    <row r="1675" s="221" customFormat="1" x14ac:dyDescent="0.25"/>
    <row r="1676" s="221" customFormat="1" x14ac:dyDescent="0.25"/>
    <row r="1677" s="221" customFormat="1" x14ac:dyDescent="0.25"/>
    <row r="1678" s="221" customFormat="1" x14ac:dyDescent="0.25"/>
    <row r="1679" s="221" customFormat="1" x14ac:dyDescent="0.25"/>
    <row r="1680" s="221" customFormat="1" x14ac:dyDescent="0.25"/>
    <row r="1681" s="221" customFormat="1" x14ac:dyDescent="0.25"/>
    <row r="1682" s="221" customFormat="1" x14ac:dyDescent="0.25"/>
    <row r="1683" s="221" customFormat="1" x14ac:dyDescent="0.25"/>
    <row r="1684" s="221" customFormat="1" x14ac:dyDescent="0.25"/>
    <row r="1685" s="221" customFormat="1" x14ac:dyDescent="0.25"/>
    <row r="1686" s="221" customFormat="1" x14ac:dyDescent="0.25"/>
    <row r="1687" s="221" customFormat="1" x14ac:dyDescent="0.25"/>
    <row r="1688" s="221" customFormat="1" x14ac:dyDescent="0.25"/>
    <row r="1689" s="221" customFormat="1" x14ac:dyDescent="0.25"/>
    <row r="1690" s="221" customFormat="1" x14ac:dyDescent="0.25"/>
    <row r="1691" s="221" customFormat="1" x14ac:dyDescent="0.25"/>
    <row r="1692" s="221" customFormat="1" x14ac:dyDescent="0.25"/>
    <row r="1693" s="221" customFormat="1" x14ac:dyDescent="0.25"/>
    <row r="1694" s="221" customFormat="1" x14ac:dyDescent="0.25"/>
    <row r="1695" s="221" customFormat="1" x14ac:dyDescent="0.25"/>
    <row r="1696" s="221" customFormat="1" x14ac:dyDescent="0.25"/>
    <row r="1697" s="221" customFormat="1" x14ac:dyDescent="0.25"/>
    <row r="1698" s="221" customFormat="1" x14ac:dyDescent="0.25"/>
    <row r="1699" s="221" customFormat="1" x14ac:dyDescent="0.25"/>
    <row r="1700" s="221" customFormat="1" x14ac:dyDescent="0.25"/>
    <row r="1701" s="221" customFormat="1" x14ac:dyDescent="0.25"/>
    <row r="1702" s="221" customFormat="1" x14ac:dyDescent="0.25"/>
    <row r="1703" s="221" customFormat="1" x14ac:dyDescent="0.25"/>
    <row r="1704" s="221" customFormat="1" x14ac:dyDescent="0.25"/>
    <row r="1705" s="221" customFormat="1" x14ac:dyDescent="0.25"/>
    <row r="1706" s="221" customFormat="1" x14ac:dyDescent="0.25"/>
    <row r="1707" s="221" customFormat="1" x14ac:dyDescent="0.25"/>
    <row r="1708" s="221" customFormat="1" x14ac:dyDescent="0.25"/>
    <row r="1709" s="221" customFormat="1" x14ac:dyDescent="0.25"/>
    <row r="1710" s="221" customFormat="1" x14ac:dyDescent="0.25"/>
    <row r="1711" s="221" customFormat="1" x14ac:dyDescent="0.25"/>
    <row r="1712" s="221" customFormat="1" x14ac:dyDescent="0.25"/>
    <row r="1713" s="221" customFormat="1" x14ac:dyDescent="0.25"/>
    <row r="1714" s="221" customFormat="1" x14ac:dyDescent="0.25"/>
    <row r="1715" s="221" customFormat="1" x14ac:dyDescent="0.25"/>
    <row r="1716" s="221" customFormat="1" x14ac:dyDescent="0.25"/>
    <row r="1717" s="221" customFormat="1" x14ac:dyDescent="0.25"/>
    <row r="1718" s="221" customFormat="1" x14ac:dyDescent="0.25"/>
    <row r="1719" s="221" customFormat="1" x14ac:dyDescent="0.25"/>
    <row r="1720" s="221" customFormat="1" x14ac:dyDescent="0.25"/>
    <row r="1721" s="221" customFormat="1" x14ac:dyDescent="0.25"/>
    <row r="1722" s="221" customFormat="1" x14ac:dyDescent="0.25"/>
    <row r="1723" s="221" customFormat="1" x14ac:dyDescent="0.25"/>
    <row r="1724" s="221" customFormat="1" x14ac:dyDescent="0.25"/>
    <row r="1725" s="221" customFormat="1" x14ac:dyDescent="0.25"/>
    <row r="1726" s="221" customFormat="1" x14ac:dyDescent="0.25"/>
    <row r="1727" s="221" customFormat="1" x14ac:dyDescent="0.25"/>
    <row r="1728" s="221" customFormat="1" x14ac:dyDescent="0.25"/>
    <row r="1729" s="221" customFormat="1" x14ac:dyDescent="0.25"/>
    <row r="1730" s="221" customFormat="1" x14ac:dyDescent="0.25"/>
    <row r="1731" s="221" customFormat="1" x14ac:dyDescent="0.25"/>
    <row r="1732" s="221" customFormat="1" x14ac:dyDescent="0.25"/>
    <row r="1733" s="221" customFormat="1" x14ac:dyDescent="0.25"/>
    <row r="1734" s="221" customFormat="1" x14ac:dyDescent="0.25"/>
    <row r="1735" s="221" customFormat="1" x14ac:dyDescent="0.25"/>
    <row r="1736" s="221" customFormat="1" x14ac:dyDescent="0.25"/>
    <row r="1737" s="221" customFormat="1" x14ac:dyDescent="0.25"/>
    <row r="1738" s="221" customFormat="1" x14ac:dyDescent="0.25"/>
    <row r="1739" s="221" customFormat="1" x14ac:dyDescent="0.25"/>
    <row r="1740" s="221" customFormat="1" x14ac:dyDescent="0.25"/>
    <row r="1741" s="221" customFormat="1" x14ac:dyDescent="0.25"/>
    <row r="1742" s="221" customFormat="1" x14ac:dyDescent="0.25"/>
    <row r="1743" s="221" customFormat="1" x14ac:dyDescent="0.25"/>
    <row r="1744" s="221" customFormat="1" x14ac:dyDescent="0.25"/>
    <row r="1745" s="221" customFormat="1" x14ac:dyDescent="0.25"/>
    <row r="1746" s="221" customFormat="1" x14ac:dyDescent="0.25"/>
    <row r="1747" s="221" customFormat="1" x14ac:dyDescent="0.25"/>
    <row r="1748" s="221" customFormat="1" x14ac:dyDescent="0.25"/>
    <row r="1749" s="221" customFormat="1" x14ac:dyDescent="0.25"/>
    <row r="1750" s="221" customFormat="1" x14ac:dyDescent="0.25"/>
    <row r="1751" s="221" customFormat="1" x14ac:dyDescent="0.25"/>
    <row r="1752" s="221" customFormat="1" x14ac:dyDescent="0.25"/>
    <row r="1753" s="221" customFormat="1" x14ac:dyDescent="0.25"/>
    <row r="1754" s="221" customFormat="1" x14ac:dyDescent="0.25"/>
    <row r="1755" s="221" customFormat="1" x14ac:dyDescent="0.25"/>
    <row r="1756" s="221" customFormat="1" x14ac:dyDescent="0.25"/>
    <row r="1757" s="221" customFormat="1" x14ac:dyDescent="0.25"/>
    <row r="1758" s="221" customFormat="1" x14ac:dyDescent="0.25"/>
    <row r="1759" s="221" customFormat="1" x14ac:dyDescent="0.25"/>
    <row r="1760" s="221" customFormat="1" x14ac:dyDescent="0.25"/>
    <row r="1761" s="221" customFormat="1" x14ac:dyDescent="0.25"/>
    <row r="1762" s="221" customFormat="1" x14ac:dyDescent="0.25"/>
    <row r="1763" s="221" customFormat="1" x14ac:dyDescent="0.25"/>
    <row r="1764" s="221" customFormat="1" x14ac:dyDescent="0.25"/>
    <row r="1765" s="221" customFormat="1" x14ac:dyDescent="0.25"/>
    <row r="1766" s="221" customFormat="1" x14ac:dyDescent="0.25"/>
    <row r="1767" s="221" customFormat="1" x14ac:dyDescent="0.25"/>
    <row r="1768" s="221" customFormat="1" x14ac:dyDescent="0.25"/>
    <row r="1769" s="221" customFormat="1" x14ac:dyDescent="0.25"/>
    <row r="1770" s="221" customFormat="1" x14ac:dyDescent="0.25"/>
    <row r="1771" s="221" customFormat="1" x14ac:dyDescent="0.25"/>
    <row r="1772" s="221" customFormat="1" x14ac:dyDescent="0.25"/>
    <row r="1773" s="221" customFormat="1" x14ac:dyDescent="0.25"/>
    <row r="1774" s="221" customFormat="1" x14ac:dyDescent="0.25"/>
    <row r="1775" s="221" customFormat="1" x14ac:dyDescent="0.25"/>
    <row r="1776" s="221" customFormat="1" x14ac:dyDescent="0.25"/>
    <row r="1777" s="221" customFormat="1" x14ac:dyDescent="0.25"/>
    <row r="1778" s="221" customFormat="1" x14ac:dyDescent="0.25"/>
    <row r="1779" s="221" customFormat="1" x14ac:dyDescent="0.25"/>
    <row r="1780" s="221" customFormat="1" x14ac:dyDescent="0.25"/>
    <row r="1781" s="221" customFormat="1" x14ac:dyDescent="0.25"/>
    <row r="1782" s="221" customFormat="1" x14ac:dyDescent="0.25"/>
    <row r="1783" s="221" customFormat="1" x14ac:dyDescent="0.25"/>
    <row r="1784" s="221" customFormat="1" x14ac:dyDescent="0.25"/>
    <row r="1785" s="221" customFormat="1" x14ac:dyDescent="0.25"/>
    <row r="1786" s="221" customFormat="1" x14ac:dyDescent="0.25"/>
    <row r="1787" s="221" customFormat="1" x14ac:dyDescent="0.25"/>
    <row r="1788" s="221" customFormat="1" x14ac:dyDescent="0.25"/>
    <row r="1789" s="221" customFormat="1" x14ac:dyDescent="0.25"/>
    <row r="1790" s="221" customFormat="1" x14ac:dyDescent="0.25"/>
    <row r="1791" s="221" customFormat="1" x14ac:dyDescent="0.25"/>
    <row r="1792" s="221" customFormat="1" x14ac:dyDescent="0.25"/>
    <row r="1793" s="221" customFormat="1" x14ac:dyDescent="0.25"/>
    <row r="1794" s="221" customFormat="1" x14ac:dyDescent="0.25"/>
    <row r="1795" s="221" customFormat="1" x14ac:dyDescent="0.25"/>
    <row r="1796" s="221" customFormat="1" x14ac:dyDescent="0.25"/>
    <row r="1797" s="221" customFormat="1" x14ac:dyDescent="0.25"/>
    <row r="1798" s="221" customFormat="1" x14ac:dyDescent="0.25"/>
    <row r="1799" s="221" customFormat="1" x14ac:dyDescent="0.25"/>
    <row r="1800" s="221" customFormat="1" x14ac:dyDescent="0.25"/>
    <row r="1801" s="221" customFormat="1" x14ac:dyDescent="0.25"/>
    <row r="1802" s="221" customFormat="1" x14ac:dyDescent="0.25"/>
    <row r="1803" s="221" customFormat="1" x14ac:dyDescent="0.25"/>
    <row r="1804" s="221" customFormat="1" x14ac:dyDescent="0.25"/>
    <row r="1805" s="221" customFormat="1" x14ac:dyDescent="0.25"/>
    <row r="1806" s="221" customFormat="1" x14ac:dyDescent="0.25"/>
    <row r="1807" s="221" customFormat="1" x14ac:dyDescent="0.25"/>
    <row r="1808" s="221" customFormat="1" x14ac:dyDescent="0.25"/>
    <row r="1809" s="221" customFormat="1" x14ac:dyDescent="0.25"/>
    <row r="1810" s="221" customFormat="1" x14ac:dyDescent="0.25"/>
    <row r="1811" s="221" customFormat="1" x14ac:dyDescent="0.25"/>
    <row r="1812" s="221" customFormat="1" x14ac:dyDescent="0.25"/>
    <row r="1813" s="221" customFormat="1" x14ac:dyDescent="0.25"/>
    <row r="1814" s="221" customFormat="1" x14ac:dyDescent="0.25"/>
    <row r="1815" s="221" customFormat="1" x14ac:dyDescent="0.25"/>
    <row r="1816" s="221" customFormat="1" x14ac:dyDescent="0.25"/>
    <row r="1817" s="221" customFormat="1" x14ac:dyDescent="0.25"/>
    <row r="1818" s="221" customFormat="1" x14ac:dyDescent="0.25"/>
    <row r="1819" s="221" customFormat="1" x14ac:dyDescent="0.25"/>
    <row r="1820" s="221" customFormat="1" x14ac:dyDescent="0.25"/>
    <row r="1821" s="221" customFormat="1" x14ac:dyDescent="0.25"/>
    <row r="1822" s="221" customFormat="1" x14ac:dyDescent="0.25"/>
    <row r="1823" s="221" customFormat="1" x14ac:dyDescent="0.25"/>
    <row r="1824" s="221" customFormat="1" x14ac:dyDescent="0.25"/>
    <row r="1825" s="221" customFormat="1" x14ac:dyDescent="0.25"/>
    <row r="1826" s="221" customFormat="1" x14ac:dyDescent="0.25"/>
    <row r="1827" s="221" customFormat="1" x14ac:dyDescent="0.25"/>
    <row r="1828" s="221" customFormat="1" x14ac:dyDescent="0.25"/>
    <row r="1829" s="221" customFormat="1" x14ac:dyDescent="0.25"/>
    <row r="1830" s="221" customFormat="1" x14ac:dyDescent="0.25"/>
    <row r="1831" s="221" customFormat="1" x14ac:dyDescent="0.25"/>
    <row r="1832" s="221" customFormat="1" x14ac:dyDescent="0.25"/>
    <row r="1833" s="221" customFormat="1" x14ac:dyDescent="0.25"/>
    <row r="1834" s="221" customFormat="1" x14ac:dyDescent="0.25"/>
    <row r="1835" s="221" customFormat="1" x14ac:dyDescent="0.25"/>
    <row r="1836" s="221" customFormat="1" x14ac:dyDescent="0.25"/>
    <row r="1837" s="221" customFormat="1" x14ac:dyDescent="0.25"/>
    <row r="1838" s="221" customFormat="1" x14ac:dyDescent="0.25"/>
    <row r="1839" s="221" customFormat="1" x14ac:dyDescent="0.25"/>
    <row r="1840" s="221" customFormat="1" x14ac:dyDescent="0.25"/>
    <row r="1841" s="221" customFormat="1" x14ac:dyDescent="0.25"/>
    <row r="1842" s="221" customFormat="1" x14ac:dyDescent="0.25"/>
    <row r="1843" s="221" customFormat="1" x14ac:dyDescent="0.25"/>
    <row r="1844" s="221" customFormat="1" x14ac:dyDescent="0.25"/>
    <row r="1845" s="221" customFormat="1" x14ac:dyDescent="0.25"/>
    <row r="1846" s="221" customFormat="1" x14ac:dyDescent="0.25"/>
    <row r="1847" s="221" customFormat="1" x14ac:dyDescent="0.25"/>
    <row r="1848" s="221" customFormat="1" x14ac:dyDescent="0.25"/>
    <row r="1849" s="221" customFormat="1" x14ac:dyDescent="0.25"/>
    <row r="1850" s="221" customFormat="1" x14ac:dyDescent="0.25"/>
    <row r="1851" s="221" customFormat="1" x14ac:dyDescent="0.25"/>
    <row r="1852" s="221" customFormat="1" x14ac:dyDescent="0.25"/>
    <row r="1853" s="221" customFormat="1" x14ac:dyDescent="0.25"/>
    <row r="1854" s="221" customFormat="1" x14ac:dyDescent="0.25"/>
    <row r="1855" s="221" customFormat="1" x14ac:dyDescent="0.25"/>
    <row r="1856" s="221" customFormat="1" x14ac:dyDescent="0.25"/>
    <row r="1857" s="221" customFormat="1" x14ac:dyDescent="0.25"/>
    <row r="1858" s="221" customFormat="1" x14ac:dyDescent="0.25"/>
    <row r="1859" s="221" customFormat="1" x14ac:dyDescent="0.25"/>
    <row r="1860" s="221" customFormat="1" x14ac:dyDescent="0.25"/>
    <row r="1861" s="221" customFormat="1" x14ac:dyDescent="0.25"/>
    <row r="1862" s="221" customFormat="1" x14ac:dyDescent="0.25"/>
    <row r="1863" s="221" customFormat="1" x14ac:dyDescent="0.25"/>
    <row r="1864" s="221" customFormat="1" x14ac:dyDescent="0.25"/>
    <row r="1865" s="221" customFormat="1" x14ac:dyDescent="0.25"/>
    <row r="1866" s="221" customFormat="1" x14ac:dyDescent="0.25"/>
    <row r="1867" s="221" customFormat="1" x14ac:dyDescent="0.25"/>
    <row r="1868" s="221" customFormat="1" x14ac:dyDescent="0.25"/>
    <row r="1869" s="221" customFormat="1" x14ac:dyDescent="0.25"/>
    <row r="1870" s="221" customFormat="1" x14ac:dyDescent="0.25"/>
    <row r="1871" s="221" customFormat="1" x14ac:dyDescent="0.25"/>
    <row r="1872" s="221" customFormat="1" x14ac:dyDescent="0.25"/>
    <row r="1873" s="221" customFormat="1" x14ac:dyDescent="0.25"/>
    <row r="1874" s="221" customFormat="1" x14ac:dyDescent="0.25"/>
    <row r="1875" s="221" customFormat="1" x14ac:dyDescent="0.25"/>
    <row r="1876" s="221" customFormat="1" x14ac:dyDescent="0.25"/>
    <row r="1877" s="221" customFormat="1" x14ac:dyDescent="0.25"/>
    <row r="1878" s="221" customFormat="1" x14ac:dyDescent="0.25"/>
    <row r="1879" s="221" customFormat="1" x14ac:dyDescent="0.25"/>
    <row r="1880" s="221" customFormat="1" x14ac:dyDescent="0.25"/>
    <row r="1881" s="221" customFormat="1" x14ac:dyDescent="0.25"/>
    <row r="1882" s="221" customFormat="1" x14ac:dyDescent="0.25"/>
    <row r="1883" s="221" customFormat="1" x14ac:dyDescent="0.25"/>
    <row r="1884" s="221" customFormat="1" x14ac:dyDescent="0.25"/>
    <row r="1885" s="221" customFormat="1" x14ac:dyDescent="0.25"/>
    <row r="1886" s="221" customFormat="1" x14ac:dyDescent="0.25"/>
    <row r="1887" s="221" customFormat="1" x14ac:dyDescent="0.25"/>
    <row r="1888" s="221" customFormat="1" x14ac:dyDescent="0.25"/>
    <row r="1889" s="221" customFormat="1" x14ac:dyDescent="0.25"/>
    <row r="1890" s="221" customFormat="1" x14ac:dyDescent="0.25"/>
    <row r="1891" s="221" customFormat="1" x14ac:dyDescent="0.25"/>
    <row r="1892" s="221" customFormat="1" x14ac:dyDescent="0.25"/>
    <row r="1893" s="221" customFormat="1" x14ac:dyDescent="0.25"/>
    <row r="1894" s="221" customFormat="1" x14ac:dyDescent="0.25"/>
    <row r="1895" s="221" customFormat="1" x14ac:dyDescent="0.25"/>
    <row r="1896" s="221" customFormat="1" x14ac:dyDescent="0.25"/>
    <row r="1897" s="221" customFormat="1" x14ac:dyDescent="0.25"/>
    <row r="1898" s="221" customFormat="1" x14ac:dyDescent="0.25"/>
    <row r="1899" s="221" customFormat="1" x14ac:dyDescent="0.25"/>
    <row r="1900" s="221" customFormat="1" x14ac:dyDescent="0.25"/>
    <row r="1901" s="221" customFormat="1" x14ac:dyDescent="0.25"/>
    <row r="1902" s="221" customFormat="1" x14ac:dyDescent="0.25"/>
    <row r="1903" s="221" customFormat="1" x14ac:dyDescent="0.25"/>
    <row r="1904" s="221" customFormat="1" x14ac:dyDescent="0.25"/>
    <row r="1905" s="221" customFormat="1" x14ac:dyDescent="0.25"/>
    <row r="1906" s="221" customFormat="1" x14ac:dyDescent="0.25"/>
    <row r="1907" s="221" customFormat="1" x14ac:dyDescent="0.25"/>
    <row r="1908" s="221" customFormat="1" x14ac:dyDescent="0.25"/>
    <row r="1909" s="221" customFormat="1" x14ac:dyDescent="0.25"/>
    <row r="1910" s="221" customFormat="1" x14ac:dyDescent="0.25"/>
    <row r="1911" s="221" customFormat="1" x14ac:dyDescent="0.25"/>
    <row r="1912" s="221" customFormat="1" x14ac:dyDescent="0.25"/>
    <row r="1913" s="221" customFormat="1" x14ac:dyDescent="0.25"/>
    <row r="1914" s="221" customFormat="1" x14ac:dyDescent="0.25"/>
    <row r="1915" s="221" customFormat="1" x14ac:dyDescent="0.25"/>
    <row r="1916" s="221" customFormat="1" x14ac:dyDescent="0.25"/>
    <row r="1917" s="221" customFormat="1" x14ac:dyDescent="0.25"/>
    <row r="1918" s="221" customFormat="1" x14ac:dyDescent="0.25"/>
    <row r="1919" s="221" customFormat="1" x14ac:dyDescent="0.25"/>
    <row r="1920" s="221" customFormat="1" x14ac:dyDescent="0.25"/>
    <row r="1921" s="221" customFormat="1" x14ac:dyDescent="0.25"/>
    <row r="1922" s="221" customFormat="1" x14ac:dyDescent="0.25"/>
    <row r="1923" s="221" customFormat="1" x14ac:dyDescent="0.25"/>
    <row r="1924" s="221" customFormat="1" x14ac:dyDescent="0.25"/>
    <row r="1925" s="221" customFormat="1" x14ac:dyDescent="0.25"/>
    <row r="1926" s="221" customFormat="1" x14ac:dyDescent="0.25"/>
    <row r="1927" s="221" customFormat="1" x14ac:dyDescent="0.25"/>
    <row r="1928" s="221" customFormat="1" x14ac:dyDescent="0.25"/>
    <row r="1929" s="221" customFormat="1" x14ac:dyDescent="0.25"/>
    <row r="1930" s="221" customFormat="1" x14ac:dyDescent="0.25"/>
    <row r="1931" s="221" customFormat="1" x14ac:dyDescent="0.25"/>
    <row r="1932" s="221" customFormat="1" x14ac:dyDescent="0.25"/>
    <row r="1933" s="221" customFormat="1" x14ac:dyDescent="0.25"/>
    <row r="1934" s="221" customFormat="1" x14ac:dyDescent="0.25"/>
    <row r="1935" s="221" customFormat="1" x14ac:dyDescent="0.25"/>
    <row r="1936" s="221" customFormat="1" x14ac:dyDescent="0.25"/>
    <row r="1937" s="221" customFormat="1" x14ac:dyDescent="0.25"/>
    <row r="1938" s="221" customFormat="1" x14ac:dyDescent="0.25"/>
    <row r="1939" s="221" customFormat="1" x14ac:dyDescent="0.25"/>
    <row r="1940" s="221" customFormat="1" x14ac:dyDescent="0.25"/>
    <row r="1941" s="221" customFormat="1" x14ac:dyDescent="0.25"/>
    <row r="1942" s="221" customFormat="1" x14ac:dyDescent="0.25"/>
    <row r="1943" s="221" customFormat="1" x14ac:dyDescent="0.25"/>
    <row r="1944" s="221" customFormat="1" x14ac:dyDescent="0.25"/>
    <row r="1945" s="221" customFormat="1" x14ac:dyDescent="0.25"/>
    <row r="1946" s="221" customFormat="1" x14ac:dyDescent="0.25"/>
    <row r="1947" s="221" customFormat="1" x14ac:dyDescent="0.25"/>
    <row r="1948" s="221" customFormat="1" x14ac:dyDescent="0.25"/>
    <row r="1949" s="221" customFormat="1" x14ac:dyDescent="0.25"/>
    <row r="1950" s="221" customFormat="1" x14ac:dyDescent="0.25"/>
    <row r="1951" s="221" customFormat="1" x14ac:dyDescent="0.25"/>
    <row r="1952" s="221" customFormat="1" x14ac:dyDescent="0.25"/>
    <row r="1953" s="221" customFormat="1" x14ac:dyDescent="0.25"/>
    <row r="1954" s="221" customFormat="1" x14ac:dyDescent="0.25"/>
    <row r="1955" s="221" customFormat="1" x14ac:dyDescent="0.25"/>
    <row r="1956" s="221" customFormat="1" x14ac:dyDescent="0.25"/>
    <row r="1957" s="221" customFormat="1" x14ac:dyDescent="0.25"/>
    <row r="1958" s="221" customFormat="1" x14ac:dyDescent="0.25"/>
    <row r="1959" s="221" customFormat="1" x14ac:dyDescent="0.25"/>
    <row r="1960" s="221" customFormat="1" x14ac:dyDescent="0.25"/>
    <row r="1961" s="221" customFormat="1" x14ac:dyDescent="0.25"/>
    <row r="1962" s="221" customFormat="1" x14ac:dyDescent="0.25"/>
    <row r="1963" s="221" customFormat="1" x14ac:dyDescent="0.25"/>
    <row r="1964" s="221" customFormat="1" x14ac:dyDescent="0.25"/>
    <row r="1965" s="221" customFormat="1" x14ac:dyDescent="0.25"/>
    <row r="1966" s="221" customFormat="1" x14ac:dyDescent="0.25"/>
    <row r="1967" s="221" customFormat="1" x14ac:dyDescent="0.25"/>
    <row r="1968" s="221" customFormat="1" x14ac:dyDescent="0.25"/>
    <row r="1969" s="221" customFormat="1" x14ac:dyDescent="0.25"/>
    <row r="1970" s="221" customFormat="1" x14ac:dyDescent="0.25"/>
    <row r="1971" s="221" customFormat="1" x14ac:dyDescent="0.25"/>
    <row r="1972" s="221" customFormat="1" x14ac:dyDescent="0.25"/>
    <row r="1973" s="221" customFormat="1" x14ac:dyDescent="0.25"/>
    <row r="1974" s="221" customFormat="1" x14ac:dyDescent="0.25"/>
    <row r="1975" s="221" customFormat="1" x14ac:dyDescent="0.25"/>
    <row r="1976" s="221" customFormat="1" x14ac:dyDescent="0.25"/>
    <row r="1977" s="221" customFormat="1" x14ac:dyDescent="0.25"/>
    <row r="1978" s="221" customFormat="1" x14ac:dyDescent="0.25"/>
    <row r="1979" s="221" customFormat="1" x14ac:dyDescent="0.25"/>
    <row r="1980" s="221" customFormat="1" x14ac:dyDescent="0.25"/>
    <row r="1981" s="221" customFormat="1" x14ac:dyDescent="0.25"/>
    <row r="1982" s="221" customFormat="1" x14ac:dyDescent="0.25"/>
    <row r="1983" s="221" customFormat="1" x14ac:dyDescent="0.25"/>
    <row r="1984" s="221" customFormat="1" x14ac:dyDescent="0.25"/>
    <row r="1985" s="221" customFormat="1" x14ac:dyDescent="0.25"/>
    <row r="1986" s="221" customFormat="1" x14ac:dyDescent="0.25"/>
    <row r="1987" s="221" customFormat="1" x14ac:dyDescent="0.25"/>
    <row r="1988" s="221" customFormat="1" x14ac:dyDescent="0.25"/>
    <row r="1989" s="221" customFormat="1" x14ac:dyDescent="0.25"/>
    <row r="1990" s="221" customFormat="1" x14ac:dyDescent="0.25"/>
    <row r="1991" s="221" customFormat="1" x14ac:dyDescent="0.25"/>
    <row r="1992" s="221" customFormat="1" x14ac:dyDescent="0.25"/>
    <row r="1993" s="221" customFormat="1" x14ac:dyDescent="0.25"/>
    <row r="1994" s="221" customFormat="1" x14ac:dyDescent="0.25"/>
    <row r="1995" s="221" customFormat="1" x14ac:dyDescent="0.25"/>
    <row r="1996" s="221" customFormat="1" x14ac:dyDescent="0.25"/>
    <row r="1997" s="221" customFormat="1" x14ac:dyDescent="0.25"/>
    <row r="1998" s="221" customFormat="1" x14ac:dyDescent="0.25"/>
    <row r="1999" s="221" customFormat="1" x14ac:dyDescent="0.25"/>
    <row r="2000" s="221" customFormat="1" x14ac:dyDescent="0.25"/>
    <row r="2001" s="221" customFormat="1" x14ac:dyDescent="0.25"/>
    <row r="2002" s="221" customFormat="1" x14ac:dyDescent="0.25"/>
    <row r="2003" s="221" customFormat="1" x14ac:dyDescent="0.25"/>
    <row r="2004" s="221" customFormat="1" x14ac:dyDescent="0.25"/>
    <row r="2005" s="221" customFormat="1" x14ac:dyDescent="0.25"/>
    <row r="2006" s="221" customFormat="1" x14ac:dyDescent="0.25"/>
    <row r="2007" s="221" customFormat="1" x14ac:dyDescent="0.25"/>
    <row r="2008" s="221" customFormat="1" x14ac:dyDescent="0.25"/>
    <row r="2009" s="221" customFormat="1" x14ac:dyDescent="0.25"/>
    <row r="2010" s="221" customFormat="1" x14ac:dyDescent="0.25"/>
    <row r="2011" s="221" customFormat="1" x14ac:dyDescent="0.25"/>
    <row r="2012" s="221" customFormat="1" x14ac:dyDescent="0.25"/>
    <row r="2013" s="221" customFormat="1" x14ac:dyDescent="0.25"/>
    <row r="2014" s="221" customFormat="1" x14ac:dyDescent="0.25"/>
    <row r="2015" s="221" customFormat="1" x14ac:dyDescent="0.25"/>
    <row r="2016" s="221" customFormat="1" x14ac:dyDescent="0.25"/>
    <row r="2017" s="221" customFormat="1" x14ac:dyDescent="0.25"/>
    <row r="2018" s="221" customFormat="1" x14ac:dyDescent="0.25"/>
    <row r="2019" s="221" customFormat="1" x14ac:dyDescent="0.25"/>
    <row r="2020" s="221" customFormat="1" x14ac:dyDescent="0.25"/>
    <row r="2021" s="221" customFormat="1" x14ac:dyDescent="0.25"/>
    <row r="2022" s="221" customFormat="1" x14ac:dyDescent="0.25"/>
    <row r="2023" s="221" customFormat="1" x14ac:dyDescent="0.25"/>
    <row r="2024" s="221" customFormat="1" x14ac:dyDescent="0.25"/>
    <row r="2025" s="221" customFormat="1" x14ac:dyDescent="0.25"/>
    <row r="2026" s="221" customFormat="1" x14ac:dyDescent="0.25"/>
    <row r="2027" s="221" customFormat="1" x14ac:dyDescent="0.25"/>
    <row r="2028" s="221" customFormat="1" x14ac:dyDescent="0.25"/>
    <row r="2029" s="221" customFormat="1" x14ac:dyDescent="0.25"/>
    <row r="2030" s="221" customFormat="1" x14ac:dyDescent="0.25"/>
    <row r="2031" s="221" customFormat="1" x14ac:dyDescent="0.25"/>
    <row r="2032" s="221" customFormat="1" x14ac:dyDescent="0.25"/>
    <row r="2033" s="221" customFormat="1" x14ac:dyDescent="0.25"/>
    <row r="2034" s="221" customFormat="1" x14ac:dyDescent="0.25"/>
    <row r="2035" s="221" customFormat="1" x14ac:dyDescent="0.25"/>
    <row r="2036" s="221" customFormat="1" x14ac:dyDescent="0.25"/>
    <row r="2037" s="221" customFormat="1" x14ac:dyDescent="0.25"/>
    <row r="2038" s="221" customFormat="1" x14ac:dyDescent="0.25"/>
    <row r="2039" s="221" customFormat="1" x14ac:dyDescent="0.25"/>
    <row r="2040" s="221" customFormat="1" x14ac:dyDescent="0.25"/>
    <row r="2041" s="221" customFormat="1" x14ac:dyDescent="0.25"/>
    <row r="2042" s="221" customFormat="1" x14ac:dyDescent="0.25"/>
    <row r="2043" s="221" customFormat="1" x14ac:dyDescent="0.25"/>
    <row r="2044" s="221" customFormat="1" x14ac:dyDescent="0.25"/>
    <row r="2045" s="221" customFormat="1" x14ac:dyDescent="0.25"/>
    <row r="2046" s="221" customFormat="1" x14ac:dyDescent="0.25"/>
    <row r="2047" s="221" customFormat="1" x14ac:dyDescent="0.25"/>
    <row r="2048" s="221" customFormat="1" x14ac:dyDescent="0.25"/>
    <row r="2049" s="221" customFormat="1" x14ac:dyDescent="0.25"/>
    <row r="2050" s="221" customFormat="1" x14ac:dyDescent="0.25"/>
    <row r="2051" s="221" customFormat="1" x14ac:dyDescent="0.25"/>
    <row r="2052" s="221" customFormat="1" x14ac:dyDescent="0.25"/>
    <row r="2053" s="221" customFormat="1" x14ac:dyDescent="0.25"/>
    <row r="2054" s="221" customFormat="1" x14ac:dyDescent="0.25"/>
    <row r="2055" s="221" customFormat="1" x14ac:dyDescent="0.25"/>
    <row r="2056" s="221" customFormat="1" x14ac:dyDescent="0.25"/>
    <row r="2057" s="221" customFormat="1" x14ac:dyDescent="0.25"/>
    <row r="2058" s="221" customFormat="1" x14ac:dyDescent="0.25"/>
    <row r="2059" s="221" customFormat="1" x14ac:dyDescent="0.25"/>
    <row r="2060" s="221" customFormat="1" x14ac:dyDescent="0.25"/>
    <row r="2061" s="221" customFormat="1" x14ac:dyDescent="0.25"/>
    <row r="2062" s="221" customFormat="1" x14ac:dyDescent="0.25"/>
    <row r="2063" s="221" customFormat="1" x14ac:dyDescent="0.25"/>
    <row r="2064" s="221" customFormat="1" x14ac:dyDescent="0.25"/>
    <row r="2065" s="221" customFormat="1" x14ac:dyDescent="0.25"/>
    <row r="2066" s="221" customFormat="1" x14ac:dyDescent="0.25"/>
    <row r="2067" s="221" customFormat="1" x14ac:dyDescent="0.25"/>
    <row r="2068" s="221" customFormat="1" x14ac:dyDescent="0.25"/>
    <row r="2069" s="221" customFormat="1" x14ac:dyDescent="0.25"/>
    <row r="2070" s="221" customFormat="1" x14ac:dyDescent="0.25"/>
    <row r="2071" s="221" customFormat="1" x14ac:dyDescent="0.25"/>
    <row r="2072" s="221" customFormat="1" x14ac:dyDescent="0.25"/>
    <row r="2073" s="221" customFormat="1" x14ac:dyDescent="0.25"/>
    <row r="2074" s="221" customFormat="1" x14ac:dyDescent="0.25"/>
    <row r="2075" s="221" customFormat="1" x14ac:dyDescent="0.25"/>
    <row r="2076" s="221" customFormat="1" x14ac:dyDescent="0.25"/>
    <row r="2077" s="221" customFormat="1" x14ac:dyDescent="0.25"/>
    <row r="2078" s="221" customFormat="1" x14ac:dyDescent="0.25"/>
    <row r="2079" s="221" customFormat="1" x14ac:dyDescent="0.25"/>
    <row r="2080" s="221" customFormat="1" x14ac:dyDescent="0.25"/>
    <row r="2081" s="221" customFormat="1" x14ac:dyDescent="0.25"/>
    <row r="2082" s="221" customFormat="1" x14ac:dyDescent="0.25"/>
    <row r="2083" s="221" customFormat="1" x14ac:dyDescent="0.25"/>
    <row r="2084" s="221" customFormat="1" x14ac:dyDescent="0.25"/>
    <row r="2085" s="221" customFormat="1" x14ac:dyDescent="0.25"/>
    <row r="2086" s="221" customFormat="1" x14ac:dyDescent="0.25"/>
    <row r="2087" s="221" customFormat="1" x14ac:dyDescent="0.25"/>
    <row r="2088" s="221" customFormat="1" x14ac:dyDescent="0.25"/>
    <row r="2089" s="221" customFormat="1" x14ac:dyDescent="0.25"/>
    <row r="2090" s="221" customFormat="1" x14ac:dyDescent="0.25"/>
    <row r="2091" s="221" customFormat="1" x14ac:dyDescent="0.25"/>
    <row r="2092" s="221" customFormat="1" x14ac:dyDescent="0.25"/>
    <row r="2093" s="221" customFormat="1" x14ac:dyDescent="0.25"/>
    <row r="2094" s="221" customFormat="1" x14ac:dyDescent="0.25"/>
    <row r="2095" s="221" customFormat="1" x14ac:dyDescent="0.25"/>
    <row r="2096" s="221" customFormat="1" x14ac:dyDescent="0.25"/>
    <row r="2097" s="221" customFormat="1" x14ac:dyDescent="0.25"/>
    <row r="2098" s="221" customFormat="1" x14ac:dyDescent="0.25"/>
    <row r="2099" s="221" customFormat="1" x14ac:dyDescent="0.25"/>
    <row r="2100" s="221" customFormat="1" x14ac:dyDescent="0.25"/>
    <row r="2101" s="221" customFormat="1" x14ac:dyDescent="0.25"/>
    <row r="2102" s="221" customFormat="1" x14ac:dyDescent="0.25"/>
    <row r="2103" s="221" customFormat="1" x14ac:dyDescent="0.25"/>
    <row r="2104" s="221" customFormat="1" x14ac:dyDescent="0.25"/>
    <row r="2105" s="221" customFormat="1" x14ac:dyDescent="0.25"/>
    <row r="2106" s="221" customFormat="1" x14ac:dyDescent="0.25"/>
    <row r="2107" s="221" customFormat="1" x14ac:dyDescent="0.25"/>
    <row r="2108" s="221" customFormat="1" x14ac:dyDescent="0.25"/>
    <row r="2109" s="221" customFormat="1" x14ac:dyDescent="0.25"/>
    <row r="2110" s="221" customFormat="1" x14ac:dyDescent="0.25"/>
    <row r="2111" s="221" customFormat="1" x14ac:dyDescent="0.25"/>
    <row r="2112" s="221" customFormat="1" x14ac:dyDescent="0.25"/>
    <row r="2113" s="221" customFormat="1" x14ac:dyDescent="0.25"/>
    <row r="2114" s="221" customFormat="1" x14ac:dyDescent="0.25"/>
    <row r="2115" s="221" customFormat="1" x14ac:dyDescent="0.25"/>
    <row r="2116" s="221" customFormat="1" x14ac:dyDescent="0.25"/>
    <row r="2117" s="221" customFormat="1" x14ac:dyDescent="0.25"/>
    <row r="2118" s="221" customFormat="1" x14ac:dyDescent="0.25"/>
    <row r="2119" s="221" customFormat="1" x14ac:dyDescent="0.25"/>
    <row r="2120" s="221" customFormat="1" x14ac:dyDescent="0.25"/>
    <row r="2121" s="221" customFormat="1" x14ac:dyDescent="0.25"/>
    <row r="2122" s="221" customFormat="1" x14ac:dyDescent="0.25"/>
    <row r="2123" s="221" customFormat="1" x14ac:dyDescent="0.25"/>
    <row r="2124" s="221" customFormat="1" x14ac:dyDescent="0.25"/>
    <row r="2125" s="221" customFormat="1" x14ac:dyDescent="0.25"/>
    <row r="2126" s="221" customFormat="1" x14ac:dyDescent="0.25"/>
    <row r="2127" s="221" customFormat="1" x14ac:dyDescent="0.25"/>
    <row r="2128" s="221" customFormat="1" x14ac:dyDescent="0.25"/>
    <row r="2129" s="221" customFormat="1" x14ac:dyDescent="0.25"/>
    <row r="2130" s="221" customFormat="1" x14ac:dyDescent="0.25"/>
    <row r="2131" s="221" customFormat="1" x14ac:dyDescent="0.25"/>
    <row r="2132" s="221" customFormat="1" x14ac:dyDescent="0.25"/>
    <row r="2133" s="221" customFormat="1" x14ac:dyDescent="0.25"/>
    <row r="2134" s="221" customFormat="1" x14ac:dyDescent="0.25"/>
    <row r="2135" s="221" customFormat="1" x14ac:dyDescent="0.25"/>
    <row r="2136" s="221" customFormat="1" x14ac:dyDescent="0.25"/>
    <row r="2137" s="221" customFormat="1" x14ac:dyDescent="0.25"/>
    <row r="2138" s="221" customFormat="1" x14ac:dyDescent="0.25"/>
    <row r="2139" s="221" customFormat="1" x14ac:dyDescent="0.25"/>
    <row r="2140" s="221" customFormat="1" x14ac:dyDescent="0.25"/>
    <row r="2141" s="221" customFormat="1" x14ac:dyDescent="0.25"/>
    <row r="2142" s="221" customFormat="1" x14ac:dyDescent="0.25"/>
    <row r="2143" s="221" customFormat="1" x14ac:dyDescent="0.25"/>
    <row r="2144" s="221" customFormat="1" x14ac:dyDescent="0.25"/>
    <row r="2145" s="221" customFormat="1" x14ac:dyDescent="0.25"/>
    <row r="2146" s="221" customFormat="1" x14ac:dyDescent="0.25"/>
    <row r="2147" s="221" customFormat="1" x14ac:dyDescent="0.25"/>
    <row r="2148" s="221" customFormat="1" x14ac:dyDescent="0.25"/>
    <row r="2149" s="221" customFormat="1" x14ac:dyDescent="0.25"/>
  </sheetData>
  <printOptions horizontalCentered="1"/>
  <pageMargins left="0.19685039370078741" right="0.19685039370078741" top="0.27559055118110237" bottom="0.27559055118110237" header="0.11811023622047245" footer="0.11811023622047245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55"/>
  <sheetViews>
    <sheetView zoomScaleNormal="100" zoomScaleSheetLayoutView="100" workbookViewId="0">
      <pane xSplit="5" ySplit="2" topLeftCell="F3" activePane="bottomRight" state="frozen"/>
      <selection activeCell="E261" sqref="E261"/>
      <selection pane="topRight" activeCell="E261" sqref="E261"/>
      <selection pane="bottomLeft" activeCell="E261" sqref="E261"/>
      <selection pane="bottomRight" activeCell="E31" sqref="E31"/>
    </sheetView>
  </sheetViews>
  <sheetFormatPr defaultColWidth="9.109375" defaultRowHeight="13.2" x14ac:dyDescent="0.25"/>
  <cols>
    <col min="1" max="1" width="7.44140625" style="262" customWidth="1"/>
    <col min="2" max="2" width="7" style="264" bestFit="1" customWidth="1"/>
    <col min="3" max="3" width="7.6640625" style="264" bestFit="1" customWidth="1"/>
    <col min="4" max="4" width="5.33203125" style="264" bestFit="1" customWidth="1"/>
    <col min="5" max="5" width="98.44140625" style="393" customWidth="1"/>
    <col min="6" max="6" width="11.6640625" style="221" customWidth="1"/>
    <col min="7" max="7" width="11.88671875" style="221" customWidth="1"/>
    <col min="8" max="8" width="12.5546875" style="221" customWidth="1"/>
    <col min="9" max="9" width="11.33203125" style="221" customWidth="1"/>
    <col min="10" max="10" width="9.88671875" style="221" customWidth="1"/>
    <col min="11" max="16384" width="9.109375" style="221"/>
  </cols>
  <sheetData>
    <row r="1" spans="1:5" s="201" customFormat="1" ht="27.75" customHeight="1" x14ac:dyDescent="0.25">
      <c r="A1" s="197" t="s">
        <v>573</v>
      </c>
      <c r="B1" s="197" t="s">
        <v>574</v>
      </c>
      <c r="C1" s="198" t="s">
        <v>575</v>
      </c>
      <c r="D1" s="197" t="s">
        <v>576</v>
      </c>
      <c r="E1" s="200" t="s">
        <v>577</v>
      </c>
    </row>
    <row r="2" spans="1:5" s="207" customFormat="1" x14ac:dyDescent="0.25">
      <c r="A2" s="374" t="s">
        <v>3189</v>
      </c>
      <c r="B2" s="204"/>
      <c r="C2" s="204"/>
      <c r="D2" s="204"/>
      <c r="E2" s="375" t="s">
        <v>3190</v>
      </c>
    </row>
    <row r="3" spans="1:5" s="216" customFormat="1" x14ac:dyDescent="0.25">
      <c r="A3" s="376" t="s">
        <v>3191</v>
      </c>
      <c r="B3" s="340"/>
      <c r="C3" s="340"/>
      <c r="D3" s="340"/>
      <c r="E3" s="377" t="s">
        <v>3192</v>
      </c>
    </row>
    <row r="4" spans="1:5" s="214" customFormat="1" ht="15.6" x14ac:dyDescent="0.3">
      <c r="A4" s="263"/>
      <c r="B4" s="378" t="s">
        <v>3193</v>
      </c>
      <c r="C4" s="340"/>
      <c r="D4" s="340"/>
      <c r="E4" s="377" t="s">
        <v>3190</v>
      </c>
    </row>
    <row r="5" spans="1:5" s="216" customFormat="1" x14ac:dyDescent="0.25">
      <c r="A5" s="263"/>
      <c r="B5" s="340"/>
      <c r="C5" s="378" t="s">
        <v>3194</v>
      </c>
      <c r="D5" s="340"/>
      <c r="E5" s="377" t="s">
        <v>3195</v>
      </c>
    </row>
    <row r="6" spans="1:5" ht="26.4" x14ac:dyDescent="0.25">
      <c r="D6" s="379" t="s">
        <v>3196</v>
      </c>
      <c r="E6" s="380" t="s">
        <v>3197</v>
      </c>
    </row>
    <row r="7" spans="1:5" ht="26.4" x14ac:dyDescent="0.25">
      <c r="D7" s="379" t="s">
        <v>3198</v>
      </c>
      <c r="E7" s="380" t="s">
        <v>3199</v>
      </c>
    </row>
    <row r="8" spans="1:5" s="216" customFormat="1" x14ac:dyDescent="0.25">
      <c r="A8" s="263"/>
      <c r="B8" s="340"/>
      <c r="C8" s="378" t="s">
        <v>3200</v>
      </c>
      <c r="D8" s="340"/>
      <c r="E8" s="377" t="s">
        <v>3201</v>
      </c>
    </row>
    <row r="9" spans="1:5" ht="26.4" x14ac:dyDescent="0.25">
      <c r="D9" s="379" t="s">
        <v>3202</v>
      </c>
      <c r="E9" s="380" t="s">
        <v>3203</v>
      </c>
    </row>
    <row r="10" spans="1:5" ht="26.4" x14ac:dyDescent="0.25">
      <c r="D10" s="379" t="s">
        <v>3204</v>
      </c>
      <c r="E10" s="380" t="s">
        <v>3205</v>
      </c>
    </row>
    <row r="11" spans="1:5" s="214" customFormat="1" ht="15.6" x14ac:dyDescent="0.3">
      <c r="A11" s="263"/>
      <c r="B11" s="378" t="s">
        <v>3206</v>
      </c>
      <c r="C11" s="340"/>
      <c r="D11" s="340"/>
      <c r="E11" s="377" t="s">
        <v>3207</v>
      </c>
    </row>
    <row r="12" spans="1:5" s="216" customFormat="1" x14ac:dyDescent="0.25">
      <c r="A12" s="263"/>
      <c r="B12" s="340"/>
      <c r="C12" s="378" t="s">
        <v>3208</v>
      </c>
      <c r="D12" s="340"/>
      <c r="E12" s="377" t="s">
        <v>3209</v>
      </c>
    </row>
    <row r="13" spans="1:5" ht="26.4" x14ac:dyDescent="0.25">
      <c r="D13" s="379" t="s">
        <v>3210</v>
      </c>
      <c r="E13" s="380" t="s">
        <v>3211</v>
      </c>
    </row>
    <row r="14" spans="1:5" s="216" customFormat="1" x14ac:dyDescent="0.25">
      <c r="A14" s="263"/>
      <c r="B14" s="340"/>
      <c r="C14" s="378" t="s">
        <v>3212</v>
      </c>
      <c r="D14" s="340"/>
      <c r="E14" s="377" t="s">
        <v>3213</v>
      </c>
    </row>
    <row r="15" spans="1:5" ht="26.4" x14ac:dyDescent="0.25">
      <c r="D15" s="379" t="s">
        <v>3214</v>
      </c>
      <c r="E15" s="380" t="s">
        <v>3215</v>
      </c>
    </row>
    <row r="16" spans="1:5" s="213" customFormat="1" ht="17.399999999999999" x14ac:dyDescent="0.3">
      <c r="A16" s="376"/>
      <c r="B16" s="340">
        <v>915</v>
      </c>
      <c r="C16" s="340"/>
      <c r="D16" s="340"/>
      <c r="E16" s="377" t="s">
        <v>3216</v>
      </c>
    </row>
    <row r="17" spans="1:5" s="214" customFormat="1" ht="15.6" x14ac:dyDescent="0.3">
      <c r="A17" s="263"/>
      <c r="B17" s="378"/>
      <c r="C17" s="340">
        <v>9151</v>
      </c>
      <c r="D17" s="340"/>
      <c r="E17" s="377" t="s">
        <v>3217</v>
      </c>
    </row>
    <row r="18" spans="1:5" s="216" customFormat="1" x14ac:dyDescent="0.25">
      <c r="A18" s="263"/>
      <c r="B18" s="340"/>
      <c r="C18" s="378"/>
      <c r="D18" s="264">
        <v>91511</v>
      </c>
      <c r="E18" s="380" t="s">
        <v>3218</v>
      </c>
    </row>
    <row r="19" spans="1:5" s="216" customFormat="1" x14ac:dyDescent="0.25">
      <c r="A19" s="263"/>
      <c r="B19" s="340"/>
      <c r="C19" s="378"/>
      <c r="D19" s="264">
        <v>91512</v>
      </c>
      <c r="E19" s="380" t="s">
        <v>3219</v>
      </c>
    </row>
    <row r="20" spans="1:5" s="214" customFormat="1" ht="15.6" x14ac:dyDescent="0.3">
      <c r="A20" s="263"/>
      <c r="B20" s="378"/>
      <c r="C20" s="340">
        <v>9152</v>
      </c>
      <c r="D20" s="340"/>
      <c r="E20" s="377" t="s">
        <v>3220</v>
      </c>
    </row>
    <row r="21" spans="1:5" s="216" customFormat="1" ht="12" customHeight="1" x14ac:dyDescent="0.25">
      <c r="A21" s="263"/>
      <c r="B21" s="340"/>
      <c r="C21" s="378"/>
      <c r="D21" s="264">
        <v>91521</v>
      </c>
      <c r="E21" s="380" t="s">
        <v>3221</v>
      </c>
    </row>
    <row r="22" spans="1:5" x14ac:dyDescent="0.25">
      <c r="C22" s="378"/>
      <c r="D22" s="264">
        <v>91522</v>
      </c>
      <c r="E22" s="380" t="s">
        <v>3222</v>
      </c>
    </row>
    <row r="23" spans="1:5" s="213" customFormat="1" ht="17.399999999999999" x14ac:dyDescent="0.3">
      <c r="A23" s="376">
        <v>92</v>
      </c>
      <c r="B23" s="340"/>
      <c r="C23" s="340"/>
      <c r="D23" s="340"/>
      <c r="E23" s="377" t="s">
        <v>3223</v>
      </c>
    </row>
    <row r="24" spans="1:5" s="214" customFormat="1" ht="15.6" x14ac:dyDescent="0.3">
      <c r="A24" s="263"/>
      <c r="B24" s="378" t="s">
        <v>3224</v>
      </c>
      <c r="C24" s="340"/>
      <c r="D24" s="340"/>
      <c r="E24" s="377" t="s">
        <v>3225</v>
      </c>
    </row>
    <row r="25" spans="1:5" s="216" customFormat="1" x14ac:dyDescent="0.25">
      <c r="A25" s="263"/>
      <c r="B25" s="340"/>
      <c r="C25" s="378" t="s">
        <v>3226</v>
      </c>
      <c r="D25" s="340"/>
      <c r="E25" s="377" t="s">
        <v>3227</v>
      </c>
    </row>
    <row r="26" spans="1:5" ht="26.4" x14ac:dyDescent="0.25">
      <c r="D26" s="379" t="s">
        <v>3228</v>
      </c>
      <c r="E26" s="380" t="s">
        <v>3229</v>
      </c>
    </row>
    <row r="27" spans="1:5" s="216" customFormat="1" x14ac:dyDescent="0.25">
      <c r="A27" s="263"/>
      <c r="B27" s="340"/>
      <c r="C27" s="378" t="s">
        <v>3230</v>
      </c>
      <c r="D27" s="340"/>
      <c r="E27" s="377" t="s">
        <v>3231</v>
      </c>
    </row>
    <row r="28" spans="1:5" ht="26.4" x14ac:dyDescent="0.25">
      <c r="D28" s="379" t="s">
        <v>3232</v>
      </c>
      <c r="E28" s="380" t="s">
        <v>3231</v>
      </c>
    </row>
    <row r="29" spans="1:5" s="216" customFormat="1" x14ac:dyDescent="0.25">
      <c r="A29" s="263"/>
      <c r="B29" s="340"/>
      <c r="C29" s="378" t="s">
        <v>3233</v>
      </c>
      <c r="D29" s="340"/>
      <c r="E29" s="377" t="s">
        <v>3234</v>
      </c>
    </row>
    <row r="30" spans="1:5" ht="26.4" x14ac:dyDescent="0.25">
      <c r="D30" s="379" t="s">
        <v>3235</v>
      </c>
      <c r="E30" s="380" t="s">
        <v>3234</v>
      </c>
    </row>
    <row r="31" spans="1:5" s="214" customFormat="1" ht="15.6" x14ac:dyDescent="0.3">
      <c r="A31" s="263"/>
      <c r="B31" s="378" t="s">
        <v>3236</v>
      </c>
      <c r="C31" s="340"/>
      <c r="D31" s="340"/>
      <c r="E31" s="377" t="s">
        <v>3237</v>
      </c>
    </row>
    <row r="32" spans="1:5" s="216" customFormat="1" x14ac:dyDescent="0.25">
      <c r="A32" s="263"/>
      <c r="B32" s="340"/>
      <c r="C32" s="378" t="s">
        <v>258</v>
      </c>
      <c r="D32" s="340"/>
      <c r="E32" s="377" t="s">
        <v>260</v>
      </c>
    </row>
    <row r="33" spans="1:5" ht="26.4" x14ac:dyDescent="0.25">
      <c r="D33" s="379" t="s">
        <v>3238</v>
      </c>
      <c r="E33" s="380" t="s">
        <v>3239</v>
      </c>
    </row>
    <row r="34" spans="1:5" ht="26.4" x14ac:dyDescent="0.25">
      <c r="D34" s="379" t="s">
        <v>3240</v>
      </c>
      <c r="E34" s="380" t="s">
        <v>3241</v>
      </c>
    </row>
    <row r="35" spans="1:5" ht="26.4" x14ac:dyDescent="0.25">
      <c r="D35" s="379" t="s">
        <v>3242</v>
      </c>
      <c r="E35" s="380" t="s">
        <v>3243</v>
      </c>
    </row>
    <row r="36" spans="1:5" s="216" customFormat="1" x14ac:dyDescent="0.25">
      <c r="A36" s="263"/>
      <c r="B36" s="340"/>
      <c r="C36" s="378" t="s">
        <v>259</v>
      </c>
      <c r="D36" s="340"/>
      <c r="E36" s="377" t="s">
        <v>261</v>
      </c>
    </row>
    <row r="37" spans="1:5" ht="26.4" x14ac:dyDescent="0.25">
      <c r="D37" s="379" t="s">
        <v>3244</v>
      </c>
      <c r="E37" s="380" t="s">
        <v>3245</v>
      </c>
    </row>
    <row r="38" spans="1:5" ht="26.4" x14ac:dyDescent="0.25">
      <c r="D38" s="379" t="s">
        <v>3246</v>
      </c>
      <c r="E38" s="380" t="s">
        <v>3247</v>
      </c>
    </row>
    <row r="39" spans="1:5" ht="26.4" x14ac:dyDescent="0.25">
      <c r="D39" s="379" t="s">
        <v>3248</v>
      </c>
      <c r="E39" s="380" t="s">
        <v>3249</v>
      </c>
    </row>
    <row r="40" spans="1:5" s="213" customFormat="1" ht="17.399999999999999" x14ac:dyDescent="0.3">
      <c r="A40" s="376" t="s">
        <v>3250</v>
      </c>
      <c r="B40" s="340"/>
      <c r="C40" s="340"/>
      <c r="D40" s="340"/>
      <c r="E40" s="377" t="s">
        <v>3251</v>
      </c>
    </row>
    <row r="41" spans="1:5" s="214" customFormat="1" ht="15.6" x14ac:dyDescent="0.3">
      <c r="A41" s="263"/>
      <c r="B41" s="378" t="s">
        <v>3252</v>
      </c>
      <c r="C41" s="340"/>
      <c r="D41" s="340"/>
      <c r="E41" s="377" t="s">
        <v>3253</v>
      </c>
    </row>
    <row r="42" spans="1:5" s="216" customFormat="1" x14ac:dyDescent="0.25">
      <c r="A42" s="263"/>
      <c r="B42" s="340"/>
      <c r="C42" s="378" t="s">
        <v>3254</v>
      </c>
      <c r="D42" s="340"/>
      <c r="E42" s="377" t="s">
        <v>2091</v>
      </c>
    </row>
    <row r="43" spans="1:5" ht="26.4" x14ac:dyDescent="0.25">
      <c r="D43" s="379" t="s">
        <v>3255</v>
      </c>
      <c r="E43" s="380" t="s">
        <v>2093</v>
      </c>
    </row>
    <row r="44" spans="1:5" ht="26.4" x14ac:dyDescent="0.25">
      <c r="D44" s="379" t="s">
        <v>3256</v>
      </c>
      <c r="E44" s="380" t="s">
        <v>2099</v>
      </c>
    </row>
    <row r="45" spans="1:5" ht="26.4" x14ac:dyDescent="0.25">
      <c r="D45" s="379" t="s">
        <v>3257</v>
      </c>
      <c r="E45" s="380" t="s">
        <v>2109</v>
      </c>
    </row>
    <row r="46" spans="1:5" ht="26.4" x14ac:dyDescent="0.25">
      <c r="D46" s="379" t="s">
        <v>3258</v>
      </c>
      <c r="E46" s="380" t="s">
        <v>2119</v>
      </c>
    </row>
    <row r="47" spans="1:5" ht="26.4" x14ac:dyDescent="0.25">
      <c r="D47" s="379" t="s">
        <v>3259</v>
      </c>
      <c r="E47" s="380" t="s">
        <v>2131</v>
      </c>
    </row>
    <row r="48" spans="1:5" ht="26.4" x14ac:dyDescent="0.25">
      <c r="D48" s="379" t="s">
        <v>3260</v>
      </c>
      <c r="E48" s="380" t="s">
        <v>2134</v>
      </c>
    </row>
    <row r="49" spans="1:5" x14ac:dyDescent="0.25">
      <c r="D49" s="381">
        <v>96119</v>
      </c>
      <c r="E49" s="320" t="s">
        <v>2140</v>
      </c>
    </row>
    <row r="50" spans="1:5" s="216" customFormat="1" x14ac:dyDescent="0.25">
      <c r="A50" s="263"/>
      <c r="B50" s="340"/>
      <c r="C50" s="378" t="s">
        <v>3261</v>
      </c>
      <c r="D50" s="340"/>
      <c r="E50" s="377" t="s">
        <v>2143</v>
      </c>
    </row>
    <row r="51" spans="1:5" ht="26.4" x14ac:dyDescent="0.25">
      <c r="D51" s="379" t="s">
        <v>3262</v>
      </c>
      <c r="E51" s="380" t="s">
        <v>2145</v>
      </c>
    </row>
    <row r="52" spans="1:5" ht="15" customHeight="1" x14ac:dyDescent="0.25">
      <c r="D52" s="379" t="s">
        <v>3263</v>
      </c>
      <c r="E52" s="380" t="s">
        <v>2148</v>
      </c>
    </row>
    <row r="53" spans="1:5" ht="26.4" x14ac:dyDescent="0.25">
      <c r="D53" s="379" t="s">
        <v>3264</v>
      </c>
      <c r="E53" s="380" t="s">
        <v>2154</v>
      </c>
    </row>
    <row r="54" spans="1:5" ht="26.4" x14ac:dyDescent="0.25">
      <c r="D54" s="379" t="s">
        <v>3265</v>
      </c>
      <c r="E54" s="380" t="s">
        <v>2160</v>
      </c>
    </row>
    <row r="55" spans="1:5" s="216" customFormat="1" x14ac:dyDescent="0.25">
      <c r="A55" s="263"/>
      <c r="B55" s="340"/>
      <c r="C55" s="378" t="s">
        <v>3266</v>
      </c>
      <c r="D55" s="340"/>
      <c r="E55" s="377" t="s">
        <v>2166</v>
      </c>
    </row>
    <row r="56" spans="1:5" ht="26.4" x14ac:dyDescent="0.25">
      <c r="D56" s="379" t="s">
        <v>3267</v>
      </c>
      <c r="E56" s="380" t="s">
        <v>2168</v>
      </c>
    </row>
    <row r="57" spans="1:5" ht="26.4" x14ac:dyDescent="0.25">
      <c r="D57" s="379" t="s">
        <v>3268</v>
      </c>
      <c r="E57" s="380" t="s">
        <v>2176</v>
      </c>
    </row>
    <row r="58" spans="1:5" ht="26.4" x14ac:dyDescent="0.25">
      <c r="D58" s="379" t="s">
        <v>3269</v>
      </c>
      <c r="E58" s="380" t="s">
        <v>2180</v>
      </c>
    </row>
    <row r="59" spans="1:5" ht="26.4" x14ac:dyDescent="0.25">
      <c r="D59" s="379" t="s">
        <v>3270</v>
      </c>
      <c r="E59" s="380" t="s">
        <v>2186</v>
      </c>
    </row>
    <row r="60" spans="1:5" ht="26.4" x14ac:dyDescent="0.25">
      <c r="D60" s="379" t="s">
        <v>3271</v>
      </c>
      <c r="E60" s="380" t="s">
        <v>2192</v>
      </c>
    </row>
    <row r="61" spans="1:5" s="216" customFormat="1" x14ac:dyDescent="0.25">
      <c r="A61" s="263"/>
      <c r="B61" s="340"/>
      <c r="C61" s="378" t="s">
        <v>3272</v>
      </c>
      <c r="D61" s="340"/>
      <c r="E61" s="377" t="s">
        <v>2195</v>
      </c>
    </row>
    <row r="62" spans="1:5" ht="26.4" x14ac:dyDescent="0.25">
      <c r="D62" s="379" t="s">
        <v>3273</v>
      </c>
      <c r="E62" s="380" t="s">
        <v>2197</v>
      </c>
    </row>
    <row r="63" spans="1:5" ht="26.4" x14ac:dyDescent="0.25">
      <c r="D63" s="379" t="s">
        <v>3274</v>
      </c>
      <c r="E63" s="380" t="s">
        <v>2208</v>
      </c>
    </row>
    <row r="64" spans="1:5" ht="26.4" x14ac:dyDescent="0.25">
      <c r="D64" s="379" t="s">
        <v>3275</v>
      </c>
      <c r="E64" s="382" t="s">
        <v>2216</v>
      </c>
    </row>
    <row r="65" spans="1:5" ht="26.4" x14ac:dyDescent="0.25">
      <c r="D65" s="379" t="s">
        <v>3276</v>
      </c>
      <c r="E65" s="380" t="s">
        <v>2234</v>
      </c>
    </row>
    <row r="66" spans="1:5" ht="26.4" x14ac:dyDescent="0.25">
      <c r="D66" s="379" t="s">
        <v>3277</v>
      </c>
      <c r="E66" s="380" t="s">
        <v>2244</v>
      </c>
    </row>
    <row r="67" spans="1:5" x14ac:dyDescent="0.25">
      <c r="D67" s="379">
        <v>96147</v>
      </c>
      <c r="E67" s="382" t="s">
        <v>2247</v>
      </c>
    </row>
    <row r="68" spans="1:5" x14ac:dyDescent="0.25">
      <c r="D68" s="379">
        <v>96148</v>
      </c>
      <c r="E68" s="382" t="s">
        <v>2252</v>
      </c>
    </row>
    <row r="69" spans="1:5" s="216" customFormat="1" x14ac:dyDescent="0.25">
      <c r="A69" s="263"/>
      <c r="B69" s="340"/>
      <c r="C69" s="378" t="s">
        <v>3278</v>
      </c>
      <c r="D69" s="340"/>
      <c r="E69" s="377" t="s">
        <v>2259</v>
      </c>
    </row>
    <row r="70" spans="1:5" ht="26.4" x14ac:dyDescent="0.25">
      <c r="D70" s="379" t="s">
        <v>3279</v>
      </c>
      <c r="E70" s="380" t="s">
        <v>2261</v>
      </c>
    </row>
    <row r="71" spans="1:5" ht="26.4" x14ac:dyDescent="0.25">
      <c r="D71" s="379" t="s">
        <v>3280</v>
      </c>
      <c r="E71" s="380" t="s">
        <v>2267</v>
      </c>
    </row>
    <row r="72" spans="1:5" s="216" customFormat="1" x14ac:dyDescent="0.25">
      <c r="A72" s="263"/>
      <c r="B72" s="340"/>
      <c r="C72" s="378" t="s">
        <v>3281</v>
      </c>
      <c r="D72" s="340"/>
      <c r="E72" s="377" t="s">
        <v>2270</v>
      </c>
    </row>
    <row r="73" spans="1:5" ht="26.4" x14ac:dyDescent="0.25">
      <c r="D73" s="379" t="s">
        <v>3282</v>
      </c>
      <c r="E73" s="380" t="s">
        <v>2272</v>
      </c>
    </row>
    <row r="74" spans="1:5" ht="26.4" x14ac:dyDescent="0.25">
      <c r="D74" s="379" t="s">
        <v>3283</v>
      </c>
      <c r="E74" s="380" t="s">
        <v>2274</v>
      </c>
    </row>
    <row r="75" spans="1:5" ht="11.25" customHeight="1" x14ac:dyDescent="0.25">
      <c r="D75" s="379" t="s">
        <v>3284</v>
      </c>
      <c r="E75" s="380" t="s">
        <v>2276</v>
      </c>
    </row>
    <row r="76" spans="1:5" s="214" customFormat="1" ht="15.6" x14ac:dyDescent="0.3">
      <c r="A76" s="263"/>
      <c r="B76" s="378" t="s">
        <v>3285</v>
      </c>
      <c r="C76" s="340"/>
      <c r="D76" s="340"/>
      <c r="E76" s="377" t="s">
        <v>3286</v>
      </c>
    </row>
    <row r="77" spans="1:5" s="216" customFormat="1" x14ac:dyDescent="0.25">
      <c r="A77" s="263"/>
      <c r="B77" s="340"/>
      <c r="C77" s="378" t="s">
        <v>3287</v>
      </c>
      <c r="D77" s="340"/>
      <c r="E77" s="383" t="s">
        <v>3288</v>
      </c>
    </row>
    <row r="78" spans="1:5" ht="14.25" customHeight="1" x14ac:dyDescent="0.25">
      <c r="D78" s="379" t="s">
        <v>3289</v>
      </c>
      <c r="E78" s="303" t="s">
        <v>2287</v>
      </c>
    </row>
    <row r="79" spans="1:5" ht="26.4" x14ac:dyDescent="0.25">
      <c r="D79" s="379" t="s">
        <v>3290</v>
      </c>
      <c r="E79" s="303" t="s">
        <v>2291</v>
      </c>
    </row>
    <row r="80" spans="1:5" s="216" customFormat="1" x14ac:dyDescent="0.25">
      <c r="A80" s="263"/>
      <c r="B80" s="340"/>
      <c r="C80" s="378" t="s">
        <v>3291</v>
      </c>
      <c r="D80" s="340"/>
      <c r="E80" s="377" t="s">
        <v>3292</v>
      </c>
    </row>
    <row r="81" spans="1:5" ht="26.4" x14ac:dyDescent="0.25">
      <c r="D81" s="379" t="s">
        <v>3293</v>
      </c>
      <c r="E81" s="303" t="s">
        <v>2294</v>
      </c>
    </row>
    <row r="82" spans="1:5" s="216" customFormat="1" x14ac:dyDescent="0.25">
      <c r="A82" s="263"/>
      <c r="B82" s="340"/>
      <c r="C82" s="378" t="s">
        <v>3294</v>
      </c>
      <c r="D82" s="340"/>
      <c r="E82" s="377" t="s">
        <v>3295</v>
      </c>
    </row>
    <row r="83" spans="1:5" ht="26.4" x14ac:dyDescent="0.25">
      <c r="D83" s="379" t="s">
        <v>3296</v>
      </c>
      <c r="E83" s="220" t="s">
        <v>178</v>
      </c>
    </row>
    <row r="84" spans="1:5" s="224" customFormat="1" x14ac:dyDescent="0.25">
      <c r="A84" s="217"/>
      <c r="B84" s="210">
        <v>963</v>
      </c>
      <c r="C84" s="210"/>
      <c r="D84" s="379"/>
      <c r="E84" s="301" t="s">
        <v>3297</v>
      </c>
    </row>
    <row r="85" spans="1:5" s="224" customFormat="1" x14ac:dyDescent="0.25">
      <c r="A85" s="217"/>
      <c r="B85" s="210"/>
      <c r="C85" s="210">
        <v>9631</v>
      </c>
      <c r="D85" s="378"/>
      <c r="E85" s="301" t="s">
        <v>2305</v>
      </c>
    </row>
    <row r="86" spans="1:5" s="224" customFormat="1" x14ac:dyDescent="0.25">
      <c r="A86" s="217"/>
      <c r="B86" s="210"/>
      <c r="C86" s="218"/>
      <c r="D86" s="379">
        <v>96311</v>
      </c>
      <c r="E86" s="303" t="s">
        <v>2307</v>
      </c>
    </row>
    <row r="87" spans="1:5" s="224" customFormat="1" x14ac:dyDescent="0.25">
      <c r="A87" s="217"/>
      <c r="B87" s="210"/>
      <c r="C87" s="218"/>
      <c r="D87" s="379">
        <v>96312</v>
      </c>
      <c r="E87" s="303" t="s">
        <v>2310</v>
      </c>
    </row>
    <row r="88" spans="1:5" s="224" customFormat="1" x14ac:dyDescent="0.25">
      <c r="A88" s="217"/>
      <c r="B88" s="210"/>
      <c r="C88" s="218"/>
      <c r="D88" s="379">
        <v>96313</v>
      </c>
      <c r="E88" s="303" t="s">
        <v>2308</v>
      </c>
    </row>
    <row r="89" spans="1:5" s="224" customFormat="1" x14ac:dyDescent="0.25">
      <c r="A89" s="217"/>
      <c r="B89" s="210"/>
      <c r="C89" s="218"/>
      <c r="D89" s="379">
        <v>96314</v>
      </c>
      <c r="E89" s="303" t="s">
        <v>2311</v>
      </c>
    </row>
    <row r="90" spans="1:5" x14ac:dyDescent="0.25">
      <c r="B90" s="340"/>
      <c r="C90" s="340">
        <v>9632</v>
      </c>
      <c r="D90" s="379"/>
      <c r="E90" s="238" t="s">
        <v>2313</v>
      </c>
    </row>
    <row r="91" spans="1:5" x14ac:dyDescent="0.25">
      <c r="B91" s="340"/>
      <c r="C91" s="340"/>
      <c r="D91" s="379">
        <v>96321</v>
      </c>
      <c r="E91" s="239" t="s">
        <v>212</v>
      </c>
    </row>
    <row r="92" spans="1:5" x14ac:dyDescent="0.25">
      <c r="B92" s="340"/>
      <c r="C92" s="340"/>
      <c r="D92" s="379">
        <v>96322</v>
      </c>
      <c r="E92" s="239" t="s">
        <v>2317</v>
      </c>
    </row>
    <row r="93" spans="1:5" x14ac:dyDescent="0.25">
      <c r="B93" s="340"/>
      <c r="C93" s="340"/>
      <c r="D93" s="379">
        <v>96323</v>
      </c>
      <c r="E93" s="239" t="s">
        <v>213</v>
      </c>
    </row>
    <row r="94" spans="1:5" x14ac:dyDescent="0.25">
      <c r="B94" s="340"/>
      <c r="C94" s="340"/>
      <c r="D94" s="379">
        <v>96324</v>
      </c>
      <c r="E94" s="239" t="s">
        <v>3298</v>
      </c>
    </row>
    <row r="95" spans="1:5" s="224" customFormat="1" x14ac:dyDescent="0.25">
      <c r="A95" s="217"/>
      <c r="B95" s="210"/>
      <c r="C95" s="210">
        <v>9633</v>
      </c>
      <c r="D95" s="379"/>
      <c r="E95" s="238" t="s">
        <v>2321</v>
      </c>
    </row>
    <row r="96" spans="1:5" s="224" customFormat="1" x14ac:dyDescent="0.25">
      <c r="A96" s="217"/>
      <c r="B96" s="210"/>
      <c r="C96" s="210"/>
      <c r="D96" s="379">
        <v>96331</v>
      </c>
      <c r="E96" s="239" t="s">
        <v>2323</v>
      </c>
    </row>
    <row r="97" spans="1:5" s="224" customFormat="1" x14ac:dyDescent="0.25">
      <c r="A97" s="217"/>
      <c r="B97" s="210"/>
      <c r="C97" s="210"/>
      <c r="D97" s="379">
        <v>96332</v>
      </c>
      <c r="E97" s="239" t="s">
        <v>2333</v>
      </c>
    </row>
    <row r="98" spans="1:5" s="224" customFormat="1" x14ac:dyDescent="0.25">
      <c r="A98" s="217"/>
      <c r="B98" s="210"/>
      <c r="C98" s="210">
        <v>9634</v>
      </c>
      <c r="D98" s="379"/>
      <c r="E98" s="238" t="s">
        <v>2343</v>
      </c>
    </row>
    <row r="99" spans="1:5" s="224" customFormat="1" x14ac:dyDescent="0.25">
      <c r="A99" s="217"/>
      <c r="B99" s="210"/>
      <c r="C99" s="210"/>
      <c r="D99" s="379">
        <v>96341</v>
      </c>
      <c r="E99" s="239" t="s">
        <v>3299</v>
      </c>
    </row>
    <row r="100" spans="1:5" s="224" customFormat="1" x14ac:dyDescent="0.25">
      <c r="A100" s="217"/>
      <c r="B100" s="210"/>
      <c r="C100" s="210"/>
      <c r="D100" s="379">
        <v>96342</v>
      </c>
      <c r="E100" s="239" t="s">
        <v>215</v>
      </c>
    </row>
    <row r="101" spans="1:5" s="224" customFormat="1" x14ac:dyDescent="0.25">
      <c r="A101" s="217"/>
      <c r="B101" s="210"/>
      <c r="C101" s="210">
        <v>9635</v>
      </c>
      <c r="D101" s="384"/>
      <c r="E101" s="238" t="s">
        <v>2350</v>
      </c>
    </row>
    <row r="102" spans="1:5" s="224" customFormat="1" x14ac:dyDescent="0.25">
      <c r="A102" s="217"/>
      <c r="B102" s="210"/>
      <c r="C102" s="210"/>
      <c r="D102" s="384">
        <v>96351</v>
      </c>
      <c r="E102" s="239" t="s">
        <v>4</v>
      </c>
    </row>
    <row r="103" spans="1:5" s="224" customFormat="1" x14ac:dyDescent="0.25">
      <c r="A103" s="217"/>
      <c r="B103" s="210"/>
      <c r="C103" s="210"/>
      <c r="D103" s="384">
        <v>96352</v>
      </c>
      <c r="E103" s="239" t="s">
        <v>5</v>
      </c>
    </row>
    <row r="104" spans="1:5" s="224" customFormat="1" x14ac:dyDescent="0.25">
      <c r="A104" s="217"/>
      <c r="B104" s="210"/>
      <c r="C104" s="385" t="s">
        <v>3300</v>
      </c>
      <c r="D104" s="386"/>
      <c r="E104" s="238" t="s">
        <v>2351</v>
      </c>
    </row>
    <row r="105" spans="1:5" s="224" customFormat="1" x14ac:dyDescent="0.25">
      <c r="A105" s="217"/>
      <c r="B105" s="210"/>
      <c r="C105" s="218"/>
      <c r="D105" s="317">
        <v>96361</v>
      </c>
      <c r="E105" s="239" t="s">
        <v>2352</v>
      </c>
    </row>
    <row r="106" spans="1:5" s="224" customFormat="1" x14ac:dyDescent="0.25">
      <c r="A106" s="217"/>
      <c r="B106" s="210"/>
      <c r="C106" s="218"/>
      <c r="D106" s="317">
        <v>96362</v>
      </c>
      <c r="E106" s="239" t="s">
        <v>2355</v>
      </c>
    </row>
    <row r="107" spans="1:5" s="224" customFormat="1" x14ac:dyDescent="0.25">
      <c r="A107" s="217"/>
      <c r="B107" s="210"/>
      <c r="C107" s="385" t="s">
        <v>3301</v>
      </c>
      <c r="D107" s="386"/>
      <c r="E107" s="238" t="s">
        <v>3302</v>
      </c>
    </row>
    <row r="108" spans="1:5" s="224" customFormat="1" x14ac:dyDescent="0.25">
      <c r="A108" s="217"/>
      <c r="B108" s="210"/>
      <c r="C108" s="218"/>
      <c r="D108" s="317">
        <v>96381</v>
      </c>
      <c r="E108" s="239" t="s">
        <v>2358</v>
      </c>
    </row>
    <row r="109" spans="1:5" s="224" customFormat="1" x14ac:dyDescent="0.25">
      <c r="A109" s="217"/>
      <c r="B109" s="210"/>
      <c r="C109" s="218"/>
      <c r="D109" s="317">
        <v>96382</v>
      </c>
      <c r="E109" s="239" t="s">
        <v>218</v>
      </c>
    </row>
    <row r="110" spans="1:5" s="224" customFormat="1" ht="26.4" x14ac:dyDescent="0.25">
      <c r="A110" s="217"/>
      <c r="B110" s="210"/>
      <c r="C110" s="218"/>
      <c r="D110" s="219" t="s">
        <v>3303</v>
      </c>
      <c r="E110" s="220" t="s">
        <v>2359</v>
      </c>
    </row>
    <row r="111" spans="1:5" s="224" customFormat="1" ht="26.4" x14ac:dyDescent="0.25">
      <c r="A111" s="217"/>
      <c r="B111" s="210"/>
      <c r="C111" s="218"/>
      <c r="D111" s="219" t="s">
        <v>3304</v>
      </c>
      <c r="E111" s="220" t="s">
        <v>2364</v>
      </c>
    </row>
    <row r="112" spans="1:5" s="224" customFormat="1" x14ac:dyDescent="0.25">
      <c r="A112" s="217"/>
      <c r="B112" s="210"/>
      <c r="C112" s="218"/>
      <c r="D112" s="327">
        <v>96385</v>
      </c>
      <c r="E112" s="387" t="s">
        <v>2361</v>
      </c>
    </row>
    <row r="113" spans="1:5" s="224" customFormat="1" x14ac:dyDescent="0.25">
      <c r="A113" s="217"/>
      <c r="B113" s="210"/>
      <c r="C113" s="218"/>
      <c r="D113" s="327">
        <v>96386</v>
      </c>
      <c r="E113" s="387" t="s">
        <v>2366</v>
      </c>
    </row>
    <row r="114" spans="1:5" s="224" customFormat="1" x14ac:dyDescent="0.25">
      <c r="A114" s="217"/>
      <c r="B114" s="210"/>
      <c r="C114" s="218"/>
      <c r="D114" s="327">
        <v>96387</v>
      </c>
      <c r="E114" s="387" t="s">
        <v>2363</v>
      </c>
    </row>
    <row r="115" spans="1:5" s="224" customFormat="1" x14ac:dyDescent="0.25">
      <c r="A115" s="217"/>
      <c r="B115" s="210"/>
      <c r="C115" s="218"/>
      <c r="D115" s="327">
        <v>96388</v>
      </c>
      <c r="E115" s="387" t="s">
        <v>2368</v>
      </c>
    </row>
    <row r="116" spans="1:5" s="214" customFormat="1" ht="15.6" x14ac:dyDescent="0.3">
      <c r="A116" s="263"/>
      <c r="B116" s="378" t="s">
        <v>3305</v>
      </c>
      <c r="C116" s="340"/>
      <c r="D116" s="340"/>
      <c r="E116" s="377" t="s">
        <v>3306</v>
      </c>
    </row>
    <row r="117" spans="1:5" s="216" customFormat="1" x14ac:dyDescent="0.25">
      <c r="A117" s="263"/>
      <c r="B117" s="340"/>
      <c r="C117" s="378" t="s">
        <v>3307</v>
      </c>
      <c r="D117" s="340"/>
      <c r="E117" s="377" t="s">
        <v>2372</v>
      </c>
    </row>
    <row r="118" spans="1:5" ht="26.4" x14ac:dyDescent="0.25">
      <c r="D118" s="379" t="s">
        <v>3308</v>
      </c>
      <c r="E118" s="380" t="s">
        <v>220</v>
      </c>
    </row>
    <row r="119" spans="1:5" ht="26.4" x14ac:dyDescent="0.25">
      <c r="D119" s="379" t="s">
        <v>3309</v>
      </c>
      <c r="E119" s="380" t="s">
        <v>7</v>
      </c>
    </row>
    <row r="120" spans="1:5" ht="26.4" x14ac:dyDescent="0.25">
      <c r="D120" s="379" t="s">
        <v>3310</v>
      </c>
      <c r="E120" s="380" t="s">
        <v>8</v>
      </c>
    </row>
    <row r="121" spans="1:5" ht="26.4" x14ac:dyDescent="0.25">
      <c r="D121" s="379" t="s">
        <v>3311</v>
      </c>
      <c r="E121" s="382" t="s">
        <v>9</v>
      </c>
    </row>
    <row r="122" spans="1:5" ht="26.4" x14ac:dyDescent="0.25">
      <c r="D122" s="379" t="s">
        <v>3312</v>
      </c>
      <c r="E122" s="380" t="s">
        <v>221</v>
      </c>
    </row>
    <row r="123" spans="1:5" ht="15" customHeight="1" x14ac:dyDescent="0.25">
      <c r="D123" s="379" t="s">
        <v>3313</v>
      </c>
      <c r="E123" s="239" t="s">
        <v>10</v>
      </c>
    </row>
    <row r="124" spans="1:5" x14ac:dyDescent="0.25">
      <c r="D124" s="379">
        <v>96419</v>
      </c>
      <c r="E124" s="380" t="s">
        <v>2410</v>
      </c>
    </row>
    <row r="125" spans="1:5" s="216" customFormat="1" x14ac:dyDescent="0.25">
      <c r="A125" s="263"/>
      <c r="B125" s="340"/>
      <c r="C125" s="378" t="s">
        <v>3314</v>
      </c>
      <c r="D125" s="340"/>
      <c r="E125" s="377" t="s">
        <v>2415</v>
      </c>
    </row>
    <row r="126" spans="1:5" ht="26.4" x14ac:dyDescent="0.25">
      <c r="D126" s="379" t="s">
        <v>3315</v>
      </c>
      <c r="E126" s="380" t="s">
        <v>11</v>
      </c>
    </row>
    <row r="127" spans="1:5" ht="26.4" x14ac:dyDescent="0.25">
      <c r="D127" s="379" t="s">
        <v>3316</v>
      </c>
      <c r="E127" s="380" t="s">
        <v>12</v>
      </c>
    </row>
    <row r="128" spans="1:5" ht="26.4" x14ac:dyDescent="0.25">
      <c r="D128" s="379" t="s">
        <v>3317</v>
      </c>
      <c r="E128" s="320" t="s">
        <v>13</v>
      </c>
    </row>
    <row r="129" spans="1:5" ht="26.4" x14ac:dyDescent="0.25">
      <c r="D129" s="379" t="s">
        <v>3318</v>
      </c>
      <c r="E129" s="380" t="s">
        <v>2457</v>
      </c>
    </row>
    <row r="130" spans="1:5" s="224" customFormat="1" x14ac:dyDescent="0.25">
      <c r="A130" s="217"/>
      <c r="B130" s="218"/>
      <c r="C130" s="218"/>
      <c r="D130" s="379">
        <v>96425</v>
      </c>
      <c r="E130" s="380" t="s">
        <v>14</v>
      </c>
    </row>
    <row r="131" spans="1:5" ht="26.4" x14ac:dyDescent="0.25">
      <c r="D131" s="388" t="s">
        <v>3319</v>
      </c>
      <c r="E131" s="303" t="s">
        <v>15</v>
      </c>
    </row>
    <row r="132" spans="1:5" x14ac:dyDescent="0.25">
      <c r="C132" s="340">
        <v>9643</v>
      </c>
      <c r="D132" s="389"/>
      <c r="E132" s="301" t="s">
        <v>2475</v>
      </c>
    </row>
    <row r="133" spans="1:5" x14ac:dyDescent="0.25">
      <c r="D133" s="388">
        <v>96431</v>
      </c>
      <c r="E133" s="303" t="s">
        <v>3320</v>
      </c>
    </row>
    <row r="134" spans="1:5" x14ac:dyDescent="0.25">
      <c r="D134" s="388">
        <v>96432</v>
      </c>
      <c r="E134" s="303" t="s">
        <v>3321</v>
      </c>
    </row>
    <row r="135" spans="1:5" x14ac:dyDescent="0.25">
      <c r="D135" s="388">
        <v>96433</v>
      </c>
      <c r="E135" s="303" t="s">
        <v>2484</v>
      </c>
    </row>
    <row r="136" spans="1:5" x14ac:dyDescent="0.25">
      <c r="D136" s="388">
        <v>96434</v>
      </c>
      <c r="E136" s="303" t="s">
        <v>2488</v>
      </c>
    </row>
    <row r="137" spans="1:5" x14ac:dyDescent="0.25">
      <c r="D137" s="388">
        <v>96435</v>
      </c>
      <c r="E137" s="303" t="s">
        <v>2489</v>
      </c>
    </row>
    <row r="138" spans="1:5" x14ac:dyDescent="0.25">
      <c r="D138" s="388">
        <v>96436</v>
      </c>
      <c r="E138" s="303" t="s">
        <v>2496</v>
      </c>
    </row>
    <row r="139" spans="1:5" x14ac:dyDescent="0.25">
      <c r="D139" s="388">
        <v>96437</v>
      </c>
      <c r="E139" s="303" t="s">
        <v>2501</v>
      </c>
    </row>
    <row r="140" spans="1:5" s="224" customFormat="1" x14ac:dyDescent="0.25">
      <c r="A140" s="217"/>
      <c r="B140" s="218"/>
      <c r="C140" s="210">
        <v>9644</v>
      </c>
      <c r="D140" s="389"/>
      <c r="E140" s="301" t="s">
        <v>2509</v>
      </c>
    </row>
    <row r="141" spans="1:5" s="224" customFormat="1" x14ac:dyDescent="0.25">
      <c r="A141" s="217"/>
      <c r="B141" s="218"/>
      <c r="C141" s="218"/>
      <c r="D141" s="388">
        <v>96442</v>
      </c>
      <c r="E141" s="303" t="s">
        <v>3322</v>
      </c>
    </row>
    <row r="142" spans="1:5" s="224" customFormat="1" ht="26.4" x14ac:dyDescent="0.25">
      <c r="A142" s="217"/>
      <c r="B142" s="218"/>
      <c r="C142" s="218"/>
      <c r="D142" s="388">
        <v>96443</v>
      </c>
      <c r="E142" s="303" t="s">
        <v>3323</v>
      </c>
    </row>
    <row r="143" spans="1:5" s="224" customFormat="1" x14ac:dyDescent="0.25">
      <c r="A143" s="217"/>
      <c r="B143" s="218"/>
      <c r="C143" s="218"/>
      <c r="D143" s="388">
        <v>96444</v>
      </c>
      <c r="E143" s="303" t="s">
        <v>3324</v>
      </c>
    </row>
    <row r="144" spans="1:5" s="224" customFormat="1" ht="26.4" x14ac:dyDescent="0.25">
      <c r="A144" s="217"/>
      <c r="B144" s="218"/>
      <c r="C144" s="218"/>
      <c r="D144" s="390">
        <v>96445</v>
      </c>
      <c r="E144" s="303" t="s">
        <v>3325</v>
      </c>
    </row>
    <row r="145" spans="1:5" s="224" customFormat="1" ht="16.5" customHeight="1" x14ac:dyDescent="0.25">
      <c r="A145" s="217"/>
      <c r="B145" s="218"/>
      <c r="C145" s="218"/>
      <c r="D145" s="390">
        <v>96446</v>
      </c>
      <c r="E145" s="303" t="s">
        <v>3326</v>
      </c>
    </row>
    <row r="146" spans="1:5" s="224" customFormat="1" x14ac:dyDescent="0.25">
      <c r="A146" s="217"/>
      <c r="B146" s="218"/>
      <c r="C146" s="218"/>
      <c r="D146" s="388">
        <v>96447</v>
      </c>
      <c r="E146" s="303" t="s">
        <v>3327</v>
      </c>
    </row>
    <row r="147" spans="1:5" s="214" customFormat="1" ht="15.6" x14ac:dyDescent="0.3">
      <c r="A147" s="263"/>
      <c r="B147" s="378" t="s">
        <v>3328</v>
      </c>
      <c r="C147" s="340"/>
      <c r="D147" s="340"/>
      <c r="E147" s="383" t="s">
        <v>3329</v>
      </c>
    </row>
    <row r="148" spans="1:5" s="216" customFormat="1" x14ac:dyDescent="0.25">
      <c r="A148" s="263"/>
      <c r="B148" s="340"/>
      <c r="C148" s="378" t="s">
        <v>3330</v>
      </c>
      <c r="D148" s="340"/>
      <c r="E148" s="383" t="s">
        <v>868</v>
      </c>
    </row>
    <row r="149" spans="1:5" ht="26.4" x14ac:dyDescent="0.25">
      <c r="D149" s="379" t="s">
        <v>3331</v>
      </c>
      <c r="E149" s="380" t="s">
        <v>2542</v>
      </c>
    </row>
    <row r="150" spans="1:5" ht="26.4" x14ac:dyDescent="0.25">
      <c r="D150" s="379" t="s">
        <v>3332</v>
      </c>
      <c r="E150" s="380" t="s">
        <v>17</v>
      </c>
    </row>
    <row r="151" spans="1:5" ht="26.4" x14ac:dyDescent="0.25">
      <c r="D151" s="379" t="s">
        <v>3333</v>
      </c>
      <c r="E151" s="382" t="s">
        <v>18</v>
      </c>
    </row>
    <row r="152" spans="1:5" ht="26.4" x14ac:dyDescent="0.25">
      <c r="D152" s="379" t="s">
        <v>3334</v>
      </c>
      <c r="E152" s="382" t="s">
        <v>19</v>
      </c>
    </row>
    <row r="153" spans="1:5" s="216" customFormat="1" x14ac:dyDescent="0.25">
      <c r="A153" s="263"/>
      <c r="B153" s="340"/>
      <c r="C153" s="378" t="s">
        <v>3335</v>
      </c>
      <c r="D153" s="340"/>
      <c r="E153" s="377" t="s">
        <v>2577</v>
      </c>
    </row>
    <row r="154" spans="1:5" ht="26.4" x14ac:dyDescent="0.25">
      <c r="D154" s="379" t="s">
        <v>3336</v>
      </c>
      <c r="E154" s="380" t="s">
        <v>2579</v>
      </c>
    </row>
    <row r="155" spans="1:5" ht="26.4" x14ac:dyDescent="0.25">
      <c r="D155" s="379" t="s">
        <v>3337</v>
      </c>
      <c r="E155" s="382" t="s">
        <v>2593</v>
      </c>
    </row>
    <row r="156" spans="1:5" ht="26.4" x14ac:dyDescent="0.25">
      <c r="D156" s="379" t="s">
        <v>3338</v>
      </c>
      <c r="E156" s="380" t="s">
        <v>2605</v>
      </c>
    </row>
    <row r="157" spans="1:5" ht="26.4" x14ac:dyDescent="0.25">
      <c r="D157" s="379" t="s">
        <v>3339</v>
      </c>
      <c r="E157" s="380" t="s">
        <v>2608</v>
      </c>
    </row>
    <row r="158" spans="1:5" ht="26.4" x14ac:dyDescent="0.25">
      <c r="D158" s="379" t="s">
        <v>3340</v>
      </c>
      <c r="E158" s="380" t="s">
        <v>20</v>
      </c>
    </row>
    <row r="159" spans="1:5" ht="26.4" x14ac:dyDescent="0.25">
      <c r="D159" s="388" t="s">
        <v>3341</v>
      </c>
      <c r="E159" s="239" t="s">
        <v>2624</v>
      </c>
    </row>
    <row r="160" spans="1:5" x14ac:dyDescent="0.25">
      <c r="D160" s="388">
        <v>96528</v>
      </c>
      <c r="E160" s="334" t="s">
        <v>2627</v>
      </c>
    </row>
    <row r="161" spans="1:5" x14ac:dyDescent="0.25">
      <c r="C161" s="340">
        <v>9653</v>
      </c>
      <c r="D161" s="389"/>
      <c r="E161" s="238" t="s">
        <v>3342</v>
      </c>
    </row>
    <row r="162" spans="1:5" x14ac:dyDescent="0.25">
      <c r="D162" s="388">
        <v>96531</v>
      </c>
      <c r="E162" s="239" t="s">
        <v>2629</v>
      </c>
    </row>
    <row r="163" spans="1:5" x14ac:dyDescent="0.25">
      <c r="D163" s="388">
        <v>96532</v>
      </c>
      <c r="E163" s="239" t="s">
        <v>2630</v>
      </c>
    </row>
    <row r="164" spans="1:5" x14ac:dyDescent="0.25">
      <c r="D164" s="388">
        <v>96533</v>
      </c>
      <c r="E164" s="239" t="s">
        <v>3343</v>
      </c>
    </row>
    <row r="165" spans="1:5" s="214" customFormat="1" ht="15.6" x14ac:dyDescent="0.3">
      <c r="A165" s="263"/>
      <c r="B165" s="378" t="s">
        <v>3344</v>
      </c>
      <c r="C165" s="340"/>
      <c r="D165" s="340"/>
      <c r="E165" s="377" t="s">
        <v>3345</v>
      </c>
    </row>
    <row r="166" spans="1:5" s="216" customFormat="1" x14ac:dyDescent="0.25">
      <c r="A166" s="263"/>
      <c r="B166" s="340"/>
      <c r="C166" s="378" t="s">
        <v>3346</v>
      </c>
      <c r="D166" s="340"/>
      <c r="E166" s="383" t="s">
        <v>3347</v>
      </c>
    </row>
    <row r="167" spans="1:5" x14ac:dyDescent="0.25">
      <c r="D167" s="379">
        <v>96614</v>
      </c>
      <c r="E167" s="239" t="s">
        <v>21</v>
      </c>
    </row>
    <row r="168" spans="1:5" x14ac:dyDescent="0.25">
      <c r="D168" s="379">
        <v>96615</v>
      </c>
      <c r="E168" s="239" t="s">
        <v>22</v>
      </c>
    </row>
    <row r="169" spans="1:5" ht="14.25" customHeight="1" x14ac:dyDescent="0.25">
      <c r="B169" s="340">
        <v>967</v>
      </c>
      <c r="C169" s="340"/>
      <c r="D169" s="388"/>
      <c r="E169" s="377" t="s">
        <v>3348</v>
      </c>
    </row>
    <row r="170" spans="1:5" s="224" customFormat="1" ht="14.25" customHeight="1" x14ac:dyDescent="0.25">
      <c r="A170" s="217"/>
      <c r="B170" s="210"/>
      <c r="C170" s="210">
        <v>9673</v>
      </c>
      <c r="D170" s="388"/>
      <c r="E170" s="377" t="s">
        <v>3349</v>
      </c>
    </row>
    <row r="171" spans="1:5" s="224" customFormat="1" x14ac:dyDescent="0.25">
      <c r="A171" s="217"/>
      <c r="B171" s="210"/>
      <c r="C171" s="210"/>
      <c r="D171" s="388">
        <v>96731</v>
      </c>
      <c r="E171" s="380" t="s">
        <v>23</v>
      </c>
    </row>
    <row r="172" spans="1:5" x14ac:dyDescent="0.25">
      <c r="B172" s="340">
        <v>968</v>
      </c>
      <c r="C172" s="340"/>
      <c r="D172" s="388"/>
      <c r="E172" s="238" t="s">
        <v>3350</v>
      </c>
    </row>
    <row r="173" spans="1:5" x14ac:dyDescent="0.25">
      <c r="B173" s="340"/>
      <c r="C173" s="340">
        <v>9681</v>
      </c>
      <c r="D173" s="388"/>
      <c r="E173" s="238" t="s">
        <v>2660</v>
      </c>
    </row>
    <row r="174" spans="1:5" x14ac:dyDescent="0.25">
      <c r="D174" s="388">
        <v>96811</v>
      </c>
      <c r="E174" s="239" t="s">
        <v>2661</v>
      </c>
    </row>
    <row r="175" spans="1:5" x14ac:dyDescent="0.25">
      <c r="D175" s="388">
        <v>96812</v>
      </c>
      <c r="E175" s="239" t="s">
        <v>2662</v>
      </c>
    </row>
    <row r="176" spans="1:5" x14ac:dyDescent="0.25">
      <c r="D176" s="388">
        <v>96813</v>
      </c>
      <c r="E176" s="239" t="s">
        <v>24</v>
      </c>
    </row>
    <row r="177" spans="1:5" x14ac:dyDescent="0.25">
      <c r="D177" s="388">
        <v>96814</v>
      </c>
      <c r="E177" s="239" t="s">
        <v>2663</v>
      </c>
    </row>
    <row r="178" spans="1:5" x14ac:dyDescent="0.25">
      <c r="D178" s="388">
        <v>96815</v>
      </c>
      <c r="E178" s="239" t="s">
        <v>3351</v>
      </c>
    </row>
    <row r="179" spans="1:5" x14ac:dyDescent="0.25">
      <c r="D179" s="388">
        <v>96816</v>
      </c>
      <c r="E179" s="239" t="s">
        <v>3352</v>
      </c>
    </row>
    <row r="180" spans="1:5" x14ac:dyDescent="0.25">
      <c r="D180" s="388">
        <v>96817</v>
      </c>
      <c r="E180" s="239" t="s">
        <v>2667</v>
      </c>
    </row>
    <row r="181" spans="1:5" x14ac:dyDescent="0.25">
      <c r="D181" s="388">
        <v>96818</v>
      </c>
      <c r="E181" s="239" t="s">
        <v>2668</v>
      </c>
    </row>
    <row r="182" spans="1:5" x14ac:dyDescent="0.25">
      <c r="D182" s="388">
        <v>96819</v>
      </c>
      <c r="E182" s="239" t="s">
        <v>25</v>
      </c>
    </row>
    <row r="183" spans="1:5" x14ac:dyDescent="0.25">
      <c r="C183" s="340">
        <v>9683</v>
      </c>
      <c r="D183" s="389"/>
      <c r="E183" s="238" t="s">
        <v>26</v>
      </c>
    </row>
    <row r="184" spans="1:5" x14ac:dyDescent="0.25">
      <c r="D184" s="388">
        <v>96831</v>
      </c>
      <c r="E184" s="239" t="s">
        <v>26</v>
      </c>
    </row>
    <row r="185" spans="1:5" s="213" customFormat="1" ht="17.399999999999999" x14ac:dyDescent="0.3">
      <c r="A185" s="376" t="s">
        <v>3353</v>
      </c>
      <c r="B185" s="340"/>
      <c r="C185" s="340"/>
      <c r="D185" s="340"/>
      <c r="E185" s="377" t="s">
        <v>3354</v>
      </c>
    </row>
    <row r="186" spans="1:5" s="214" customFormat="1" ht="15.6" x14ac:dyDescent="0.3">
      <c r="A186" s="263"/>
      <c r="B186" s="378" t="s">
        <v>3355</v>
      </c>
      <c r="C186" s="340"/>
      <c r="D186" s="340"/>
      <c r="E186" s="377" t="s">
        <v>3356</v>
      </c>
    </row>
    <row r="187" spans="1:5" s="216" customFormat="1" x14ac:dyDescent="0.25">
      <c r="A187" s="263"/>
      <c r="B187" s="340"/>
      <c r="C187" s="378" t="s">
        <v>3357</v>
      </c>
      <c r="D187" s="340"/>
      <c r="E187" s="377" t="s">
        <v>2685</v>
      </c>
    </row>
    <row r="188" spans="1:5" ht="26.4" x14ac:dyDescent="0.25">
      <c r="D188" s="379" t="s">
        <v>3358</v>
      </c>
      <c r="E188" s="380" t="s">
        <v>27</v>
      </c>
    </row>
    <row r="189" spans="1:5" x14ac:dyDescent="0.25">
      <c r="D189" s="379">
        <v>97112</v>
      </c>
      <c r="E189" s="380" t="s">
        <v>1311</v>
      </c>
    </row>
    <row r="190" spans="1:5" x14ac:dyDescent="0.25">
      <c r="D190" s="379">
        <v>97113</v>
      </c>
      <c r="E190" s="380" t="s">
        <v>2689</v>
      </c>
    </row>
    <row r="191" spans="1:5" s="216" customFormat="1" x14ac:dyDescent="0.25">
      <c r="A191" s="263"/>
      <c r="B191" s="340"/>
      <c r="C191" s="378" t="s">
        <v>3359</v>
      </c>
      <c r="D191" s="340"/>
      <c r="E191" s="377" t="s">
        <v>2691</v>
      </c>
    </row>
    <row r="192" spans="1:5" ht="26.4" x14ac:dyDescent="0.25">
      <c r="D192" s="379" t="s">
        <v>3360</v>
      </c>
      <c r="E192" s="380" t="s">
        <v>1323</v>
      </c>
    </row>
    <row r="193" spans="1:5" ht="26.4" x14ac:dyDescent="0.25">
      <c r="D193" s="379" t="s">
        <v>3361</v>
      </c>
      <c r="E193" s="380" t="s">
        <v>1326</v>
      </c>
    </row>
    <row r="194" spans="1:5" ht="26.4" x14ac:dyDescent="0.25">
      <c r="D194" s="379" t="s">
        <v>3362</v>
      </c>
      <c r="E194" s="380" t="s">
        <v>100</v>
      </c>
    </row>
    <row r="195" spans="1:5" ht="26.4" x14ac:dyDescent="0.25">
      <c r="D195" s="379" t="s">
        <v>3363</v>
      </c>
      <c r="E195" s="380" t="s">
        <v>1331</v>
      </c>
    </row>
    <row r="196" spans="1:5" ht="26.4" x14ac:dyDescent="0.25">
      <c r="D196" s="379" t="s">
        <v>3364</v>
      </c>
      <c r="E196" s="380" t="s">
        <v>1344</v>
      </c>
    </row>
    <row r="197" spans="1:5" ht="26.4" x14ac:dyDescent="0.25">
      <c r="D197" s="379" t="s">
        <v>3365</v>
      </c>
      <c r="E197" s="380" t="s">
        <v>1347</v>
      </c>
    </row>
    <row r="198" spans="1:5" s="214" customFormat="1" ht="15.6" x14ac:dyDescent="0.3">
      <c r="A198" s="263"/>
      <c r="B198" s="378" t="s">
        <v>3366</v>
      </c>
      <c r="C198" s="340"/>
      <c r="D198" s="340"/>
      <c r="E198" s="377" t="s">
        <v>3367</v>
      </c>
    </row>
    <row r="199" spans="1:5" s="216" customFormat="1" x14ac:dyDescent="0.25">
      <c r="A199" s="263"/>
      <c r="B199" s="340"/>
      <c r="C199" s="378" t="s">
        <v>3368</v>
      </c>
      <c r="D199" s="340"/>
      <c r="E199" s="377" t="s">
        <v>2712</v>
      </c>
    </row>
    <row r="200" spans="1:5" ht="26.4" x14ac:dyDescent="0.25">
      <c r="D200" s="379" t="s">
        <v>3369</v>
      </c>
      <c r="E200" s="380" t="s">
        <v>223</v>
      </c>
    </row>
    <row r="201" spans="1:5" ht="26.4" x14ac:dyDescent="0.25">
      <c r="D201" s="379" t="s">
        <v>3370</v>
      </c>
      <c r="E201" s="380" t="s">
        <v>148</v>
      </c>
    </row>
    <row r="202" spans="1:5" ht="26.4" x14ac:dyDescent="0.25">
      <c r="D202" s="379" t="s">
        <v>3371</v>
      </c>
      <c r="E202" s="382" t="s">
        <v>1376</v>
      </c>
    </row>
    <row r="203" spans="1:5" ht="26.4" x14ac:dyDescent="0.25">
      <c r="D203" s="379" t="s">
        <v>3372</v>
      </c>
      <c r="E203" s="380" t="s">
        <v>121</v>
      </c>
    </row>
    <row r="204" spans="1:5" s="216" customFormat="1" x14ac:dyDescent="0.25">
      <c r="A204" s="263"/>
      <c r="B204" s="340"/>
      <c r="C204" s="378" t="s">
        <v>3373</v>
      </c>
      <c r="D204" s="340"/>
      <c r="E204" s="377" t="s">
        <v>2738</v>
      </c>
    </row>
    <row r="205" spans="1:5" ht="26.4" x14ac:dyDescent="0.25">
      <c r="D205" s="379" t="s">
        <v>3374</v>
      </c>
      <c r="E205" s="380" t="s">
        <v>74</v>
      </c>
    </row>
    <row r="206" spans="1:5" ht="26.4" x14ac:dyDescent="0.25">
      <c r="D206" s="379" t="s">
        <v>3375</v>
      </c>
      <c r="E206" s="380" t="s">
        <v>101</v>
      </c>
    </row>
    <row r="207" spans="1:5" ht="26.4" x14ac:dyDescent="0.25">
      <c r="D207" s="379" t="s">
        <v>3376</v>
      </c>
      <c r="E207" s="380" t="s">
        <v>102</v>
      </c>
    </row>
    <row r="208" spans="1:5" ht="26.4" x14ac:dyDescent="0.25">
      <c r="D208" s="379" t="s">
        <v>3377</v>
      </c>
      <c r="E208" s="380" t="s">
        <v>122</v>
      </c>
    </row>
    <row r="209" spans="1:5" ht="26.4" x14ac:dyDescent="0.25">
      <c r="D209" s="379" t="s">
        <v>3378</v>
      </c>
      <c r="E209" s="380" t="s">
        <v>108</v>
      </c>
    </row>
    <row r="210" spans="1:5" ht="26.4" x14ac:dyDescent="0.25">
      <c r="D210" s="379" t="s">
        <v>3379</v>
      </c>
      <c r="E210" s="380" t="s">
        <v>151</v>
      </c>
    </row>
    <row r="211" spans="1:5" ht="26.4" x14ac:dyDescent="0.25">
      <c r="D211" s="379" t="s">
        <v>3380</v>
      </c>
      <c r="E211" s="380" t="s">
        <v>103</v>
      </c>
    </row>
    <row r="212" spans="1:5" s="224" customFormat="1" x14ac:dyDescent="0.25">
      <c r="A212" s="217"/>
      <c r="B212" s="218"/>
      <c r="C212" s="218"/>
      <c r="D212" s="379">
        <v>97228</v>
      </c>
      <c r="E212" s="380" t="s">
        <v>1460</v>
      </c>
    </row>
    <row r="213" spans="1:5" s="216" customFormat="1" x14ac:dyDescent="0.25">
      <c r="A213" s="263"/>
      <c r="B213" s="340"/>
      <c r="C213" s="378" t="s">
        <v>3381</v>
      </c>
      <c r="D213" s="340"/>
      <c r="E213" s="377" t="s">
        <v>2767</v>
      </c>
    </row>
    <row r="214" spans="1:5" ht="26.4" x14ac:dyDescent="0.25">
      <c r="D214" s="379" t="s">
        <v>3382</v>
      </c>
      <c r="E214" s="380" t="s">
        <v>153</v>
      </c>
    </row>
    <row r="215" spans="1:5" ht="26.4" x14ac:dyDescent="0.25">
      <c r="D215" s="379" t="s">
        <v>3383</v>
      </c>
      <c r="E215" s="380" t="s">
        <v>1482</v>
      </c>
    </row>
    <row r="216" spans="1:5" ht="26.4" x14ac:dyDescent="0.25">
      <c r="D216" s="379" t="s">
        <v>3384</v>
      </c>
      <c r="E216" s="380" t="s">
        <v>1492</v>
      </c>
    </row>
    <row r="217" spans="1:5" ht="26.4" x14ac:dyDescent="0.25">
      <c r="D217" s="379" t="s">
        <v>3385</v>
      </c>
      <c r="E217" s="380" t="s">
        <v>1500</v>
      </c>
    </row>
    <row r="218" spans="1:5" s="216" customFormat="1" x14ac:dyDescent="0.25">
      <c r="A218" s="263"/>
      <c r="B218" s="340"/>
      <c r="C218" s="378" t="s">
        <v>3386</v>
      </c>
      <c r="D218" s="340"/>
      <c r="E218" s="377" t="s">
        <v>2790</v>
      </c>
    </row>
    <row r="219" spans="1:5" ht="26.4" x14ac:dyDescent="0.25">
      <c r="D219" s="379" t="s">
        <v>3387</v>
      </c>
      <c r="E219" s="382" t="s">
        <v>2793</v>
      </c>
    </row>
    <row r="220" spans="1:5" ht="26.4" x14ac:dyDescent="0.25">
      <c r="D220" s="379" t="s">
        <v>3388</v>
      </c>
      <c r="E220" s="380" t="s">
        <v>1507</v>
      </c>
    </row>
    <row r="221" spans="1:5" ht="26.4" x14ac:dyDescent="0.25">
      <c r="D221" s="379" t="s">
        <v>3389</v>
      </c>
      <c r="E221" s="380" t="s">
        <v>1511</v>
      </c>
    </row>
    <row r="222" spans="1:5" ht="26.4" x14ac:dyDescent="0.25">
      <c r="D222" s="379" t="s">
        <v>3390</v>
      </c>
      <c r="E222" s="380" t="s">
        <v>1514</v>
      </c>
    </row>
    <row r="223" spans="1:5" s="216" customFormat="1" x14ac:dyDescent="0.25">
      <c r="A223" s="263"/>
      <c r="B223" s="340"/>
      <c r="C223" s="378" t="s">
        <v>3391</v>
      </c>
      <c r="D223" s="340"/>
      <c r="E223" s="377" t="s">
        <v>2804</v>
      </c>
    </row>
    <row r="224" spans="1:5" ht="26.4" x14ac:dyDescent="0.25">
      <c r="D224" s="379" t="s">
        <v>3392</v>
      </c>
      <c r="E224" s="380" t="s">
        <v>188</v>
      </c>
    </row>
    <row r="225" spans="1:5" ht="26.4" x14ac:dyDescent="0.25">
      <c r="D225" s="379" t="s">
        <v>3393</v>
      </c>
      <c r="E225" s="380" t="s">
        <v>1517</v>
      </c>
    </row>
    <row r="226" spans="1:5" s="216" customFormat="1" x14ac:dyDescent="0.25">
      <c r="A226" s="263"/>
      <c r="B226" s="340"/>
      <c r="C226" s="378" t="s">
        <v>3394</v>
      </c>
      <c r="D226" s="340"/>
      <c r="E226" s="377" t="s">
        <v>2811</v>
      </c>
    </row>
    <row r="227" spans="1:5" ht="26.4" x14ac:dyDescent="0.25">
      <c r="D227" s="379" t="s">
        <v>3395</v>
      </c>
      <c r="E227" s="382" t="s">
        <v>1518</v>
      </c>
    </row>
    <row r="228" spans="1:5" ht="26.4" x14ac:dyDescent="0.25">
      <c r="D228" s="379" t="s">
        <v>3396</v>
      </c>
      <c r="E228" s="380" t="s">
        <v>105</v>
      </c>
    </row>
    <row r="229" spans="1:5" ht="26.4" x14ac:dyDescent="0.25">
      <c r="D229" s="379" t="s">
        <v>3397</v>
      </c>
      <c r="E229" s="380" t="s">
        <v>1519</v>
      </c>
    </row>
    <row r="230" spans="1:5" ht="26.4" x14ac:dyDescent="0.25">
      <c r="D230" s="379" t="s">
        <v>3398</v>
      </c>
      <c r="E230" s="380" t="s">
        <v>1527</v>
      </c>
    </row>
    <row r="231" spans="1:5" s="214" customFormat="1" ht="15.6" x14ac:dyDescent="0.3">
      <c r="A231" s="263"/>
      <c r="B231" s="378" t="s">
        <v>3399</v>
      </c>
      <c r="C231" s="340"/>
      <c r="D231" s="340"/>
      <c r="E231" s="377" t="s">
        <v>3400</v>
      </c>
    </row>
    <row r="232" spans="1:5" s="216" customFormat="1" x14ac:dyDescent="0.25">
      <c r="A232" s="263"/>
      <c r="B232" s="340"/>
      <c r="C232" s="378" t="s">
        <v>3401</v>
      </c>
      <c r="D232" s="340"/>
      <c r="E232" s="377" t="s">
        <v>2825</v>
      </c>
    </row>
    <row r="233" spans="1:5" ht="26.4" x14ac:dyDescent="0.25">
      <c r="D233" s="379" t="s">
        <v>3402</v>
      </c>
      <c r="E233" s="380" t="s">
        <v>1313</v>
      </c>
    </row>
    <row r="234" spans="1:5" ht="26.4" x14ac:dyDescent="0.25">
      <c r="D234" s="379" t="s">
        <v>3403</v>
      </c>
      <c r="E234" s="380" t="s">
        <v>1314</v>
      </c>
    </row>
    <row r="235" spans="1:5" ht="26.4" x14ac:dyDescent="0.25">
      <c r="D235" s="379" t="s">
        <v>3404</v>
      </c>
      <c r="E235" s="380" t="s">
        <v>1535</v>
      </c>
    </row>
    <row r="236" spans="1:5" s="214" customFormat="1" ht="15.6" x14ac:dyDescent="0.3">
      <c r="A236" s="263"/>
      <c r="B236" s="378" t="s">
        <v>3405</v>
      </c>
      <c r="C236" s="340"/>
      <c r="D236" s="340"/>
      <c r="E236" s="377" t="s">
        <v>3406</v>
      </c>
    </row>
    <row r="237" spans="1:5" s="216" customFormat="1" x14ac:dyDescent="0.25">
      <c r="A237" s="263"/>
      <c r="B237" s="340"/>
      <c r="C237" s="378" t="s">
        <v>3407</v>
      </c>
      <c r="D237" s="340"/>
      <c r="E237" s="377" t="s">
        <v>2834</v>
      </c>
    </row>
    <row r="238" spans="1:5" ht="26.4" x14ac:dyDescent="0.25">
      <c r="D238" s="379" t="s">
        <v>3408</v>
      </c>
      <c r="E238" s="380" t="s">
        <v>1549</v>
      </c>
    </row>
    <row r="239" spans="1:5" s="213" customFormat="1" ht="17.399999999999999" x14ac:dyDescent="0.3">
      <c r="A239" s="376" t="s">
        <v>3409</v>
      </c>
      <c r="B239" s="340"/>
      <c r="C239" s="340"/>
      <c r="D239" s="340"/>
      <c r="E239" s="377" t="s">
        <v>3410</v>
      </c>
    </row>
    <row r="240" spans="1:5" s="214" customFormat="1" ht="15.6" x14ac:dyDescent="0.3">
      <c r="A240" s="263"/>
      <c r="B240" s="378" t="s">
        <v>3411</v>
      </c>
      <c r="C240" s="340"/>
      <c r="D240" s="340"/>
      <c r="E240" s="377" t="s">
        <v>3412</v>
      </c>
    </row>
    <row r="241" spans="1:5" s="216" customFormat="1" x14ac:dyDescent="0.25">
      <c r="A241" s="263"/>
      <c r="B241" s="340"/>
      <c r="C241" s="378" t="s">
        <v>3413</v>
      </c>
      <c r="D241" s="340"/>
      <c r="E241" s="377" t="s">
        <v>3412</v>
      </c>
    </row>
    <row r="242" spans="1:5" ht="26.4" x14ac:dyDescent="0.25">
      <c r="D242" s="379" t="s">
        <v>3414</v>
      </c>
      <c r="E242" s="380" t="s">
        <v>3412</v>
      </c>
    </row>
    <row r="243" spans="1:5" s="214" customFormat="1" ht="15.6" x14ac:dyDescent="0.3">
      <c r="A243" s="263"/>
      <c r="B243" s="378">
        <v>982</v>
      </c>
      <c r="C243" s="340"/>
      <c r="D243" s="340"/>
      <c r="E243" s="377" t="s">
        <v>3415</v>
      </c>
    </row>
    <row r="244" spans="1:5" s="216" customFormat="1" x14ac:dyDescent="0.25">
      <c r="A244" s="263"/>
      <c r="B244" s="340"/>
      <c r="C244" s="378">
        <v>9821</v>
      </c>
      <c r="D244" s="340"/>
      <c r="E244" s="377" t="s">
        <v>3415</v>
      </c>
    </row>
    <row r="245" spans="1:5" s="216" customFormat="1" x14ac:dyDescent="0.25">
      <c r="A245" s="263"/>
      <c r="B245" s="340"/>
      <c r="C245" s="378"/>
      <c r="D245" s="379">
        <v>98211</v>
      </c>
      <c r="E245" s="380" t="s">
        <v>3415</v>
      </c>
    </row>
    <row r="246" spans="1:5" s="326" customFormat="1" ht="17.399999999999999" x14ac:dyDescent="0.3">
      <c r="A246" s="376" t="s">
        <v>3416</v>
      </c>
      <c r="B246" s="210"/>
      <c r="C246" s="210"/>
      <c r="D246" s="210"/>
      <c r="E246" s="377" t="s">
        <v>3417</v>
      </c>
    </row>
    <row r="247" spans="1:5" s="274" customFormat="1" ht="15.6" x14ac:dyDescent="0.3">
      <c r="A247" s="209"/>
      <c r="B247" s="378" t="s">
        <v>3418</v>
      </c>
      <c r="C247" s="210"/>
      <c r="D247" s="210"/>
      <c r="E247" s="377" t="s">
        <v>3419</v>
      </c>
    </row>
    <row r="248" spans="1:5" s="225" customFormat="1" x14ac:dyDescent="0.25">
      <c r="A248" s="209"/>
      <c r="B248" s="210"/>
      <c r="C248" s="378" t="s">
        <v>3420</v>
      </c>
      <c r="D248" s="210"/>
      <c r="E248" s="377" t="s">
        <v>3421</v>
      </c>
    </row>
    <row r="249" spans="1:5" s="225" customFormat="1" x14ac:dyDescent="0.25">
      <c r="A249" s="209"/>
      <c r="B249" s="210"/>
      <c r="C249" s="378"/>
      <c r="D249" s="218">
        <v>99111</v>
      </c>
      <c r="E249" s="380" t="s">
        <v>3421</v>
      </c>
    </row>
    <row r="250" spans="1:5" s="225" customFormat="1" x14ac:dyDescent="0.25">
      <c r="A250" s="209"/>
      <c r="B250" s="210"/>
      <c r="C250" s="378">
        <v>9912</v>
      </c>
      <c r="D250" s="218"/>
      <c r="E250" s="377" t="s">
        <v>3422</v>
      </c>
    </row>
    <row r="251" spans="1:5" s="225" customFormat="1" x14ac:dyDescent="0.25">
      <c r="A251" s="209"/>
      <c r="B251" s="210"/>
      <c r="C251" s="378"/>
      <c r="D251" s="218">
        <v>99121</v>
      </c>
      <c r="E251" s="380" t="s">
        <v>3422</v>
      </c>
    </row>
    <row r="252" spans="1:5" s="225" customFormat="1" x14ac:dyDescent="0.25">
      <c r="A252" s="209"/>
      <c r="B252" s="210"/>
      <c r="C252" s="378">
        <v>9913</v>
      </c>
      <c r="D252" s="218"/>
      <c r="E252" s="377" t="s">
        <v>3423</v>
      </c>
    </row>
    <row r="253" spans="1:5" s="225" customFormat="1" x14ac:dyDescent="0.25">
      <c r="A253" s="209"/>
      <c r="B253" s="210"/>
      <c r="C253" s="378"/>
      <c r="D253" s="218">
        <v>99131</v>
      </c>
      <c r="E253" s="380" t="s">
        <v>3423</v>
      </c>
    </row>
    <row r="254" spans="1:5" s="225" customFormat="1" x14ac:dyDescent="0.25">
      <c r="A254" s="209"/>
      <c r="B254" s="210"/>
      <c r="C254" s="378">
        <v>9914</v>
      </c>
      <c r="D254" s="218"/>
      <c r="E254" s="377" t="s">
        <v>3424</v>
      </c>
    </row>
    <row r="255" spans="1:5" s="225" customFormat="1" x14ac:dyDescent="0.25">
      <c r="A255" s="209"/>
      <c r="B255" s="210"/>
      <c r="C255" s="378"/>
      <c r="D255" s="218">
        <v>99141</v>
      </c>
      <c r="E255" s="380" t="s">
        <v>3424</v>
      </c>
    </row>
    <row r="256" spans="1:5" s="225" customFormat="1" x14ac:dyDescent="0.25">
      <c r="A256" s="209"/>
      <c r="B256" s="210"/>
      <c r="C256" s="391">
        <v>9915</v>
      </c>
      <c r="D256" s="387"/>
      <c r="E256" s="392" t="s">
        <v>3425</v>
      </c>
    </row>
    <row r="257" spans="1:5" s="225" customFormat="1" x14ac:dyDescent="0.25">
      <c r="A257" s="209"/>
      <c r="B257" s="210"/>
      <c r="C257" s="387"/>
      <c r="D257" s="327">
        <v>99151</v>
      </c>
      <c r="E257" s="387" t="s">
        <v>3425</v>
      </c>
    </row>
    <row r="258" spans="1:5" s="225" customFormat="1" x14ac:dyDescent="0.25">
      <c r="A258" s="209"/>
      <c r="B258" s="210"/>
      <c r="C258" s="378">
        <v>9919</v>
      </c>
      <c r="D258" s="218"/>
      <c r="E258" s="377" t="s">
        <v>3426</v>
      </c>
    </row>
    <row r="259" spans="1:5" s="224" customFormat="1" x14ac:dyDescent="0.25">
      <c r="A259" s="217"/>
      <c r="B259" s="218"/>
      <c r="C259" s="218"/>
      <c r="D259" s="218">
        <v>99191</v>
      </c>
      <c r="E259" s="380" t="s">
        <v>3426</v>
      </c>
    </row>
    <row r="260" spans="1:5" s="224" customFormat="1" x14ac:dyDescent="0.25">
      <c r="A260" s="217"/>
      <c r="B260" s="210">
        <v>996</v>
      </c>
      <c r="C260" s="210"/>
      <c r="D260" s="378"/>
      <c r="E260" s="377" t="s">
        <v>3427</v>
      </c>
    </row>
    <row r="261" spans="1:5" s="224" customFormat="1" x14ac:dyDescent="0.25">
      <c r="A261" s="217"/>
      <c r="B261" s="218"/>
      <c r="C261" s="378">
        <v>9961</v>
      </c>
      <c r="D261" s="210"/>
      <c r="E261" s="377" t="s">
        <v>3421</v>
      </c>
    </row>
    <row r="262" spans="1:5" s="224" customFormat="1" x14ac:dyDescent="0.25">
      <c r="A262" s="217"/>
      <c r="B262" s="218"/>
      <c r="C262" s="378"/>
      <c r="D262" s="218">
        <v>99611</v>
      </c>
      <c r="E262" s="380" t="s">
        <v>3421</v>
      </c>
    </row>
    <row r="263" spans="1:5" s="224" customFormat="1" x14ac:dyDescent="0.25">
      <c r="A263" s="217"/>
      <c r="B263" s="218"/>
      <c r="C263" s="210">
        <v>9962</v>
      </c>
      <c r="D263" s="218"/>
      <c r="E263" s="377" t="s">
        <v>3422</v>
      </c>
    </row>
    <row r="264" spans="1:5" s="224" customFormat="1" x14ac:dyDescent="0.25">
      <c r="A264" s="217"/>
      <c r="B264" s="218"/>
      <c r="C264" s="210"/>
      <c r="D264" s="218">
        <v>99621</v>
      </c>
      <c r="E264" s="380" t="s">
        <v>3422</v>
      </c>
    </row>
    <row r="265" spans="1:5" s="224" customFormat="1" x14ac:dyDescent="0.25">
      <c r="A265" s="217"/>
      <c r="B265" s="218"/>
      <c r="C265" s="210">
        <v>9963</v>
      </c>
      <c r="D265" s="218"/>
      <c r="E265" s="377" t="s">
        <v>3423</v>
      </c>
    </row>
    <row r="266" spans="1:5" s="224" customFormat="1" x14ac:dyDescent="0.25">
      <c r="A266" s="217"/>
      <c r="B266" s="218"/>
      <c r="C266" s="210"/>
      <c r="D266" s="218">
        <v>99631</v>
      </c>
      <c r="E266" s="380" t="s">
        <v>3423</v>
      </c>
    </row>
    <row r="267" spans="1:5" s="224" customFormat="1" x14ac:dyDescent="0.25">
      <c r="A267" s="217"/>
      <c r="B267" s="218"/>
      <c r="C267" s="210">
        <v>9964</v>
      </c>
      <c r="D267" s="218"/>
      <c r="E267" s="377" t="s">
        <v>3424</v>
      </c>
    </row>
    <row r="268" spans="1:5" s="224" customFormat="1" x14ac:dyDescent="0.25">
      <c r="A268" s="217"/>
      <c r="B268" s="218"/>
      <c r="C268" s="210"/>
      <c r="D268" s="218">
        <v>99641</v>
      </c>
      <c r="E268" s="380" t="s">
        <v>3424</v>
      </c>
    </row>
    <row r="269" spans="1:5" s="224" customFormat="1" x14ac:dyDescent="0.25">
      <c r="A269" s="217"/>
      <c r="B269" s="218"/>
      <c r="C269" s="391">
        <v>9965</v>
      </c>
      <c r="D269" s="387"/>
      <c r="E269" s="392" t="s">
        <v>3425</v>
      </c>
    </row>
    <row r="270" spans="1:5" s="224" customFormat="1" x14ac:dyDescent="0.25">
      <c r="A270" s="217"/>
      <c r="B270" s="218"/>
      <c r="C270" s="387"/>
      <c r="D270" s="327">
        <v>99651</v>
      </c>
      <c r="E270" s="387" t="s">
        <v>3425</v>
      </c>
    </row>
    <row r="271" spans="1:5" s="224" customFormat="1" x14ac:dyDescent="0.25">
      <c r="A271" s="217"/>
      <c r="B271" s="218"/>
      <c r="C271" s="210">
        <v>9969</v>
      </c>
      <c r="D271" s="218"/>
      <c r="E271" s="377" t="s">
        <v>3426</v>
      </c>
    </row>
    <row r="272" spans="1:5" s="224" customFormat="1" x14ac:dyDescent="0.25">
      <c r="A272" s="217"/>
      <c r="B272" s="218"/>
      <c r="C272" s="218"/>
      <c r="D272" s="218">
        <v>99691</v>
      </c>
      <c r="E272" s="380" t="s">
        <v>3426</v>
      </c>
    </row>
    <row r="279" spans="1:5" x14ac:dyDescent="0.25">
      <c r="A279" s="221"/>
      <c r="B279" s="221"/>
      <c r="C279" s="221"/>
      <c r="D279" s="221"/>
      <c r="E279" s="221"/>
    </row>
    <row r="280" spans="1:5" x14ac:dyDescent="0.25">
      <c r="A280" s="221"/>
      <c r="B280" s="221"/>
      <c r="C280" s="221"/>
      <c r="D280" s="221"/>
      <c r="E280" s="221"/>
    </row>
    <row r="281" spans="1:5" x14ac:dyDescent="0.25">
      <c r="A281" s="221"/>
      <c r="B281" s="221"/>
      <c r="C281" s="221"/>
      <c r="D281" s="221"/>
      <c r="E281" s="221"/>
    </row>
    <row r="282" spans="1:5" x14ac:dyDescent="0.25">
      <c r="A282" s="221"/>
      <c r="B282" s="221"/>
      <c r="C282" s="221"/>
      <c r="D282" s="221"/>
      <c r="E282" s="221"/>
    </row>
    <row r="283" spans="1:5" x14ac:dyDescent="0.25">
      <c r="A283" s="221"/>
      <c r="B283" s="221"/>
      <c r="C283" s="221"/>
      <c r="D283" s="221"/>
      <c r="E283" s="221"/>
    </row>
    <row r="284" spans="1:5" x14ac:dyDescent="0.25">
      <c r="A284" s="221"/>
      <c r="B284" s="221"/>
      <c r="C284" s="221"/>
      <c r="D284" s="221"/>
      <c r="E284" s="221"/>
    </row>
    <row r="285" spans="1:5" x14ac:dyDescent="0.25">
      <c r="A285" s="221"/>
      <c r="B285" s="221"/>
      <c r="C285" s="221"/>
      <c r="D285" s="221"/>
      <c r="E285" s="221"/>
    </row>
    <row r="286" spans="1:5" x14ac:dyDescent="0.25">
      <c r="A286" s="221"/>
      <c r="B286" s="221"/>
      <c r="C286" s="221"/>
      <c r="D286" s="221"/>
      <c r="E286" s="221"/>
    </row>
    <row r="287" spans="1:5" x14ac:dyDescent="0.25">
      <c r="A287" s="221"/>
      <c r="B287" s="221"/>
      <c r="C287" s="221"/>
      <c r="D287" s="221"/>
      <c r="E287" s="221"/>
    </row>
    <row r="288" spans="1:5" x14ac:dyDescent="0.25">
      <c r="A288" s="221"/>
      <c r="B288" s="221"/>
      <c r="C288" s="221"/>
      <c r="D288" s="221"/>
      <c r="E288" s="221"/>
    </row>
    <row r="289" s="221" customFormat="1" x14ac:dyDescent="0.25"/>
    <row r="290" s="221" customFormat="1" x14ac:dyDescent="0.25"/>
    <row r="291" s="221" customFormat="1" x14ac:dyDescent="0.25"/>
    <row r="292" s="221" customFormat="1" x14ac:dyDescent="0.25"/>
    <row r="293" s="221" customFormat="1" x14ac:dyDescent="0.25"/>
    <row r="294" s="221" customFormat="1" x14ac:dyDescent="0.25"/>
    <row r="295" s="221" customFormat="1" x14ac:dyDescent="0.25"/>
    <row r="296" s="221" customFormat="1" x14ac:dyDescent="0.25"/>
    <row r="297" s="221" customFormat="1" x14ac:dyDescent="0.25"/>
    <row r="298" s="221" customFormat="1" x14ac:dyDescent="0.25"/>
    <row r="299" s="221" customFormat="1" x14ac:dyDescent="0.25"/>
    <row r="300" s="221" customFormat="1" x14ac:dyDescent="0.25"/>
    <row r="301" s="221" customFormat="1" x14ac:dyDescent="0.25"/>
    <row r="302" s="221" customFormat="1" x14ac:dyDescent="0.25"/>
    <row r="303" s="221" customFormat="1" x14ac:dyDescent="0.25"/>
    <row r="304" s="221" customFormat="1" x14ac:dyDescent="0.25"/>
    <row r="305" s="221" customFormat="1" x14ac:dyDescent="0.25"/>
    <row r="306" s="221" customFormat="1" x14ac:dyDescent="0.25"/>
    <row r="307" s="221" customFormat="1" x14ac:dyDescent="0.25"/>
    <row r="308" s="221" customFormat="1" x14ac:dyDescent="0.25"/>
    <row r="309" s="221" customFormat="1" x14ac:dyDescent="0.25"/>
    <row r="310" s="221" customFormat="1" x14ac:dyDescent="0.25"/>
    <row r="311" s="221" customFormat="1" x14ac:dyDescent="0.25"/>
    <row r="312" s="221" customFormat="1" x14ac:dyDescent="0.25"/>
    <row r="313" s="221" customFormat="1" x14ac:dyDescent="0.25"/>
    <row r="314" s="221" customFormat="1" x14ac:dyDescent="0.25"/>
    <row r="315" s="221" customFormat="1" x14ac:dyDescent="0.25"/>
    <row r="316" s="221" customFormat="1" x14ac:dyDescent="0.25"/>
    <row r="317" s="221" customFormat="1" x14ac:dyDescent="0.25"/>
    <row r="318" s="221" customFormat="1" x14ac:dyDescent="0.25"/>
    <row r="319" s="221" customFormat="1" x14ac:dyDescent="0.25"/>
    <row r="320" s="221" customFormat="1" x14ac:dyDescent="0.25"/>
    <row r="321" s="221" customFormat="1" x14ac:dyDescent="0.25"/>
    <row r="322" s="221" customFormat="1" x14ac:dyDescent="0.25"/>
    <row r="323" s="221" customFormat="1" x14ac:dyDescent="0.25"/>
    <row r="324" s="221" customFormat="1" x14ac:dyDescent="0.25"/>
    <row r="325" s="221" customFormat="1" x14ac:dyDescent="0.25"/>
    <row r="326" s="221" customFormat="1" x14ac:dyDescent="0.25"/>
    <row r="327" s="221" customFormat="1" x14ac:dyDescent="0.25"/>
    <row r="328" s="221" customFormat="1" x14ac:dyDescent="0.25"/>
    <row r="329" s="221" customFormat="1" x14ac:dyDescent="0.25"/>
    <row r="330" s="221" customFormat="1" x14ac:dyDescent="0.25"/>
    <row r="331" s="221" customFormat="1" x14ac:dyDescent="0.25"/>
    <row r="332" s="221" customFormat="1" x14ac:dyDescent="0.25"/>
    <row r="333" s="221" customFormat="1" x14ac:dyDescent="0.25"/>
    <row r="334" s="221" customFormat="1" x14ac:dyDescent="0.25"/>
    <row r="335" s="221" customFormat="1" x14ac:dyDescent="0.25"/>
    <row r="336" s="221" customFormat="1" x14ac:dyDescent="0.25"/>
    <row r="337" s="221" customFormat="1" x14ac:dyDescent="0.25"/>
    <row r="338" s="221" customFormat="1" x14ac:dyDescent="0.25"/>
    <row r="339" s="221" customFormat="1" x14ac:dyDescent="0.25"/>
    <row r="340" s="221" customFormat="1" x14ac:dyDescent="0.25"/>
    <row r="341" s="221" customFormat="1" x14ac:dyDescent="0.25"/>
    <row r="342" s="221" customFormat="1" x14ac:dyDescent="0.25"/>
    <row r="343" s="221" customFormat="1" x14ac:dyDescent="0.25"/>
    <row r="344" s="221" customFormat="1" x14ac:dyDescent="0.25"/>
    <row r="345" s="221" customFormat="1" x14ac:dyDescent="0.25"/>
    <row r="346" s="221" customFormat="1" x14ac:dyDescent="0.25"/>
    <row r="347" s="221" customFormat="1" x14ac:dyDescent="0.25"/>
    <row r="348" s="221" customFormat="1" x14ac:dyDescent="0.25"/>
    <row r="349" s="221" customFormat="1" x14ac:dyDescent="0.25"/>
    <row r="350" s="221" customFormat="1" x14ac:dyDescent="0.25"/>
    <row r="351" s="221" customFormat="1" x14ac:dyDescent="0.25"/>
    <row r="352" s="221" customFormat="1" x14ac:dyDescent="0.25"/>
    <row r="353" s="221" customFormat="1" x14ac:dyDescent="0.25"/>
    <row r="354" s="221" customFormat="1" x14ac:dyDescent="0.25"/>
    <row r="355" s="221" customFormat="1" x14ac:dyDescent="0.25"/>
    <row r="356" s="221" customFormat="1" x14ac:dyDescent="0.25"/>
    <row r="357" s="221" customFormat="1" x14ac:dyDescent="0.25"/>
    <row r="358" s="221" customFormat="1" x14ac:dyDescent="0.25"/>
    <row r="359" s="221" customFormat="1" x14ac:dyDescent="0.25"/>
    <row r="360" s="221" customFormat="1" x14ac:dyDescent="0.25"/>
    <row r="361" s="221" customFormat="1" x14ac:dyDescent="0.25"/>
    <row r="362" s="221" customFormat="1" x14ac:dyDescent="0.25"/>
    <row r="363" s="221" customFormat="1" x14ac:dyDescent="0.25"/>
    <row r="364" s="221" customFormat="1" x14ac:dyDescent="0.25"/>
    <row r="365" s="221" customFormat="1" x14ac:dyDescent="0.25"/>
    <row r="366" s="221" customFormat="1" x14ac:dyDescent="0.25"/>
    <row r="367" s="221" customFormat="1" x14ac:dyDescent="0.25"/>
    <row r="368" s="221" customFormat="1" x14ac:dyDescent="0.25"/>
    <row r="369" s="221" customFormat="1" x14ac:dyDescent="0.25"/>
    <row r="370" s="221" customFormat="1" x14ac:dyDescent="0.25"/>
    <row r="371" s="221" customFormat="1" x14ac:dyDescent="0.25"/>
    <row r="372" s="221" customFormat="1" x14ac:dyDescent="0.25"/>
    <row r="373" s="221" customFormat="1" x14ac:dyDescent="0.25"/>
    <row r="374" s="221" customFormat="1" x14ac:dyDescent="0.25"/>
    <row r="375" s="221" customFormat="1" x14ac:dyDescent="0.25"/>
    <row r="376" s="221" customFormat="1" x14ac:dyDescent="0.25"/>
    <row r="377" s="221" customFormat="1" x14ac:dyDescent="0.25"/>
    <row r="378" s="221" customFormat="1" x14ac:dyDescent="0.25"/>
    <row r="379" s="221" customFormat="1" x14ac:dyDescent="0.25"/>
    <row r="380" s="221" customFormat="1" x14ac:dyDescent="0.25"/>
    <row r="381" s="221" customFormat="1" x14ac:dyDescent="0.25"/>
    <row r="382" s="221" customFormat="1" x14ac:dyDescent="0.25"/>
    <row r="383" s="221" customFormat="1" x14ac:dyDescent="0.25"/>
    <row r="384" s="221" customFormat="1" x14ac:dyDescent="0.25"/>
    <row r="385" s="221" customFormat="1" x14ac:dyDescent="0.25"/>
    <row r="386" s="221" customFormat="1" x14ac:dyDescent="0.25"/>
    <row r="387" s="221" customFormat="1" x14ac:dyDescent="0.25"/>
    <row r="388" s="221" customFormat="1" x14ac:dyDescent="0.25"/>
    <row r="389" s="221" customFormat="1" x14ac:dyDescent="0.25"/>
    <row r="390" s="221" customFormat="1" x14ac:dyDescent="0.25"/>
    <row r="391" s="221" customFormat="1" x14ac:dyDescent="0.25"/>
    <row r="392" s="221" customFormat="1" x14ac:dyDescent="0.25"/>
    <row r="393" s="221" customFormat="1" x14ac:dyDescent="0.25"/>
    <row r="394" s="221" customFormat="1" x14ac:dyDescent="0.25"/>
    <row r="395" s="221" customFormat="1" x14ac:dyDescent="0.25"/>
    <row r="396" s="221" customFormat="1" x14ac:dyDescent="0.25"/>
    <row r="397" s="221" customFormat="1" x14ac:dyDescent="0.25"/>
    <row r="398" s="221" customFormat="1" x14ac:dyDescent="0.25"/>
    <row r="399" s="221" customFormat="1" x14ac:dyDescent="0.25"/>
    <row r="400" s="221" customFormat="1" x14ac:dyDescent="0.25"/>
    <row r="401" s="221" customFormat="1" x14ac:dyDescent="0.25"/>
    <row r="402" s="221" customFormat="1" x14ac:dyDescent="0.25"/>
    <row r="403" s="221" customFormat="1" x14ac:dyDescent="0.25"/>
    <row r="404" s="221" customFormat="1" x14ac:dyDescent="0.25"/>
    <row r="405" s="221" customFormat="1" x14ac:dyDescent="0.25"/>
    <row r="406" s="221" customFormat="1" x14ac:dyDescent="0.25"/>
    <row r="407" s="221" customFormat="1" x14ac:dyDescent="0.25"/>
    <row r="408" s="221" customFormat="1" x14ac:dyDescent="0.25"/>
    <row r="409" s="221" customFormat="1" x14ac:dyDescent="0.25"/>
    <row r="410" s="221" customFormat="1" x14ac:dyDescent="0.25"/>
    <row r="411" s="221" customFormat="1" x14ac:dyDescent="0.25"/>
    <row r="412" s="221" customFormat="1" x14ac:dyDescent="0.25"/>
    <row r="413" s="221" customFormat="1" x14ac:dyDescent="0.25"/>
    <row r="414" s="221" customFormat="1" x14ac:dyDescent="0.25"/>
    <row r="415" s="221" customFormat="1" x14ac:dyDescent="0.25"/>
    <row r="416" s="221" customFormat="1" x14ac:dyDescent="0.25"/>
    <row r="417" s="221" customFormat="1" x14ac:dyDescent="0.25"/>
    <row r="418" s="221" customFormat="1" x14ac:dyDescent="0.25"/>
    <row r="419" s="221" customFormat="1" x14ac:dyDescent="0.25"/>
    <row r="420" s="221" customFormat="1" x14ac:dyDescent="0.25"/>
    <row r="421" s="221" customFormat="1" x14ac:dyDescent="0.25"/>
    <row r="422" s="221" customFormat="1" x14ac:dyDescent="0.25"/>
    <row r="423" s="221" customFormat="1" x14ac:dyDescent="0.25"/>
    <row r="424" s="221" customFormat="1" x14ac:dyDescent="0.25"/>
    <row r="425" s="221" customFormat="1" x14ac:dyDescent="0.25"/>
    <row r="426" s="221" customFormat="1" x14ac:dyDescent="0.25"/>
    <row r="427" s="221" customFormat="1" x14ac:dyDescent="0.25"/>
    <row r="428" s="221" customFormat="1" x14ac:dyDescent="0.25"/>
    <row r="429" s="221" customFormat="1" x14ac:dyDescent="0.25"/>
    <row r="430" s="221" customFormat="1" x14ac:dyDescent="0.25"/>
    <row r="431" s="221" customFormat="1" x14ac:dyDescent="0.25"/>
    <row r="432" s="221" customFormat="1" x14ac:dyDescent="0.25"/>
    <row r="433" s="221" customFormat="1" x14ac:dyDescent="0.25"/>
    <row r="434" s="221" customFormat="1" x14ac:dyDescent="0.25"/>
    <row r="435" s="221" customFormat="1" x14ac:dyDescent="0.25"/>
    <row r="436" s="221" customFormat="1" x14ac:dyDescent="0.25"/>
    <row r="437" s="221" customFormat="1" x14ac:dyDescent="0.25"/>
    <row r="438" s="221" customFormat="1" x14ac:dyDescent="0.25"/>
    <row r="439" s="221" customFormat="1" x14ac:dyDescent="0.25"/>
    <row r="440" s="221" customFormat="1" x14ac:dyDescent="0.25"/>
    <row r="441" s="221" customFormat="1" x14ac:dyDescent="0.25"/>
    <row r="442" s="221" customFormat="1" x14ac:dyDescent="0.25"/>
    <row r="443" s="221" customFormat="1" x14ac:dyDescent="0.25"/>
    <row r="444" s="221" customFormat="1" x14ac:dyDescent="0.25"/>
    <row r="445" s="221" customFormat="1" x14ac:dyDescent="0.25"/>
    <row r="446" s="221" customFormat="1" x14ac:dyDescent="0.25"/>
    <row r="447" s="221" customFormat="1" x14ac:dyDescent="0.25"/>
    <row r="448" s="221" customFormat="1" x14ac:dyDescent="0.25"/>
    <row r="449" s="221" customFormat="1" x14ac:dyDescent="0.25"/>
    <row r="450" s="221" customFormat="1" x14ac:dyDescent="0.25"/>
    <row r="451" s="221" customFormat="1" x14ac:dyDescent="0.25"/>
    <row r="452" s="221" customFormat="1" x14ac:dyDescent="0.25"/>
    <row r="453" s="221" customFormat="1" x14ac:dyDescent="0.25"/>
    <row r="454" s="221" customFormat="1" x14ac:dyDescent="0.25"/>
    <row r="455" s="221" customFormat="1" x14ac:dyDescent="0.25"/>
    <row r="456" s="221" customFormat="1" x14ac:dyDescent="0.25"/>
    <row r="457" s="221" customFormat="1" x14ac:dyDescent="0.25"/>
    <row r="458" s="221" customFormat="1" x14ac:dyDescent="0.25"/>
    <row r="459" s="221" customFormat="1" x14ac:dyDescent="0.25"/>
    <row r="460" s="221" customFormat="1" x14ac:dyDescent="0.25"/>
    <row r="461" s="221" customFormat="1" x14ac:dyDescent="0.25"/>
    <row r="462" s="221" customFormat="1" x14ac:dyDescent="0.25"/>
    <row r="463" s="221" customFormat="1" x14ac:dyDescent="0.25"/>
    <row r="464" s="221" customFormat="1" x14ac:dyDescent="0.25"/>
    <row r="465" s="221" customFormat="1" x14ac:dyDescent="0.25"/>
    <row r="466" s="221" customFormat="1" x14ac:dyDescent="0.25"/>
    <row r="467" s="221" customFormat="1" x14ac:dyDescent="0.25"/>
    <row r="468" s="221" customFormat="1" x14ac:dyDescent="0.25"/>
    <row r="469" s="221" customFormat="1" x14ac:dyDescent="0.25"/>
    <row r="470" s="221" customFormat="1" x14ac:dyDescent="0.25"/>
    <row r="471" s="221" customFormat="1" x14ac:dyDescent="0.25"/>
    <row r="472" s="221" customFormat="1" x14ac:dyDescent="0.25"/>
    <row r="473" s="221" customFormat="1" x14ac:dyDescent="0.25"/>
    <row r="474" s="221" customFormat="1" x14ac:dyDescent="0.25"/>
    <row r="475" s="221" customFormat="1" x14ac:dyDescent="0.25"/>
    <row r="476" s="221" customFormat="1" x14ac:dyDescent="0.25"/>
    <row r="477" s="221" customFormat="1" x14ac:dyDescent="0.25"/>
    <row r="478" s="221" customFormat="1" x14ac:dyDescent="0.25"/>
    <row r="479" s="221" customFormat="1" x14ac:dyDescent="0.25"/>
    <row r="480" s="221" customFormat="1" x14ac:dyDescent="0.25"/>
    <row r="481" s="221" customFormat="1" x14ac:dyDescent="0.25"/>
    <row r="482" s="221" customFormat="1" x14ac:dyDescent="0.25"/>
    <row r="483" s="221" customFormat="1" x14ac:dyDescent="0.25"/>
    <row r="484" s="221" customFormat="1" x14ac:dyDescent="0.25"/>
    <row r="485" s="221" customFormat="1" x14ac:dyDescent="0.25"/>
    <row r="486" s="221" customFormat="1" x14ac:dyDescent="0.25"/>
    <row r="487" s="221" customFormat="1" x14ac:dyDescent="0.25"/>
    <row r="488" s="221" customFormat="1" x14ac:dyDescent="0.25"/>
    <row r="489" s="221" customFormat="1" x14ac:dyDescent="0.25"/>
    <row r="490" s="221" customFormat="1" x14ac:dyDescent="0.25"/>
    <row r="491" s="221" customFormat="1" x14ac:dyDescent="0.25"/>
    <row r="492" s="221" customFormat="1" x14ac:dyDescent="0.25"/>
    <row r="493" s="221" customFormat="1" x14ac:dyDescent="0.25"/>
    <row r="494" s="221" customFormat="1" x14ac:dyDescent="0.25"/>
    <row r="495" s="221" customFormat="1" x14ac:dyDescent="0.25"/>
    <row r="496" s="221" customFormat="1" x14ac:dyDescent="0.25"/>
    <row r="497" s="221" customFormat="1" x14ac:dyDescent="0.25"/>
    <row r="498" s="221" customFormat="1" x14ac:dyDescent="0.25"/>
    <row r="499" s="221" customFormat="1" x14ac:dyDescent="0.25"/>
    <row r="500" s="221" customFormat="1" x14ac:dyDescent="0.25"/>
    <row r="501" s="221" customFormat="1" x14ac:dyDescent="0.25"/>
    <row r="502" s="221" customFormat="1" x14ac:dyDescent="0.25"/>
    <row r="503" s="221" customFormat="1" x14ac:dyDescent="0.25"/>
    <row r="504" s="221" customFormat="1" x14ac:dyDescent="0.25"/>
    <row r="505" s="221" customFormat="1" x14ac:dyDescent="0.25"/>
    <row r="506" s="221" customFormat="1" x14ac:dyDescent="0.25"/>
    <row r="507" s="221" customFormat="1" x14ac:dyDescent="0.25"/>
    <row r="508" s="221" customFormat="1" x14ac:dyDescent="0.25"/>
    <row r="509" s="221" customFormat="1" x14ac:dyDescent="0.25"/>
    <row r="510" s="221" customFormat="1" x14ac:dyDescent="0.25"/>
    <row r="511" s="221" customFormat="1" x14ac:dyDescent="0.25"/>
    <row r="512" s="221" customFormat="1" x14ac:dyDescent="0.25"/>
    <row r="513" s="221" customFormat="1" x14ac:dyDescent="0.25"/>
    <row r="514" s="221" customFormat="1" x14ac:dyDescent="0.25"/>
    <row r="515" s="221" customFormat="1" x14ac:dyDescent="0.25"/>
    <row r="516" s="221" customFormat="1" x14ac:dyDescent="0.25"/>
    <row r="517" s="221" customFormat="1" x14ac:dyDescent="0.25"/>
    <row r="518" s="221" customFormat="1" x14ac:dyDescent="0.25"/>
    <row r="519" s="221" customFormat="1" x14ac:dyDescent="0.25"/>
    <row r="520" s="221" customFormat="1" x14ac:dyDescent="0.25"/>
    <row r="521" s="221" customFormat="1" x14ac:dyDescent="0.25"/>
    <row r="522" s="221" customFormat="1" x14ac:dyDescent="0.25"/>
    <row r="523" s="221" customFormat="1" x14ac:dyDescent="0.25"/>
    <row r="524" s="221" customFormat="1" x14ac:dyDescent="0.25"/>
    <row r="525" s="221" customFormat="1" x14ac:dyDescent="0.25"/>
    <row r="526" s="221" customFormat="1" x14ac:dyDescent="0.25"/>
    <row r="527" s="221" customFormat="1" x14ac:dyDescent="0.25"/>
    <row r="528" s="221" customFormat="1" x14ac:dyDescent="0.25"/>
    <row r="529" s="221" customFormat="1" x14ac:dyDescent="0.25"/>
    <row r="530" s="221" customFormat="1" x14ac:dyDescent="0.25"/>
    <row r="531" s="221" customFormat="1" x14ac:dyDescent="0.25"/>
    <row r="532" s="221" customFormat="1" x14ac:dyDescent="0.25"/>
    <row r="533" s="221" customFormat="1" x14ac:dyDescent="0.25"/>
    <row r="534" s="221" customFormat="1" x14ac:dyDescent="0.25"/>
    <row r="535" s="221" customFormat="1" x14ac:dyDescent="0.25"/>
    <row r="536" s="221" customFormat="1" x14ac:dyDescent="0.25"/>
    <row r="537" s="221" customFormat="1" x14ac:dyDescent="0.25"/>
    <row r="538" s="221" customFormat="1" x14ac:dyDescent="0.25"/>
    <row r="539" s="221" customFormat="1" x14ac:dyDescent="0.25"/>
    <row r="540" s="221" customFormat="1" x14ac:dyDescent="0.25"/>
    <row r="541" s="221" customFormat="1" x14ac:dyDescent="0.25"/>
    <row r="542" s="221" customFormat="1" x14ac:dyDescent="0.25"/>
    <row r="543" s="221" customFormat="1" x14ac:dyDescent="0.25"/>
    <row r="544" s="221" customFormat="1" x14ac:dyDescent="0.25"/>
    <row r="545" s="221" customFormat="1" x14ac:dyDescent="0.25"/>
    <row r="546" s="221" customFormat="1" x14ac:dyDescent="0.25"/>
    <row r="547" s="221" customFormat="1" x14ac:dyDescent="0.25"/>
    <row r="548" s="221" customFormat="1" x14ac:dyDescent="0.25"/>
    <row r="549" s="221" customFormat="1" x14ac:dyDescent="0.25"/>
    <row r="550" s="221" customFormat="1" x14ac:dyDescent="0.25"/>
    <row r="551" s="221" customFormat="1" x14ac:dyDescent="0.25"/>
    <row r="552" s="221" customFormat="1" x14ac:dyDescent="0.25"/>
    <row r="553" s="221" customFormat="1" x14ac:dyDescent="0.25"/>
    <row r="554" s="221" customFormat="1" x14ac:dyDescent="0.25"/>
    <row r="555" s="221" customFormat="1" x14ac:dyDescent="0.25"/>
    <row r="556" s="221" customFormat="1" x14ac:dyDescent="0.25"/>
    <row r="557" s="221" customFormat="1" x14ac:dyDescent="0.25"/>
    <row r="558" s="221" customFormat="1" x14ac:dyDescent="0.25"/>
    <row r="559" s="221" customFormat="1" x14ac:dyDescent="0.25"/>
    <row r="560" s="221" customFormat="1" x14ac:dyDescent="0.25"/>
    <row r="561" s="221" customFormat="1" x14ac:dyDescent="0.25"/>
    <row r="562" s="221" customFormat="1" x14ac:dyDescent="0.25"/>
    <row r="563" s="221" customFormat="1" x14ac:dyDescent="0.25"/>
    <row r="564" s="221" customFormat="1" x14ac:dyDescent="0.25"/>
    <row r="565" s="221" customFormat="1" x14ac:dyDescent="0.25"/>
    <row r="566" s="221" customFormat="1" x14ac:dyDescent="0.25"/>
    <row r="567" s="221" customFormat="1" x14ac:dyDescent="0.25"/>
    <row r="568" s="221" customFormat="1" x14ac:dyDescent="0.25"/>
    <row r="569" s="221" customFormat="1" x14ac:dyDescent="0.25"/>
    <row r="570" s="221" customFormat="1" x14ac:dyDescent="0.25"/>
    <row r="571" s="221" customFormat="1" x14ac:dyDescent="0.25"/>
    <row r="572" s="221" customFormat="1" x14ac:dyDescent="0.25"/>
    <row r="573" s="221" customFormat="1" x14ac:dyDescent="0.25"/>
    <row r="574" s="221" customFormat="1" x14ac:dyDescent="0.25"/>
    <row r="575" s="221" customFormat="1" x14ac:dyDescent="0.25"/>
    <row r="576" s="221" customFormat="1" x14ac:dyDescent="0.25"/>
    <row r="577" s="221" customFormat="1" x14ac:dyDescent="0.25"/>
    <row r="578" s="221" customFormat="1" x14ac:dyDescent="0.25"/>
    <row r="579" s="221" customFormat="1" x14ac:dyDescent="0.25"/>
    <row r="580" s="221" customFormat="1" x14ac:dyDescent="0.25"/>
    <row r="581" s="221" customFormat="1" x14ac:dyDescent="0.25"/>
    <row r="582" s="221" customFormat="1" x14ac:dyDescent="0.25"/>
    <row r="583" s="221" customFormat="1" x14ac:dyDescent="0.25"/>
    <row r="584" s="221" customFormat="1" x14ac:dyDescent="0.25"/>
    <row r="585" s="221" customFormat="1" x14ac:dyDescent="0.25"/>
    <row r="586" s="221" customFormat="1" x14ac:dyDescent="0.25"/>
    <row r="587" s="221" customFormat="1" x14ac:dyDescent="0.25"/>
    <row r="588" s="221" customFormat="1" x14ac:dyDescent="0.25"/>
    <row r="589" s="221" customFormat="1" x14ac:dyDescent="0.25"/>
    <row r="590" s="221" customFormat="1" x14ac:dyDescent="0.25"/>
    <row r="591" s="221" customFormat="1" x14ac:dyDescent="0.25"/>
    <row r="592" s="221" customFormat="1" x14ac:dyDescent="0.25"/>
    <row r="593" s="221" customFormat="1" x14ac:dyDescent="0.25"/>
    <row r="594" s="221" customFormat="1" x14ac:dyDescent="0.25"/>
    <row r="595" s="221" customFormat="1" x14ac:dyDescent="0.25"/>
    <row r="596" s="221" customFormat="1" x14ac:dyDescent="0.25"/>
    <row r="597" s="221" customFormat="1" x14ac:dyDescent="0.25"/>
    <row r="598" s="221" customFormat="1" x14ac:dyDescent="0.25"/>
    <row r="599" s="221" customFormat="1" x14ac:dyDescent="0.25"/>
    <row r="600" s="221" customFormat="1" x14ac:dyDescent="0.25"/>
    <row r="601" s="221" customFormat="1" x14ac:dyDescent="0.25"/>
    <row r="602" s="221" customFormat="1" x14ac:dyDescent="0.25"/>
    <row r="603" s="221" customFormat="1" x14ac:dyDescent="0.25"/>
    <row r="604" s="221" customFormat="1" x14ac:dyDescent="0.25"/>
    <row r="605" s="221" customFormat="1" x14ac:dyDescent="0.25"/>
    <row r="606" s="221" customFormat="1" x14ac:dyDescent="0.25"/>
    <row r="607" s="221" customFormat="1" x14ac:dyDescent="0.25"/>
    <row r="608" s="221" customFormat="1" x14ac:dyDescent="0.25"/>
    <row r="609" s="221" customFormat="1" x14ac:dyDescent="0.25"/>
    <row r="610" s="221" customFormat="1" x14ac:dyDescent="0.25"/>
    <row r="611" s="221" customFormat="1" x14ac:dyDescent="0.25"/>
    <row r="612" s="221" customFormat="1" x14ac:dyDescent="0.25"/>
    <row r="613" s="221" customFormat="1" x14ac:dyDescent="0.25"/>
    <row r="614" s="221" customFormat="1" x14ac:dyDescent="0.25"/>
    <row r="615" s="221" customFormat="1" x14ac:dyDescent="0.25"/>
    <row r="616" s="221" customFormat="1" x14ac:dyDescent="0.25"/>
    <row r="617" s="221" customFormat="1" x14ac:dyDescent="0.25"/>
    <row r="618" s="221" customFormat="1" x14ac:dyDescent="0.25"/>
    <row r="619" s="221" customFormat="1" x14ac:dyDescent="0.25"/>
    <row r="620" s="221" customFormat="1" x14ac:dyDescent="0.25"/>
    <row r="621" s="221" customFormat="1" x14ac:dyDescent="0.25"/>
    <row r="622" s="221" customFormat="1" x14ac:dyDescent="0.25"/>
    <row r="623" s="221" customFormat="1" x14ac:dyDescent="0.25"/>
    <row r="624" s="221" customFormat="1" x14ac:dyDescent="0.25"/>
    <row r="625" s="221" customFormat="1" x14ac:dyDescent="0.25"/>
    <row r="626" s="221" customFormat="1" x14ac:dyDescent="0.25"/>
    <row r="627" s="221" customFormat="1" x14ac:dyDescent="0.25"/>
    <row r="628" s="221" customFormat="1" x14ac:dyDescent="0.25"/>
    <row r="629" s="221" customFormat="1" x14ac:dyDescent="0.25"/>
    <row r="630" s="221" customFormat="1" x14ac:dyDescent="0.25"/>
    <row r="631" s="221" customFormat="1" x14ac:dyDescent="0.25"/>
    <row r="632" s="221" customFormat="1" x14ac:dyDescent="0.25"/>
    <row r="633" s="221" customFormat="1" x14ac:dyDescent="0.25"/>
    <row r="634" s="221" customFormat="1" x14ac:dyDescent="0.25"/>
    <row r="635" s="221" customFormat="1" x14ac:dyDescent="0.25"/>
    <row r="636" s="221" customFormat="1" x14ac:dyDescent="0.25"/>
    <row r="637" s="221" customFormat="1" x14ac:dyDescent="0.25"/>
    <row r="638" s="221" customFormat="1" x14ac:dyDescent="0.25"/>
    <row r="639" s="221" customFormat="1" x14ac:dyDescent="0.25"/>
    <row r="640" s="221" customFormat="1" x14ac:dyDescent="0.25"/>
    <row r="641" s="221" customFormat="1" x14ac:dyDescent="0.25"/>
    <row r="642" s="221" customFormat="1" x14ac:dyDescent="0.25"/>
    <row r="643" s="221" customFormat="1" x14ac:dyDescent="0.25"/>
    <row r="644" s="221" customFormat="1" x14ac:dyDescent="0.25"/>
    <row r="645" s="221" customFormat="1" x14ac:dyDescent="0.25"/>
    <row r="646" s="221" customFormat="1" x14ac:dyDescent="0.25"/>
    <row r="647" s="221" customFormat="1" x14ac:dyDescent="0.25"/>
    <row r="648" s="221" customFormat="1" x14ac:dyDescent="0.25"/>
    <row r="649" s="221" customFormat="1" x14ac:dyDescent="0.25"/>
    <row r="650" s="221" customFormat="1" x14ac:dyDescent="0.25"/>
    <row r="651" s="221" customFormat="1" x14ac:dyDescent="0.25"/>
    <row r="652" s="221" customFormat="1" x14ac:dyDescent="0.25"/>
    <row r="653" s="221" customFormat="1" x14ac:dyDescent="0.25"/>
    <row r="654" s="221" customFormat="1" x14ac:dyDescent="0.25"/>
    <row r="655" s="221" customFormat="1" x14ac:dyDescent="0.25"/>
    <row r="656" s="221" customFormat="1" x14ac:dyDescent="0.25"/>
    <row r="657" s="221" customFormat="1" x14ac:dyDescent="0.25"/>
    <row r="658" s="221" customFormat="1" x14ac:dyDescent="0.25"/>
    <row r="659" s="221" customFormat="1" x14ac:dyDescent="0.25"/>
    <row r="660" s="221" customFormat="1" x14ac:dyDescent="0.25"/>
    <row r="661" s="221" customFormat="1" x14ac:dyDescent="0.25"/>
    <row r="662" s="221" customFormat="1" x14ac:dyDescent="0.25"/>
    <row r="663" s="221" customFormat="1" x14ac:dyDescent="0.25"/>
    <row r="664" s="221" customFormat="1" x14ac:dyDescent="0.25"/>
    <row r="665" s="221" customFormat="1" x14ac:dyDescent="0.25"/>
    <row r="666" s="221" customFormat="1" x14ac:dyDescent="0.25"/>
    <row r="667" s="221" customFormat="1" x14ac:dyDescent="0.25"/>
    <row r="668" s="221" customFormat="1" x14ac:dyDescent="0.25"/>
    <row r="669" s="221" customFormat="1" x14ac:dyDescent="0.25"/>
    <row r="670" s="221" customFormat="1" x14ac:dyDescent="0.25"/>
    <row r="671" s="221" customFormat="1" x14ac:dyDescent="0.25"/>
    <row r="672" s="221" customFormat="1" x14ac:dyDescent="0.25"/>
    <row r="673" s="221" customFormat="1" x14ac:dyDescent="0.25"/>
    <row r="674" s="221" customFormat="1" x14ac:dyDescent="0.25"/>
    <row r="675" s="221" customFormat="1" x14ac:dyDescent="0.25"/>
    <row r="676" s="221" customFormat="1" x14ac:dyDescent="0.25"/>
    <row r="677" s="221" customFormat="1" x14ac:dyDescent="0.25"/>
    <row r="678" s="221" customFormat="1" x14ac:dyDescent="0.25"/>
    <row r="679" s="221" customFormat="1" x14ac:dyDescent="0.25"/>
    <row r="680" s="221" customFormat="1" x14ac:dyDescent="0.25"/>
    <row r="681" s="221" customFormat="1" x14ac:dyDescent="0.25"/>
    <row r="682" s="221" customFormat="1" x14ac:dyDescent="0.25"/>
    <row r="683" s="221" customFormat="1" x14ac:dyDescent="0.25"/>
    <row r="684" s="221" customFormat="1" x14ac:dyDescent="0.25"/>
    <row r="685" s="221" customFormat="1" x14ac:dyDescent="0.25"/>
    <row r="686" s="221" customFormat="1" x14ac:dyDescent="0.25"/>
    <row r="687" s="221" customFormat="1" x14ac:dyDescent="0.25"/>
    <row r="688" s="221" customFormat="1" x14ac:dyDescent="0.25"/>
    <row r="689" s="221" customFormat="1" x14ac:dyDescent="0.25"/>
    <row r="690" s="221" customFormat="1" x14ac:dyDescent="0.25"/>
    <row r="691" s="221" customFormat="1" x14ac:dyDescent="0.25"/>
    <row r="692" s="221" customFormat="1" x14ac:dyDescent="0.25"/>
    <row r="693" s="221" customFormat="1" x14ac:dyDescent="0.25"/>
    <row r="694" s="221" customFormat="1" x14ac:dyDescent="0.25"/>
    <row r="695" s="221" customFormat="1" x14ac:dyDescent="0.25"/>
    <row r="696" s="221" customFormat="1" x14ac:dyDescent="0.25"/>
    <row r="697" s="221" customFormat="1" x14ac:dyDescent="0.25"/>
    <row r="698" s="221" customFormat="1" x14ac:dyDescent="0.25"/>
    <row r="699" s="221" customFormat="1" x14ac:dyDescent="0.25"/>
    <row r="700" s="221" customFormat="1" x14ac:dyDescent="0.25"/>
    <row r="701" s="221" customFormat="1" x14ac:dyDescent="0.25"/>
    <row r="702" s="221" customFormat="1" x14ac:dyDescent="0.25"/>
    <row r="703" s="221" customFormat="1" x14ac:dyDescent="0.25"/>
    <row r="704" s="221" customFormat="1" x14ac:dyDescent="0.25"/>
    <row r="705" s="221" customFormat="1" x14ac:dyDescent="0.25"/>
    <row r="706" s="221" customFormat="1" x14ac:dyDescent="0.25"/>
    <row r="707" s="221" customFormat="1" x14ac:dyDescent="0.25"/>
    <row r="708" s="221" customFormat="1" x14ac:dyDescent="0.25"/>
    <row r="709" s="221" customFormat="1" x14ac:dyDescent="0.25"/>
    <row r="710" s="221" customFormat="1" x14ac:dyDescent="0.25"/>
    <row r="711" s="221" customFormat="1" x14ac:dyDescent="0.25"/>
    <row r="712" s="221" customFormat="1" x14ac:dyDescent="0.25"/>
    <row r="713" s="221" customFormat="1" x14ac:dyDescent="0.25"/>
    <row r="714" s="221" customFormat="1" x14ac:dyDescent="0.25"/>
    <row r="715" s="221" customFormat="1" x14ac:dyDescent="0.25"/>
    <row r="716" s="221" customFormat="1" x14ac:dyDescent="0.25"/>
    <row r="717" s="221" customFormat="1" x14ac:dyDescent="0.25"/>
    <row r="718" s="221" customFormat="1" x14ac:dyDescent="0.25"/>
    <row r="719" s="221" customFormat="1" x14ac:dyDescent="0.25"/>
    <row r="720" s="221" customFormat="1" x14ac:dyDescent="0.25"/>
    <row r="721" s="221" customFormat="1" x14ac:dyDescent="0.25"/>
    <row r="722" s="221" customFormat="1" x14ac:dyDescent="0.25"/>
    <row r="723" s="221" customFormat="1" x14ac:dyDescent="0.25"/>
    <row r="724" s="221" customFormat="1" x14ac:dyDescent="0.25"/>
    <row r="725" s="221" customFormat="1" x14ac:dyDescent="0.25"/>
    <row r="726" s="221" customFormat="1" x14ac:dyDescent="0.25"/>
    <row r="727" s="221" customFormat="1" x14ac:dyDescent="0.25"/>
    <row r="728" s="221" customFormat="1" x14ac:dyDescent="0.25"/>
    <row r="729" s="221" customFormat="1" x14ac:dyDescent="0.25"/>
    <row r="730" s="221" customFormat="1" x14ac:dyDescent="0.25"/>
    <row r="731" s="221" customFormat="1" x14ac:dyDescent="0.25"/>
    <row r="732" s="221" customFormat="1" x14ac:dyDescent="0.25"/>
    <row r="733" s="221" customFormat="1" x14ac:dyDescent="0.25"/>
    <row r="734" s="221" customFormat="1" x14ac:dyDescent="0.25"/>
    <row r="735" s="221" customFormat="1" x14ac:dyDescent="0.25"/>
    <row r="736" s="221" customFormat="1" x14ac:dyDescent="0.25"/>
    <row r="737" s="221" customFormat="1" x14ac:dyDescent="0.25"/>
    <row r="738" s="221" customFormat="1" x14ac:dyDescent="0.25"/>
    <row r="739" s="221" customFormat="1" x14ac:dyDescent="0.25"/>
    <row r="740" s="221" customFormat="1" x14ac:dyDescent="0.25"/>
    <row r="741" s="221" customFormat="1" x14ac:dyDescent="0.25"/>
    <row r="742" s="221" customFormat="1" x14ac:dyDescent="0.25"/>
    <row r="743" s="221" customFormat="1" x14ac:dyDescent="0.25"/>
    <row r="744" s="221" customFormat="1" x14ac:dyDescent="0.25"/>
    <row r="745" s="221" customFormat="1" x14ac:dyDescent="0.25"/>
    <row r="746" s="221" customFormat="1" x14ac:dyDescent="0.25"/>
    <row r="747" s="221" customFormat="1" x14ac:dyDescent="0.25"/>
    <row r="748" s="221" customFormat="1" x14ac:dyDescent="0.25"/>
    <row r="749" s="221" customFormat="1" x14ac:dyDescent="0.25"/>
    <row r="750" s="221" customFormat="1" x14ac:dyDescent="0.25"/>
    <row r="751" s="221" customFormat="1" x14ac:dyDescent="0.25"/>
    <row r="752" s="221" customFormat="1" x14ac:dyDescent="0.25"/>
    <row r="753" s="221" customFormat="1" x14ac:dyDescent="0.25"/>
    <row r="754" s="221" customFormat="1" x14ac:dyDescent="0.25"/>
    <row r="755" s="221" customFormat="1" x14ac:dyDescent="0.25"/>
    <row r="756" s="221" customFormat="1" x14ac:dyDescent="0.25"/>
    <row r="757" s="221" customFormat="1" x14ac:dyDescent="0.25"/>
    <row r="758" s="221" customFormat="1" x14ac:dyDescent="0.25"/>
    <row r="759" s="221" customFormat="1" x14ac:dyDescent="0.25"/>
    <row r="760" s="221" customFormat="1" x14ac:dyDescent="0.25"/>
    <row r="761" s="221" customFormat="1" x14ac:dyDescent="0.25"/>
    <row r="762" s="221" customFormat="1" x14ac:dyDescent="0.25"/>
    <row r="763" s="221" customFormat="1" x14ac:dyDescent="0.25"/>
    <row r="764" s="221" customFormat="1" x14ac:dyDescent="0.25"/>
    <row r="765" s="221" customFormat="1" x14ac:dyDescent="0.25"/>
    <row r="766" s="221" customFormat="1" x14ac:dyDescent="0.25"/>
    <row r="767" s="221" customFormat="1" x14ac:dyDescent="0.25"/>
    <row r="768" s="221" customFormat="1" x14ac:dyDescent="0.25"/>
    <row r="769" s="221" customFormat="1" x14ac:dyDescent="0.25"/>
    <row r="770" s="221" customFormat="1" x14ac:dyDescent="0.25"/>
    <row r="771" s="221" customFormat="1" x14ac:dyDescent="0.25"/>
    <row r="772" s="221" customFormat="1" x14ac:dyDescent="0.25"/>
    <row r="773" s="221" customFormat="1" x14ac:dyDescent="0.25"/>
    <row r="774" s="221" customFormat="1" x14ac:dyDescent="0.25"/>
    <row r="775" s="221" customFormat="1" x14ac:dyDescent="0.25"/>
    <row r="776" s="221" customFormat="1" x14ac:dyDescent="0.25"/>
    <row r="777" s="221" customFormat="1" x14ac:dyDescent="0.25"/>
    <row r="778" s="221" customFormat="1" x14ac:dyDescent="0.25"/>
    <row r="779" s="221" customFormat="1" x14ac:dyDescent="0.25"/>
    <row r="780" s="221" customFormat="1" x14ac:dyDescent="0.25"/>
    <row r="781" s="221" customFormat="1" x14ac:dyDescent="0.25"/>
    <row r="782" s="221" customFormat="1" x14ac:dyDescent="0.25"/>
    <row r="783" s="221" customFormat="1" x14ac:dyDescent="0.25"/>
    <row r="784" s="221" customFormat="1" x14ac:dyDescent="0.25"/>
    <row r="785" s="221" customFormat="1" x14ac:dyDescent="0.25"/>
    <row r="786" s="221" customFormat="1" x14ac:dyDescent="0.25"/>
    <row r="787" s="221" customFormat="1" x14ac:dyDescent="0.25"/>
    <row r="788" s="221" customFormat="1" x14ac:dyDescent="0.25"/>
    <row r="789" s="221" customFormat="1" x14ac:dyDescent="0.25"/>
    <row r="790" s="221" customFormat="1" x14ac:dyDescent="0.25"/>
    <row r="791" s="221" customFormat="1" x14ac:dyDescent="0.25"/>
    <row r="792" s="221" customFormat="1" x14ac:dyDescent="0.25"/>
    <row r="793" s="221" customFormat="1" x14ac:dyDescent="0.25"/>
    <row r="794" s="221" customFormat="1" x14ac:dyDescent="0.25"/>
    <row r="795" s="221" customFormat="1" x14ac:dyDescent="0.25"/>
    <row r="796" s="221" customFormat="1" x14ac:dyDescent="0.25"/>
    <row r="797" s="221" customFormat="1" x14ac:dyDescent="0.25"/>
    <row r="798" s="221" customFormat="1" x14ac:dyDescent="0.25"/>
    <row r="799" s="221" customFormat="1" x14ac:dyDescent="0.25"/>
    <row r="800" s="221" customFormat="1" x14ac:dyDescent="0.25"/>
    <row r="801" s="221" customFormat="1" x14ac:dyDescent="0.25"/>
    <row r="802" s="221" customFormat="1" x14ac:dyDescent="0.25"/>
    <row r="803" s="221" customFormat="1" x14ac:dyDescent="0.25"/>
    <row r="804" s="221" customFormat="1" x14ac:dyDescent="0.25"/>
    <row r="805" s="221" customFormat="1" x14ac:dyDescent="0.25"/>
    <row r="806" s="221" customFormat="1" x14ac:dyDescent="0.25"/>
    <row r="807" s="221" customFormat="1" x14ac:dyDescent="0.25"/>
    <row r="808" s="221" customFormat="1" x14ac:dyDescent="0.25"/>
    <row r="809" s="221" customFormat="1" x14ac:dyDescent="0.25"/>
    <row r="810" s="221" customFormat="1" x14ac:dyDescent="0.25"/>
    <row r="811" s="221" customFormat="1" x14ac:dyDescent="0.25"/>
    <row r="812" s="221" customFormat="1" x14ac:dyDescent="0.25"/>
    <row r="813" s="221" customFormat="1" x14ac:dyDescent="0.25"/>
    <row r="814" s="221" customFormat="1" x14ac:dyDescent="0.25"/>
    <row r="815" s="221" customFormat="1" x14ac:dyDescent="0.25"/>
    <row r="816" s="221" customFormat="1" x14ac:dyDescent="0.25"/>
    <row r="817" s="221" customFormat="1" x14ac:dyDescent="0.25"/>
    <row r="818" s="221" customFormat="1" x14ac:dyDescent="0.25"/>
    <row r="819" s="221" customFormat="1" x14ac:dyDescent="0.25"/>
    <row r="820" s="221" customFormat="1" x14ac:dyDescent="0.25"/>
    <row r="821" s="221" customFormat="1" x14ac:dyDescent="0.25"/>
    <row r="822" s="221" customFormat="1" x14ac:dyDescent="0.25"/>
    <row r="823" s="221" customFormat="1" x14ac:dyDescent="0.25"/>
    <row r="824" s="221" customFormat="1" x14ac:dyDescent="0.25"/>
    <row r="825" s="221" customFormat="1" x14ac:dyDescent="0.25"/>
    <row r="826" s="221" customFormat="1" x14ac:dyDescent="0.25"/>
    <row r="827" s="221" customFormat="1" x14ac:dyDescent="0.25"/>
    <row r="828" s="221" customFormat="1" x14ac:dyDescent="0.25"/>
    <row r="829" s="221" customFormat="1" x14ac:dyDescent="0.25"/>
    <row r="830" s="221" customFormat="1" x14ac:dyDescent="0.25"/>
    <row r="831" s="221" customFormat="1" x14ac:dyDescent="0.25"/>
    <row r="832" s="221" customFormat="1" x14ac:dyDescent="0.25"/>
    <row r="833" s="221" customFormat="1" x14ac:dyDescent="0.25"/>
    <row r="834" s="221" customFormat="1" x14ac:dyDescent="0.25"/>
    <row r="835" s="221" customFormat="1" x14ac:dyDescent="0.25"/>
    <row r="836" s="221" customFormat="1" x14ac:dyDescent="0.25"/>
    <row r="837" s="221" customFormat="1" x14ac:dyDescent="0.25"/>
    <row r="838" s="221" customFormat="1" x14ac:dyDescent="0.25"/>
    <row r="839" s="221" customFormat="1" x14ac:dyDescent="0.25"/>
    <row r="840" s="221" customFormat="1" x14ac:dyDescent="0.25"/>
    <row r="841" s="221" customFormat="1" x14ac:dyDescent="0.25"/>
    <row r="842" s="221" customFormat="1" x14ac:dyDescent="0.25"/>
    <row r="843" s="221" customFormat="1" x14ac:dyDescent="0.25"/>
    <row r="844" s="221" customFormat="1" x14ac:dyDescent="0.25"/>
    <row r="845" s="221" customFormat="1" x14ac:dyDescent="0.25"/>
    <row r="846" s="221" customFormat="1" x14ac:dyDescent="0.25"/>
    <row r="847" s="221" customFormat="1" x14ac:dyDescent="0.25"/>
    <row r="848" s="221" customFormat="1" x14ac:dyDescent="0.25"/>
    <row r="849" s="221" customFormat="1" x14ac:dyDescent="0.25"/>
    <row r="850" s="221" customFormat="1" x14ac:dyDescent="0.25"/>
    <row r="851" s="221" customFormat="1" x14ac:dyDescent="0.25"/>
    <row r="852" s="221" customFormat="1" x14ac:dyDescent="0.25"/>
    <row r="853" s="221" customFormat="1" x14ac:dyDescent="0.25"/>
    <row r="854" s="221" customFormat="1" x14ac:dyDescent="0.25"/>
    <row r="855" s="221" customFormat="1" x14ac:dyDescent="0.25"/>
    <row r="856" s="221" customFormat="1" x14ac:dyDescent="0.25"/>
    <row r="857" s="221" customFormat="1" x14ac:dyDescent="0.25"/>
    <row r="858" s="221" customFormat="1" x14ac:dyDescent="0.25"/>
    <row r="859" s="221" customFormat="1" x14ac:dyDescent="0.25"/>
    <row r="860" s="221" customFormat="1" x14ac:dyDescent="0.25"/>
    <row r="861" s="221" customFormat="1" x14ac:dyDescent="0.25"/>
    <row r="862" s="221" customFormat="1" x14ac:dyDescent="0.25"/>
    <row r="863" s="221" customFormat="1" x14ac:dyDescent="0.25"/>
    <row r="864" s="221" customFormat="1" x14ac:dyDescent="0.25"/>
    <row r="865" s="221" customFormat="1" x14ac:dyDescent="0.25"/>
    <row r="866" s="221" customFormat="1" x14ac:dyDescent="0.25"/>
    <row r="867" s="221" customFormat="1" x14ac:dyDescent="0.25"/>
    <row r="868" s="221" customFormat="1" x14ac:dyDescent="0.25"/>
    <row r="869" s="221" customFormat="1" x14ac:dyDescent="0.25"/>
    <row r="870" s="221" customFormat="1" x14ac:dyDescent="0.25"/>
    <row r="871" s="221" customFormat="1" x14ac:dyDescent="0.25"/>
    <row r="872" s="221" customFormat="1" x14ac:dyDescent="0.25"/>
    <row r="873" s="221" customFormat="1" x14ac:dyDescent="0.25"/>
    <row r="874" s="221" customFormat="1" x14ac:dyDescent="0.25"/>
    <row r="875" s="221" customFormat="1" x14ac:dyDescent="0.25"/>
    <row r="876" s="221" customFormat="1" x14ac:dyDescent="0.25"/>
    <row r="877" s="221" customFormat="1" x14ac:dyDescent="0.25"/>
    <row r="878" s="221" customFormat="1" x14ac:dyDescent="0.25"/>
    <row r="879" s="221" customFormat="1" x14ac:dyDescent="0.25"/>
    <row r="880" s="221" customFormat="1" x14ac:dyDescent="0.25"/>
    <row r="881" s="221" customFormat="1" x14ac:dyDescent="0.25"/>
    <row r="882" s="221" customFormat="1" x14ac:dyDescent="0.25"/>
    <row r="883" s="221" customFormat="1" x14ac:dyDescent="0.25"/>
    <row r="884" s="221" customFormat="1" x14ac:dyDescent="0.25"/>
    <row r="885" s="221" customFormat="1" x14ac:dyDescent="0.25"/>
    <row r="886" s="221" customFormat="1" x14ac:dyDescent="0.25"/>
    <row r="887" s="221" customFormat="1" x14ac:dyDescent="0.25"/>
    <row r="888" s="221" customFormat="1" x14ac:dyDescent="0.25"/>
    <row r="889" s="221" customFormat="1" x14ac:dyDescent="0.25"/>
    <row r="890" s="221" customFormat="1" x14ac:dyDescent="0.25"/>
    <row r="891" s="221" customFormat="1" x14ac:dyDescent="0.25"/>
    <row r="892" s="221" customFormat="1" x14ac:dyDescent="0.25"/>
    <row r="893" s="221" customFormat="1" x14ac:dyDescent="0.25"/>
    <row r="894" s="221" customFormat="1" x14ac:dyDescent="0.25"/>
    <row r="895" s="221" customFormat="1" x14ac:dyDescent="0.25"/>
    <row r="896" s="221" customFormat="1" x14ac:dyDescent="0.25"/>
    <row r="897" s="221" customFormat="1" x14ac:dyDescent="0.25"/>
    <row r="898" s="221" customFormat="1" x14ac:dyDescent="0.25"/>
    <row r="899" s="221" customFormat="1" x14ac:dyDescent="0.25"/>
    <row r="900" s="221" customFormat="1" x14ac:dyDescent="0.25"/>
    <row r="901" s="221" customFormat="1" x14ac:dyDescent="0.25"/>
    <row r="902" s="221" customFormat="1" x14ac:dyDescent="0.25"/>
    <row r="903" s="221" customFormat="1" x14ac:dyDescent="0.25"/>
    <row r="904" s="221" customFormat="1" x14ac:dyDescent="0.25"/>
    <row r="905" s="221" customFormat="1" x14ac:dyDescent="0.25"/>
    <row r="906" s="221" customFormat="1" x14ac:dyDescent="0.25"/>
    <row r="907" s="221" customFormat="1" x14ac:dyDescent="0.25"/>
    <row r="908" s="221" customFormat="1" x14ac:dyDescent="0.25"/>
    <row r="909" s="221" customFormat="1" x14ac:dyDescent="0.25"/>
    <row r="910" s="221" customFormat="1" x14ac:dyDescent="0.25"/>
    <row r="911" s="221" customFormat="1" x14ac:dyDescent="0.25"/>
    <row r="912" s="221" customFormat="1" x14ac:dyDescent="0.25"/>
    <row r="913" s="221" customFormat="1" x14ac:dyDescent="0.25"/>
    <row r="914" s="221" customFormat="1" x14ac:dyDescent="0.25"/>
    <row r="915" s="221" customFormat="1" x14ac:dyDescent="0.25"/>
    <row r="916" s="221" customFormat="1" x14ac:dyDescent="0.25"/>
    <row r="917" s="221" customFormat="1" x14ac:dyDescent="0.25"/>
    <row r="918" s="221" customFormat="1" x14ac:dyDescent="0.25"/>
    <row r="919" s="221" customFormat="1" x14ac:dyDescent="0.25"/>
    <row r="920" s="221" customFormat="1" x14ac:dyDescent="0.25"/>
    <row r="921" s="221" customFormat="1" x14ac:dyDescent="0.25"/>
    <row r="922" s="221" customFormat="1" x14ac:dyDescent="0.25"/>
    <row r="923" s="221" customFormat="1" x14ac:dyDescent="0.25"/>
    <row r="924" s="221" customFormat="1" x14ac:dyDescent="0.25"/>
    <row r="925" s="221" customFormat="1" x14ac:dyDescent="0.25"/>
    <row r="926" s="221" customFormat="1" x14ac:dyDescent="0.25"/>
    <row r="927" s="221" customFormat="1" x14ac:dyDescent="0.25"/>
    <row r="928" s="221" customFormat="1" x14ac:dyDescent="0.25"/>
    <row r="929" s="221" customFormat="1" x14ac:dyDescent="0.25"/>
    <row r="930" s="221" customFormat="1" x14ac:dyDescent="0.25"/>
    <row r="931" s="221" customFormat="1" x14ac:dyDescent="0.25"/>
    <row r="932" s="221" customFormat="1" x14ac:dyDescent="0.25"/>
    <row r="933" s="221" customFormat="1" x14ac:dyDescent="0.25"/>
    <row r="934" s="221" customFormat="1" x14ac:dyDescent="0.25"/>
    <row r="935" s="221" customFormat="1" x14ac:dyDescent="0.25"/>
    <row r="936" s="221" customFormat="1" x14ac:dyDescent="0.25"/>
    <row r="937" s="221" customFormat="1" x14ac:dyDescent="0.25"/>
    <row r="938" s="221" customFormat="1" x14ac:dyDescent="0.25"/>
    <row r="939" s="221" customFormat="1" x14ac:dyDescent="0.25"/>
    <row r="940" s="221" customFormat="1" x14ac:dyDescent="0.25"/>
    <row r="941" s="221" customFormat="1" x14ac:dyDescent="0.25"/>
    <row r="942" s="221" customFormat="1" x14ac:dyDescent="0.25"/>
    <row r="943" s="221" customFormat="1" x14ac:dyDescent="0.25"/>
    <row r="944" s="221" customFormat="1" x14ac:dyDescent="0.25"/>
    <row r="945" s="221" customFormat="1" x14ac:dyDescent="0.25"/>
    <row r="946" s="221" customFormat="1" x14ac:dyDescent="0.25"/>
    <row r="947" s="221" customFormat="1" x14ac:dyDescent="0.25"/>
    <row r="948" s="221" customFormat="1" x14ac:dyDescent="0.25"/>
    <row r="949" s="221" customFormat="1" x14ac:dyDescent="0.25"/>
    <row r="950" s="221" customFormat="1" x14ac:dyDescent="0.25"/>
    <row r="951" s="221" customFormat="1" x14ac:dyDescent="0.25"/>
    <row r="952" s="221" customFormat="1" x14ac:dyDescent="0.25"/>
    <row r="953" s="221" customFormat="1" x14ac:dyDescent="0.25"/>
    <row r="954" s="221" customFormat="1" x14ac:dyDescent="0.25"/>
    <row r="955" s="221" customFormat="1" x14ac:dyDescent="0.25"/>
    <row r="956" s="221" customFormat="1" x14ac:dyDescent="0.25"/>
    <row r="957" s="221" customFormat="1" x14ac:dyDescent="0.25"/>
    <row r="958" s="221" customFormat="1" x14ac:dyDescent="0.25"/>
    <row r="959" s="221" customFormat="1" x14ac:dyDescent="0.25"/>
    <row r="960" s="221" customFormat="1" x14ac:dyDescent="0.25"/>
    <row r="961" s="221" customFormat="1" x14ac:dyDescent="0.25"/>
    <row r="962" s="221" customFormat="1" x14ac:dyDescent="0.25"/>
    <row r="963" s="221" customFormat="1" x14ac:dyDescent="0.25"/>
    <row r="964" s="221" customFormat="1" x14ac:dyDescent="0.25"/>
    <row r="965" s="221" customFormat="1" x14ac:dyDescent="0.25"/>
    <row r="966" s="221" customFormat="1" x14ac:dyDescent="0.25"/>
    <row r="967" s="221" customFormat="1" x14ac:dyDescent="0.25"/>
    <row r="968" s="221" customFormat="1" x14ac:dyDescent="0.25"/>
    <row r="969" s="221" customFormat="1" x14ac:dyDescent="0.25"/>
    <row r="970" s="221" customFormat="1" x14ac:dyDescent="0.25"/>
    <row r="971" s="221" customFormat="1" x14ac:dyDescent="0.25"/>
    <row r="972" s="221" customFormat="1" x14ac:dyDescent="0.25"/>
    <row r="973" s="221" customFormat="1" x14ac:dyDescent="0.25"/>
    <row r="974" s="221" customFormat="1" x14ac:dyDescent="0.25"/>
    <row r="975" s="221" customFormat="1" x14ac:dyDescent="0.25"/>
    <row r="976" s="221" customFormat="1" x14ac:dyDescent="0.25"/>
    <row r="977" s="221" customFormat="1" x14ac:dyDescent="0.25"/>
    <row r="978" s="221" customFormat="1" x14ac:dyDescent="0.25"/>
    <row r="979" s="221" customFormat="1" x14ac:dyDescent="0.25"/>
    <row r="980" s="221" customFormat="1" x14ac:dyDescent="0.25"/>
    <row r="981" s="221" customFormat="1" x14ac:dyDescent="0.25"/>
    <row r="982" s="221" customFormat="1" x14ac:dyDescent="0.25"/>
    <row r="983" s="221" customFormat="1" x14ac:dyDescent="0.25"/>
    <row r="984" s="221" customFormat="1" x14ac:dyDescent="0.25"/>
    <row r="985" s="221" customFormat="1" x14ac:dyDescent="0.25"/>
    <row r="986" s="221" customFormat="1" x14ac:dyDescent="0.25"/>
    <row r="987" s="221" customFormat="1" x14ac:dyDescent="0.25"/>
    <row r="988" s="221" customFormat="1" x14ac:dyDescent="0.25"/>
    <row r="989" s="221" customFormat="1" x14ac:dyDescent="0.25"/>
    <row r="990" s="221" customFormat="1" x14ac:dyDescent="0.25"/>
    <row r="991" s="221" customFormat="1" x14ac:dyDescent="0.25"/>
    <row r="992" s="221" customFormat="1" x14ac:dyDescent="0.25"/>
    <row r="993" s="221" customFormat="1" x14ac:dyDescent="0.25"/>
    <row r="994" s="221" customFormat="1" x14ac:dyDescent="0.25"/>
    <row r="995" s="221" customFormat="1" x14ac:dyDescent="0.25"/>
    <row r="996" s="221" customFormat="1" x14ac:dyDescent="0.25"/>
    <row r="997" s="221" customFormat="1" x14ac:dyDescent="0.25"/>
    <row r="998" s="221" customFormat="1" x14ac:dyDescent="0.25"/>
    <row r="999" s="221" customFormat="1" x14ac:dyDescent="0.25"/>
    <row r="1000" s="221" customFormat="1" x14ac:dyDescent="0.25"/>
    <row r="1001" s="221" customFormat="1" x14ac:dyDescent="0.25"/>
    <row r="1002" s="221" customFormat="1" x14ac:dyDescent="0.25"/>
    <row r="1003" s="221" customFormat="1" x14ac:dyDescent="0.25"/>
    <row r="1004" s="221" customFormat="1" x14ac:dyDescent="0.25"/>
    <row r="1005" s="221" customFormat="1" x14ac:dyDescent="0.25"/>
    <row r="1006" s="221" customFormat="1" x14ac:dyDescent="0.25"/>
    <row r="1007" s="221" customFormat="1" x14ac:dyDescent="0.25"/>
    <row r="1008" s="221" customFormat="1" x14ac:dyDescent="0.25"/>
    <row r="1009" s="221" customFormat="1" x14ac:dyDescent="0.25"/>
    <row r="1010" s="221" customFormat="1" x14ac:dyDescent="0.25"/>
    <row r="1011" s="221" customFormat="1" x14ac:dyDescent="0.25"/>
    <row r="1012" s="221" customFormat="1" x14ac:dyDescent="0.25"/>
    <row r="1013" s="221" customFormat="1" x14ac:dyDescent="0.25"/>
    <row r="1014" s="221" customFormat="1" x14ac:dyDescent="0.25"/>
    <row r="1015" s="221" customFormat="1" x14ac:dyDescent="0.25"/>
    <row r="1016" s="221" customFormat="1" x14ac:dyDescent="0.25"/>
    <row r="1017" s="221" customFormat="1" x14ac:dyDescent="0.25"/>
    <row r="1018" s="221" customFormat="1" x14ac:dyDescent="0.25"/>
    <row r="1019" s="221" customFormat="1" x14ac:dyDescent="0.25"/>
    <row r="1020" s="221" customFormat="1" x14ac:dyDescent="0.25"/>
    <row r="1021" s="221" customFormat="1" x14ac:dyDescent="0.25"/>
    <row r="1022" s="221" customFormat="1" x14ac:dyDescent="0.25"/>
    <row r="1023" s="221" customFormat="1" x14ac:dyDescent="0.25"/>
    <row r="1024" s="221" customFormat="1" x14ac:dyDescent="0.25"/>
    <row r="1025" s="221" customFormat="1" x14ac:dyDescent="0.25"/>
    <row r="1026" s="221" customFormat="1" x14ac:dyDescent="0.25"/>
    <row r="1027" s="221" customFormat="1" x14ac:dyDescent="0.25"/>
    <row r="1028" s="221" customFormat="1" x14ac:dyDescent="0.25"/>
    <row r="1029" s="221" customFormat="1" x14ac:dyDescent="0.25"/>
    <row r="1030" s="221" customFormat="1" x14ac:dyDescent="0.25"/>
    <row r="1031" s="221" customFormat="1" x14ac:dyDescent="0.25"/>
    <row r="1032" s="221" customFormat="1" x14ac:dyDescent="0.25"/>
    <row r="1033" s="221" customFormat="1" x14ac:dyDescent="0.25"/>
    <row r="1034" s="221" customFormat="1" x14ac:dyDescent="0.25"/>
    <row r="1035" s="221" customFormat="1" x14ac:dyDescent="0.25"/>
    <row r="1036" s="221" customFormat="1" x14ac:dyDescent="0.25"/>
    <row r="1037" s="221" customFormat="1" x14ac:dyDescent="0.25"/>
    <row r="1038" s="221" customFormat="1" x14ac:dyDescent="0.25"/>
    <row r="1039" s="221" customFormat="1" x14ac:dyDescent="0.25"/>
    <row r="1040" s="221" customFormat="1" x14ac:dyDescent="0.25"/>
    <row r="1041" s="221" customFormat="1" x14ac:dyDescent="0.25"/>
    <row r="1042" s="221" customFormat="1" x14ac:dyDescent="0.25"/>
    <row r="1043" s="221" customFormat="1" x14ac:dyDescent="0.25"/>
    <row r="1044" s="221" customFormat="1" x14ac:dyDescent="0.25"/>
    <row r="1045" s="221" customFormat="1" x14ac:dyDescent="0.25"/>
    <row r="1046" s="221" customFormat="1" x14ac:dyDescent="0.25"/>
    <row r="1047" s="221" customFormat="1" x14ac:dyDescent="0.25"/>
    <row r="1048" s="221" customFormat="1" x14ac:dyDescent="0.25"/>
    <row r="1049" s="221" customFormat="1" x14ac:dyDescent="0.25"/>
    <row r="1050" s="221" customFormat="1" x14ac:dyDescent="0.25"/>
    <row r="1051" s="221" customFormat="1" x14ac:dyDescent="0.25"/>
    <row r="1052" s="221" customFormat="1" x14ac:dyDescent="0.25"/>
    <row r="1053" s="221" customFormat="1" x14ac:dyDescent="0.25"/>
    <row r="1054" s="221" customFormat="1" x14ac:dyDescent="0.25"/>
    <row r="1055" s="221" customFormat="1" x14ac:dyDescent="0.25"/>
    <row r="1056" s="221" customFormat="1" x14ac:dyDescent="0.25"/>
    <row r="1057" s="221" customFormat="1" x14ac:dyDescent="0.25"/>
    <row r="1058" s="221" customFormat="1" x14ac:dyDescent="0.25"/>
    <row r="1059" s="221" customFormat="1" x14ac:dyDescent="0.25"/>
    <row r="1060" s="221" customFormat="1" x14ac:dyDescent="0.25"/>
    <row r="1061" s="221" customFormat="1" x14ac:dyDescent="0.25"/>
    <row r="1062" s="221" customFormat="1" x14ac:dyDescent="0.25"/>
    <row r="1063" s="221" customFormat="1" x14ac:dyDescent="0.25"/>
    <row r="1064" s="221" customFormat="1" x14ac:dyDescent="0.25"/>
    <row r="1065" s="221" customFormat="1" x14ac:dyDescent="0.25"/>
    <row r="1066" s="221" customFormat="1" x14ac:dyDescent="0.25"/>
    <row r="1067" s="221" customFormat="1" x14ac:dyDescent="0.25"/>
    <row r="1068" s="221" customFormat="1" x14ac:dyDescent="0.25"/>
    <row r="1069" s="221" customFormat="1" x14ac:dyDescent="0.25"/>
    <row r="1070" s="221" customFormat="1" x14ac:dyDescent="0.25"/>
    <row r="1071" s="221" customFormat="1" x14ac:dyDescent="0.25"/>
    <row r="1072" s="221" customFormat="1" x14ac:dyDescent="0.25"/>
    <row r="1073" s="221" customFormat="1" x14ac:dyDescent="0.25"/>
    <row r="1074" s="221" customFormat="1" x14ac:dyDescent="0.25"/>
    <row r="1075" s="221" customFormat="1" x14ac:dyDescent="0.25"/>
    <row r="1076" s="221" customFormat="1" x14ac:dyDescent="0.25"/>
    <row r="1077" s="221" customFormat="1" x14ac:dyDescent="0.25"/>
    <row r="1078" s="221" customFormat="1" x14ac:dyDescent="0.25"/>
    <row r="1079" s="221" customFormat="1" x14ac:dyDescent="0.25"/>
    <row r="1080" s="221" customFormat="1" x14ac:dyDescent="0.25"/>
    <row r="1081" s="221" customFormat="1" x14ac:dyDescent="0.25"/>
    <row r="1082" s="221" customFormat="1" x14ac:dyDescent="0.25"/>
    <row r="1083" s="221" customFormat="1" x14ac:dyDescent="0.25"/>
    <row r="1084" s="221" customFormat="1" x14ac:dyDescent="0.25"/>
    <row r="1085" s="221" customFormat="1" x14ac:dyDescent="0.25"/>
    <row r="1086" s="221" customFormat="1" x14ac:dyDescent="0.25"/>
    <row r="1087" s="221" customFormat="1" x14ac:dyDescent="0.25"/>
    <row r="1088" s="221" customFormat="1" x14ac:dyDescent="0.25"/>
    <row r="1089" s="221" customFormat="1" x14ac:dyDescent="0.25"/>
    <row r="1090" s="221" customFormat="1" x14ac:dyDescent="0.25"/>
    <row r="1091" s="221" customFormat="1" x14ac:dyDescent="0.25"/>
    <row r="1092" s="221" customFormat="1" x14ac:dyDescent="0.25"/>
    <row r="1093" s="221" customFormat="1" x14ac:dyDescent="0.25"/>
    <row r="1094" s="221" customFormat="1" x14ac:dyDescent="0.25"/>
    <row r="1095" s="221" customFormat="1" x14ac:dyDescent="0.25"/>
    <row r="1096" s="221" customFormat="1" x14ac:dyDescent="0.25"/>
    <row r="1097" s="221" customFormat="1" x14ac:dyDescent="0.25"/>
    <row r="1098" s="221" customFormat="1" x14ac:dyDescent="0.25"/>
    <row r="1099" s="221" customFormat="1" x14ac:dyDescent="0.25"/>
    <row r="1100" s="221" customFormat="1" x14ac:dyDescent="0.25"/>
    <row r="1101" s="221" customFormat="1" x14ac:dyDescent="0.25"/>
    <row r="1102" s="221" customFormat="1" x14ac:dyDescent="0.25"/>
    <row r="1103" s="221" customFormat="1" x14ac:dyDescent="0.25"/>
    <row r="1104" s="221" customFormat="1" x14ac:dyDescent="0.25"/>
    <row r="1105" s="221" customFormat="1" x14ac:dyDescent="0.25"/>
    <row r="1106" s="221" customFormat="1" x14ac:dyDescent="0.25"/>
    <row r="1107" s="221" customFormat="1" x14ac:dyDescent="0.25"/>
    <row r="1108" s="221" customFormat="1" x14ac:dyDescent="0.25"/>
    <row r="1109" s="221" customFormat="1" x14ac:dyDescent="0.25"/>
    <row r="1110" s="221" customFormat="1" x14ac:dyDescent="0.25"/>
    <row r="1111" s="221" customFormat="1" x14ac:dyDescent="0.25"/>
    <row r="1112" s="221" customFormat="1" x14ac:dyDescent="0.25"/>
    <row r="1113" s="221" customFormat="1" x14ac:dyDescent="0.25"/>
    <row r="1114" s="221" customFormat="1" x14ac:dyDescent="0.25"/>
    <row r="1115" s="221" customFormat="1" x14ac:dyDescent="0.25"/>
    <row r="1116" s="221" customFormat="1" x14ac:dyDescent="0.25"/>
    <row r="1117" s="221" customFormat="1" x14ac:dyDescent="0.25"/>
    <row r="1118" s="221" customFormat="1" x14ac:dyDescent="0.25"/>
    <row r="1119" s="221" customFormat="1" x14ac:dyDescent="0.25"/>
    <row r="1120" s="221" customFormat="1" x14ac:dyDescent="0.25"/>
    <row r="1121" s="221" customFormat="1" x14ac:dyDescent="0.25"/>
    <row r="1122" s="221" customFormat="1" x14ac:dyDescent="0.25"/>
    <row r="1123" s="221" customFormat="1" x14ac:dyDescent="0.25"/>
    <row r="1124" s="221" customFormat="1" x14ac:dyDescent="0.25"/>
    <row r="1125" s="221" customFormat="1" x14ac:dyDescent="0.25"/>
    <row r="1126" s="221" customFormat="1" x14ac:dyDescent="0.25"/>
    <row r="1127" s="221" customFormat="1" x14ac:dyDescent="0.25"/>
    <row r="1128" s="221" customFormat="1" x14ac:dyDescent="0.25"/>
    <row r="1129" s="221" customFormat="1" x14ac:dyDescent="0.25"/>
    <row r="1130" s="221" customFormat="1" x14ac:dyDescent="0.25"/>
    <row r="1131" s="221" customFormat="1" x14ac:dyDescent="0.25"/>
    <row r="1132" s="221" customFormat="1" x14ac:dyDescent="0.25"/>
    <row r="1133" s="221" customFormat="1" x14ac:dyDescent="0.25"/>
    <row r="1134" s="221" customFormat="1" x14ac:dyDescent="0.25"/>
    <row r="1135" s="221" customFormat="1" x14ac:dyDescent="0.25"/>
    <row r="1136" s="221" customFormat="1" x14ac:dyDescent="0.25"/>
    <row r="1137" s="221" customFormat="1" x14ac:dyDescent="0.25"/>
    <row r="1138" s="221" customFormat="1" x14ac:dyDescent="0.25"/>
    <row r="1139" s="221" customFormat="1" x14ac:dyDescent="0.25"/>
    <row r="1140" s="221" customFormat="1" x14ac:dyDescent="0.25"/>
    <row r="1141" s="221" customFormat="1" x14ac:dyDescent="0.25"/>
    <row r="1142" s="221" customFormat="1" x14ac:dyDescent="0.25"/>
    <row r="1143" s="221" customFormat="1" x14ac:dyDescent="0.25"/>
    <row r="1144" s="221" customFormat="1" x14ac:dyDescent="0.25"/>
    <row r="1145" s="221" customFormat="1" x14ac:dyDescent="0.25"/>
    <row r="1146" s="221" customFormat="1" x14ac:dyDescent="0.25"/>
    <row r="1147" s="221" customFormat="1" x14ac:dyDescent="0.25"/>
    <row r="1148" s="221" customFormat="1" x14ac:dyDescent="0.25"/>
    <row r="1149" s="221" customFormat="1" x14ac:dyDescent="0.25"/>
    <row r="1150" s="221" customFormat="1" x14ac:dyDescent="0.25"/>
    <row r="1151" s="221" customFormat="1" x14ac:dyDescent="0.25"/>
    <row r="1152" s="221" customFormat="1" x14ac:dyDescent="0.25"/>
    <row r="1153" s="221" customFormat="1" x14ac:dyDescent="0.25"/>
    <row r="1154" s="221" customFormat="1" x14ac:dyDescent="0.25"/>
    <row r="1155" s="221" customFormat="1" x14ac:dyDescent="0.25"/>
    <row r="1156" s="221" customFormat="1" x14ac:dyDescent="0.25"/>
    <row r="1157" s="221" customFormat="1" x14ac:dyDescent="0.25"/>
    <row r="1158" s="221" customFormat="1" x14ac:dyDescent="0.25"/>
    <row r="1159" s="221" customFormat="1" x14ac:dyDescent="0.25"/>
    <row r="1160" s="221" customFormat="1" x14ac:dyDescent="0.25"/>
    <row r="1161" s="221" customFormat="1" x14ac:dyDescent="0.25"/>
    <row r="1162" s="221" customFormat="1" x14ac:dyDescent="0.25"/>
    <row r="1163" s="221" customFormat="1" x14ac:dyDescent="0.25"/>
    <row r="1164" s="221" customFormat="1" x14ac:dyDescent="0.25"/>
    <row r="1165" s="221" customFormat="1" x14ac:dyDescent="0.25"/>
    <row r="1166" s="221" customFormat="1" x14ac:dyDescent="0.25"/>
    <row r="1167" s="221" customFormat="1" x14ac:dyDescent="0.25"/>
    <row r="1168" s="221" customFormat="1" x14ac:dyDescent="0.25"/>
    <row r="1169" s="221" customFormat="1" x14ac:dyDescent="0.25"/>
    <row r="1170" s="221" customFormat="1" x14ac:dyDescent="0.25"/>
    <row r="1171" s="221" customFormat="1" x14ac:dyDescent="0.25"/>
    <row r="1172" s="221" customFormat="1" x14ac:dyDescent="0.25"/>
    <row r="1173" s="221" customFormat="1" x14ac:dyDescent="0.25"/>
    <row r="1174" s="221" customFormat="1" x14ac:dyDescent="0.25"/>
    <row r="1175" s="221" customFormat="1" x14ac:dyDescent="0.25"/>
    <row r="1176" s="221" customFormat="1" x14ac:dyDescent="0.25"/>
    <row r="1177" s="221" customFormat="1" x14ac:dyDescent="0.25"/>
    <row r="1178" s="221" customFormat="1" x14ac:dyDescent="0.25"/>
    <row r="1179" s="221" customFormat="1" x14ac:dyDescent="0.25"/>
    <row r="1180" s="221" customFormat="1" x14ac:dyDescent="0.25"/>
    <row r="1181" s="221" customFormat="1" x14ac:dyDescent="0.25"/>
    <row r="1182" s="221" customFormat="1" x14ac:dyDescent="0.25"/>
    <row r="1183" s="221" customFormat="1" x14ac:dyDescent="0.25"/>
    <row r="1184" s="221" customFormat="1" x14ac:dyDescent="0.25"/>
    <row r="1185" s="221" customFormat="1" x14ac:dyDescent="0.25"/>
    <row r="1186" s="221" customFormat="1" x14ac:dyDescent="0.25"/>
    <row r="1187" s="221" customFormat="1" x14ac:dyDescent="0.25"/>
    <row r="1188" s="221" customFormat="1" x14ac:dyDescent="0.25"/>
    <row r="1189" s="221" customFormat="1" x14ac:dyDescent="0.25"/>
    <row r="1190" s="221" customFormat="1" x14ac:dyDescent="0.25"/>
    <row r="1191" s="221" customFormat="1" x14ac:dyDescent="0.25"/>
    <row r="1192" s="221" customFormat="1" x14ac:dyDescent="0.25"/>
    <row r="1193" s="221" customFormat="1" x14ac:dyDescent="0.25"/>
    <row r="1194" s="221" customFormat="1" x14ac:dyDescent="0.25"/>
    <row r="1195" s="221" customFormat="1" x14ac:dyDescent="0.25"/>
    <row r="1196" s="221" customFormat="1" x14ac:dyDescent="0.25"/>
    <row r="1197" s="221" customFormat="1" x14ac:dyDescent="0.25"/>
    <row r="1198" s="221" customFormat="1" x14ac:dyDescent="0.25"/>
    <row r="1199" s="221" customFormat="1" x14ac:dyDescent="0.25"/>
    <row r="1200" s="221" customFormat="1" x14ac:dyDescent="0.25"/>
    <row r="1201" s="221" customFormat="1" x14ac:dyDescent="0.25"/>
    <row r="1202" s="221" customFormat="1" x14ac:dyDescent="0.25"/>
    <row r="1203" s="221" customFormat="1" x14ac:dyDescent="0.25"/>
    <row r="1204" s="221" customFormat="1" x14ac:dyDescent="0.25"/>
    <row r="1205" s="221" customFormat="1" x14ac:dyDescent="0.25"/>
    <row r="1206" s="221" customFormat="1" x14ac:dyDescent="0.25"/>
    <row r="1207" s="221" customFormat="1" x14ac:dyDescent="0.25"/>
    <row r="1208" s="221" customFormat="1" x14ac:dyDescent="0.25"/>
    <row r="1209" s="221" customFormat="1" x14ac:dyDescent="0.25"/>
    <row r="1210" s="221" customFormat="1" x14ac:dyDescent="0.25"/>
    <row r="1211" s="221" customFormat="1" x14ac:dyDescent="0.25"/>
    <row r="1212" s="221" customFormat="1" x14ac:dyDescent="0.25"/>
    <row r="1213" s="221" customFormat="1" x14ac:dyDescent="0.25"/>
    <row r="1214" s="221" customFormat="1" x14ac:dyDescent="0.25"/>
    <row r="1215" s="221" customFormat="1" x14ac:dyDescent="0.25"/>
    <row r="1216" s="221" customFormat="1" x14ac:dyDescent="0.25"/>
    <row r="1217" s="221" customFormat="1" x14ac:dyDescent="0.25"/>
    <row r="1218" s="221" customFormat="1" x14ac:dyDescent="0.25"/>
    <row r="1219" s="221" customFormat="1" x14ac:dyDescent="0.25"/>
    <row r="1220" s="221" customFormat="1" x14ac:dyDescent="0.25"/>
    <row r="1221" s="221" customFormat="1" x14ac:dyDescent="0.25"/>
    <row r="1222" s="221" customFormat="1" x14ac:dyDescent="0.25"/>
    <row r="1223" s="221" customFormat="1" x14ac:dyDescent="0.25"/>
    <row r="1224" s="221" customFormat="1" x14ac:dyDescent="0.25"/>
    <row r="1225" s="221" customFormat="1" x14ac:dyDescent="0.25"/>
    <row r="1226" s="221" customFormat="1" x14ac:dyDescent="0.25"/>
    <row r="1227" s="221" customFormat="1" x14ac:dyDescent="0.25"/>
    <row r="1228" s="221" customFormat="1" x14ac:dyDescent="0.25"/>
    <row r="1229" s="221" customFormat="1" x14ac:dyDescent="0.25"/>
    <row r="1230" s="221" customFormat="1" x14ac:dyDescent="0.25"/>
    <row r="1231" s="221" customFormat="1" x14ac:dyDescent="0.25"/>
    <row r="1232" s="221" customFormat="1" x14ac:dyDescent="0.25"/>
    <row r="1233" s="221" customFormat="1" x14ac:dyDescent="0.25"/>
    <row r="1234" s="221" customFormat="1" x14ac:dyDescent="0.25"/>
    <row r="1235" s="221" customFormat="1" x14ac:dyDescent="0.25"/>
    <row r="1236" s="221" customFormat="1" x14ac:dyDescent="0.25"/>
    <row r="1237" s="221" customFormat="1" x14ac:dyDescent="0.25"/>
    <row r="1238" s="221" customFormat="1" x14ac:dyDescent="0.25"/>
    <row r="1239" s="221" customFormat="1" x14ac:dyDescent="0.25"/>
    <row r="1240" s="221" customFormat="1" x14ac:dyDescent="0.25"/>
    <row r="1241" s="221" customFormat="1" x14ac:dyDescent="0.25"/>
    <row r="1242" s="221" customFormat="1" x14ac:dyDescent="0.25"/>
    <row r="1243" s="221" customFormat="1" x14ac:dyDescent="0.25"/>
    <row r="1244" s="221" customFormat="1" x14ac:dyDescent="0.25"/>
    <row r="1245" s="221" customFormat="1" x14ac:dyDescent="0.25"/>
    <row r="1246" s="221" customFormat="1" x14ac:dyDescent="0.25"/>
    <row r="1247" s="221" customFormat="1" x14ac:dyDescent="0.25"/>
    <row r="1248" s="221" customFormat="1" x14ac:dyDescent="0.25"/>
    <row r="1249" s="221" customFormat="1" x14ac:dyDescent="0.25"/>
    <row r="1250" s="221" customFormat="1" x14ac:dyDescent="0.25"/>
    <row r="1251" s="221" customFormat="1" x14ac:dyDescent="0.25"/>
    <row r="1252" s="221" customFormat="1" x14ac:dyDescent="0.25"/>
    <row r="1253" s="221" customFormat="1" x14ac:dyDescent="0.25"/>
    <row r="1254" s="221" customFormat="1" x14ac:dyDescent="0.25"/>
    <row r="1255" s="221" customFormat="1" x14ac:dyDescent="0.25"/>
    <row r="1256" s="221" customFormat="1" x14ac:dyDescent="0.25"/>
    <row r="1257" s="221" customFormat="1" x14ac:dyDescent="0.25"/>
    <row r="1258" s="221" customFormat="1" x14ac:dyDescent="0.25"/>
    <row r="1259" s="221" customFormat="1" x14ac:dyDescent="0.25"/>
    <row r="1260" s="221" customFormat="1" x14ac:dyDescent="0.25"/>
    <row r="1261" s="221" customFormat="1" x14ac:dyDescent="0.25"/>
    <row r="1262" s="221" customFormat="1" x14ac:dyDescent="0.25"/>
    <row r="1263" s="221" customFormat="1" x14ac:dyDescent="0.25"/>
    <row r="1264" s="221" customFormat="1" x14ac:dyDescent="0.25"/>
    <row r="1265" s="221" customFormat="1" x14ac:dyDescent="0.25"/>
    <row r="1266" s="221" customFormat="1" x14ac:dyDescent="0.25"/>
    <row r="1267" s="221" customFormat="1" x14ac:dyDescent="0.25"/>
    <row r="1268" s="221" customFormat="1" x14ac:dyDescent="0.25"/>
    <row r="1269" s="221" customFormat="1" x14ac:dyDescent="0.25"/>
    <row r="1270" s="221" customFormat="1" x14ac:dyDescent="0.25"/>
    <row r="1271" s="221" customFormat="1" x14ac:dyDescent="0.25"/>
    <row r="1272" s="221" customFormat="1" x14ac:dyDescent="0.25"/>
    <row r="1273" s="221" customFormat="1" x14ac:dyDescent="0.25"/>
    <row r="1274" s="221" customFormat="1" x14ac:dyDescent="0.25"/>
    <row r="1275" s="221" customFormat="1" x14ac:dyDescent="0.25"/>
    <row r="1276" s="221" customFormat="1" x14ac:dyDescent="0.25"/>
    <row r="1277" s="221" customFormat="1" x14ac:dyDescent="0.25"/>
    <row r="1278" s="221" customFormat="1" x14ac:dyDescent="0.25"/>
    <row r="1279" s="221" customFormat="1" x14ac:dyDescent="0.25"/>
    <row r="1280" s="221" customFormat="1" x14ac:dyDescent="0.25"/>
    <row r="1281" s="221" customFormat="1" x14ac:dyDescent="0.25"/>
    <row r="1282" s="221" customFormat="1" x14ac:dyDescent="0.25"/>
    <row r="1283" s="221" customFormat="1" x14ac:dyDescent="0.25"/>
    <row r="1284" s="221" customFormat="1" x14ac:dyDescent="0.25"/>
    <row r="1285" s="221" customFormat="1" x14ac:dyDescent="0.25"/>
    <row r="1286" s="221" customFormat="1" x14ac:dyDescent="0.25"/>
    <row r="1287" s="221" customFormat="1" x14ac:dyDescent="0.25"/>
    <row r="1288" s="221" customFormat="1" x14ac:dyDescent="0.25"/>
    <row r="1289" s="221" customFormat="1" x14ac:dyDescent="0.25"/>
    <row r="1290" s="221" customFormat="1" x14ac:dyDescent="0.25"/>
    <row r="1291" s="221" customFormat="1" x14ac:dyDescent="0.25"/>
    <row r="1292" s="221" customFormat="1" x14ac:dyDescent="0.25"/>
    <row r="1293" s="221" customFormat="1" x14ac:dyDescent="0.25"/>
    <row r="1294" s="221" customFormat="1" x14ac:dyDescent="0.25"/>
    <row r="1295" s="221" customFormat="1" x14ac:dyDescent="0.25"/>
    <row r="1296" s="221" customFormat="1" x14ac:dyDescent="0.25"/>
    <row r="1297" s="221" customFormat="1" x14ac:dyDescent="0.25"/>
    <row r="1298" s="221" customFormat="1" x14ac:dyDescent="0.25"/>
    <row r="1299" s="221" customFormat="1" x14ac:dyDescent="0.25"/>
    <row r="1300" s="221" customFormat="1" x14ac:dyDescent="0.25"/>
    <row r="1301" s="221" customFormat="1" x14ac:dyDescent="0.25"/>
    <row r="1302" s="221" customFormat="1" x14ac:dyDescent="0.25"/>
    <row r="1303" s="221" customFormat="1" x14ac:dyDescent="0.25"/>
    <row r="1304" s="221" customFormat="1" x14ac:dyDescent="0.25"/>
    <row r="1305" s="221" customFormat="1" x14ac:dyDescent="0.25"/>
    <row r="1306" s="221" customFormat="1" x14ac:dyDescent="0.25"/>
    <row r="1307" s="221" customFormat="1" x14ac:dyDescent="0.25"/>
    <row r="1308" s="221" customFormat="1" x14ac:dyDescent="0.25"/>
    <row r="1309" s="221" customFormat="1" x14ac:dyDescent="0.25"/>
    <row r="1310" s="221" customFormat="1" x14ac:dyDescent="0.25"/>
    <row r="1311" s="221" customFormat="1" x14ac:dyDescent="0.25"/>
    <row r="1312" s="221" customFormat="1" x14ac:dyDescent="0.25"/>
    <row r="1313" s="221" customFormat="1" x14ac:dyDescent="0.25"/>
    <row r="1314" s="221" customFormat="1" x14ac:dyDescent="0.25"/>
    <row r="1315" s="221" customFormat="1" x14ac:dyDescent="0.25"/>
    <row r="1316" s="221" customFormat="1" x14ac:dyDescent="0.25"/>
    <row r="1317" s="221" customFormat="1" x14ac:dyDescent="0.25"/>
    <row r="1318" s="221" customFormat="1" x14ac:dyDescent="0.25"/>
    <row r="1319" s="221" customFormat="1" x14ac:dyDescent="0.25"/>
    <row r="1320" s="221" customFormat="1" x14ac:dyDescent="0.25"/>
    <row r="1321" s="221" customFormat="1" x14ac:dyDescent="0.25"/>
    <row r="1322" s="221" customFormat="1" x14ac:dyDescent="0.25"/>
    <row r="1323" s="221" customFormat="1" x14ac:dyDescent="0.25"/>
    <row r="1324" s="221" customFormat="1" x14ac:dyDescent="0.25"/>
    <row r="1325" s="221" customFormat="1" x14ac:dyDescent="0.25"/>
    <row r="1326" s="221" customFormat="1" x14ac:dyDescent="0.25"/>
    <row r="1327" s="221" customFormat="1" x14ac:dyDescent="0.25"/>
    <row r="1328" s="221" customFormat="1" x14ac:dyDescent="0.25"/>
    <row r="1329" s="221" customFormat="1" x14ac:dyDescent="0.25"/>
    <row r="1330" s="221" customFormat="1" x14ac:dyDescent="0.25"/>
    <row r="1331" s="221" customFormat="1" x14ac:dyDescent="0.25"/>
    <row r="1332" s="221" customFormat="1" x14ac:dyDescent="0.25"/>
    <row r="1333" s="221" customFormat="1" x14ac:dyDescent="0.25"/>
    <row r="1334" s="221" customFormat="1" x14ac:dyDescent="0.25"/>
    <row r="1335" s="221" customFormat="1" x14ac:dyDescent="0.25"/>
    <row r="1336" s="221" customFormat="1" x14ac:dyDescent="0.25"/>
    <row r="1337" s="221" customFormat="1" x14ac:dyDescent="0.25"/>
    <row r="1338" s="221" customFormat="1" x14ac:dyDescent="0.25"/>
    <row r="1339" s="221" customFormat="1" x14ac:dyDescent="0.25"/>
    <row r="1340" s="221" customFormat="1" x14ac:dyDescent="0.25"/>
    <row r="1341" s="221" customFormat="1" x14ac:dyDescent="0.25"/>
    <row r="1342" s="221" customFormat="1" x14ac:dyDescent="0.25"/>
    <row r="1343" s="221" customFormat="1" x14ac:dyDescent="0.25"/>
    <row r="1344" s="221" customFormat="1" x14ac:dyDescent="0.25"/>
    <row r="1345" s="221" customFormat="1" x14ac:dyDescent="0.25"/>
    <row r="1346" s="221" customFormat="1" x14ac:dyDescent="0.25"/>
    <row r="1347" s="221" customFormat="1" x14ac:dyDescent="0.25"/>
    <row r="1348" s="221" customFormat="1" x14ac:dyDescent="0.25"/>
    <row r="1349" s="221" customFormat="1" x14ac:dyDescent="0.25"/>
    <row r="1350" s="221" customFormat="1" x14ac:dyDescent="0.25"/>
    <row r="1351" s="221" customFormat="1" x14ac:dyDescent="0.25"/>
    <row r="1352" s="221" customFormat="1" x14ac:dyDescent="0.25"/>
    <row r="1353" s="221" customFormat="1" x14ac:dyDescent="0.25"/>
    <row r="1354" s="221" customFormat="1" x14ac:dyDescent="0.25"/>
    <row r="1355" s="221" customFormat="1" x14ac:dyDescent="0.25"/>
    <row r="1356" s="221" customFormat="1" x14ac:dyDescent="0.25"/>
    <row r="1357" s="221" customFormat="1" x14ac:dyDescent="0.25"/>
    <row r="1358" s="221" customFormat="1" x14ac:dyDescent="0.25"/>
    <row r="1359" s="221" customFormat="1" x14ac:dyDescent="0.25"/>
    <row r="1360" s="221" customFormat="1" x14ac:dyDescent="0.25"/>
    <row r="1361" s="221" customFormat="1" x14ac:dyDescent="0.25"/>
    <row r="1362" s="221" customFormat="1" x14ac:dyDescent="0.25"/>
    <row r="1363" s="221" customFormat="1" x14ac:dyDescent="0.25"/>
    <row r="1364" s="221" customFormat="1" x14ac:dyDescent="0.25"/>
    <row r="1365" s="221" customFormat="1" x14ac:dyDescent="0.25"/>
    <row r="1366" s="221" customFormat="1" x14ac:dyDescent="0.25"/>
    <row r="1367" s="221" customFormat="1" x14ac:dyDescent="0.25"/>
    <row r="1368" s="221" customFormat="1" x14ac:dyDescent="0.25"/>
    <row r="1369" s="221" customFormat="1" x14ac:dyDescent="0.25"/>
    <row r="1370" s="221" customFormat="1" x14ac:dyDescent="0.25"/>
    <row r="1371" s="221" customFormat="1" x14ac:dyDescent="0.25"/>
    <row r="1372" s="221" customFormat="1" x14ac:dyDescent="0.25"/>
    <row r="1373" s="221" customFormat="1" x14ac:dyDescent="0.25"/>
    <row r="1374" s="221" customFormat="1" x14ac:dyDescent="0.25"/>
    <row r="1375" s="221" customFormat="1" x14ac:dyDescent="0.25"/>
    <row r="1376" s="221" customFormat="1" x14ac:dyDescent="0.25"/>
    <row r="1377" s="221" customFormat="1" x14ac:dyDescent="0.25"/>
    <row r="1378" s="221" customFormat="1" x14ac:dyDescent="0.25"/>
    <row r="1379" s="221" customFormat="1" x14ac:dyDescent="0.25"/>
    <row r="1380" s="221" customFormat="1" x14ac:dyDescent="0.25"/>
    <row r="1381" s="221" customFormat="1" x14ac:dyDescent="0.25"/>
    <row r="1382" s="221" customFormat="1" x14ac:dyDescent="0.25"/>
    <row r="1383" s="221" customFormat="1" x14ac:dyDescent="0.25"/>
    <row r="1384" s="221" customFormat="1" x14ac:dyDescent="0.25"/>
    <row r="1385" s="221" customFormat="1" x14ac:dyDescent="0.25"/>
    <row r="1386" s="221" customFormat="1" x14ac:dyDescent="0.25"/>
    <row r="1387" s="221" customFormat="1" x14ac:dyDescent="0.25"/>
    <row r="1388" s="221" customFormat="1" x14ac:dyDescent="0.25"/>
    <row r="1389" s="221" customFormat="1" x14ac:dyDescent="0.25"/>
    <row r="1390" s="221" customFormat="1" x14ac:dyDescent="0.25"/>
    <row r="1391" s="221" customFormat="1" x14ac:dyDescent="0.25"/>
    <row r="1392" s="221" customFormat="1" x14ac:dyDescent="0.25"/>
    <row r="1393" s="221" customFormat="1" x14ac:dyDescent="0.25"/>
    <row r="1394" s="221" customFormat="1" x14ac:dyDescent="0.25"/>
    <row r="1395" s="221" customFormat="1" x14ac:dyDescent="0.25"/>
    <row r="1396" s="221" customFormat="1" x14ac:dyDescent="0.25"/>
    <row r="1397" s="221" customFormat="1" x14ac:dyDescent="0.25"/>
    <row r="1398" s="221" customFormat="1" x14ac:dyDescent="0.25"/>
    <row r="1399" s="221" customFormat="1" x14ac:dyDescent="0.25"/>
    <row r="1400" s="221" customFormat="1" x14ac:dyDescent="0.25"/>
    <row r="1401" s="221" customFormat="1" x14ac:dyDescent="0.25"/>
    <row r="1402" s="221" customFormat="1" x14ac:dyDescent="0.25"/>
    <row r="1403" s="221" customFormat="1" x14ac:dyDescent="0.25"/>
    <row r="1404" s="221" customFormat="1" x14ac:dyDescent="0.25"/>
    <row r="1405" s="221" customFormat="1" x14ac:dyDescent="0.25"/>
    <row r="1406" s="221" customFormat="1" x14ac:dyDescent="0.25"/>
    <row r="1407" s="221" customFormat="1" x14ac:dyDescent="0.25"/>
    <row r="1408" s="221" customFormat="1" x14ac:dyDescent="0.25"/>
    <row r="1409" s="221" customFormat="1" x14ac:dyDescent="0.25"/>
    <row r="1410" s="221" customFormat="1" x14ac:dyDescent="0.25"/>
    <row r="1411" s="221" customFormat="1" x14ac:dyDescent="0.25"/>
    <row r="1412" s="221" customFormat="1" x14ac:dyDescent="0.25"/>
    <row r="1413" s="221" customFormat="1" x14ac:dyDescent="0.25"/>
    <row r="1414" s="221" customFormat="1" x14ac:dyDescent="0.25"/>
    <row r="1415" s="221" customFormat="1" x14ac:dyDescent="0.25"/>
    <row r="1416" s="221" customFormat="1" x14ac:dyDescent="0.25"/>
    <row r="1417" s="221" customFormat="1" x14ac:dyDescent="0.25"/>
    <row r="1418" s="221" customFormat="1" x14ac:dyDescent="0.25"/>
    <row r="1419" s="221" customFormat="1" x14ac:dyDescent="0.25"/>
    <row r="1420" s="221" customFormat="1" x14ac:dyDescent="0.25"/>
    <row r="1421" s="221" customFormat="1" x14ac:dyDescent="0.25"/>
    <row r="1422" s="221" customFormat="1" x14ac:dyDescent="0.25"/>
    <row r="1423" s="221" customFormat="1" x14ac:dyDescent="0.25"/>
    <row r="1424" s="221" customFormat="1" x14ac:dyDescent="0.25"/>
    <row r="1425" s="221" customFormat="1" x14ac:dyDescent="0.25"/>
    <row r="1426" s="221" customFormat="1" x14ac:dyDescent="0.25"/>
    <row r="1427" s="221" customFormat="1" x14ac:dyDescent="0.25"/>
    <row r="1428" s="221" customFormat="1" x14ac:dyDescent="0.25"/>
    <row r="1429" s="221" customFormat="1" x14ac:dyDescent="0.25"/>
    <row r="1430" s="221" customFormat="1" x14ac:dyDescent="0.25"/>
    <row r="1431" s="221" customFormat="1" x14ac:dyDescent="0.25"/>
    <row r="1432" s="221" customFormat="1" x14ac:dyDescent="0.25"/>
    <row r="1433" s="221" customFormat="1" x14ac:dyDescent="0.25"/>
    <row r="1434" s="221" customFormat="1" x14ac:dyDescent="0.25"/>
    <row r="1435" s="221" customFormat="1" x14ac:dyDescent="0.25"/>
    <row r="1436" s="221" customFormat="1" x14ac:dyDescent="0.25"/>
    <row r="1437" s="221" customFormat="1" x14ac:dyDescent="0.25"/>
    <row r="1438" s="221" customFormat="1" x14ac:dyDescent="0.25"/>
    <row r="1439" s="221" customFormat="1" x14ac:dyDescent="0.25"/>
    <row r="1440" s="221" customFormat="1" x14ac:dyDescent="0.25"/>
    <row r="1441" s="221" customFormat="1" x14ac:dyDescent="0.25"/>
    <row r="1442" s="221" customFormat="1" x14ac:dyDescent="0.25"/>
    <row r="1443" s="221" customFormat="1" x14ac:dyDescent="0.25"/>
    <row r="1444" s="221" customFormat="1" x14ac:dyDescent="0.25"/>
    <row r="1445" s="221" customFormat="1" x14ac:dyDescent="0.25"/>
    <row r="1446" s="221" customFormat="1" x14ac:dyDescent="0.25"/>
    <row r="1447" s="221" customFormat="1" x14ac:dyDescent="0.25"/>
    <row r="1448" s="221" customFormat="1" x14ac:dyDescent="0.25"/>
    <row r="1449" s="221" customFormat="1" x14ac:dyDescent="0.25"/>
    <row r="1450" s="221" customFormat="1" x14ac:dyDescent="0.25"/>
    <row r="1451" s="221" customFormat="1" x14ac:dyDescent="0.25"/>
    <row r="1452" s="221" customFormat="1" x14ac:dyDescent="0.25"/>
    <row r="1453" s="221" customFormat="1" x14ac:dyDescent="0.25"/>
    <row r="1454" s="221" customFormat="1" x14ac:dyDescent="0.25"/>
    <row r="1455" s="221" customFormat="1" x14ac:dyDescent="0.25"/>
    <row r="1456" s="221" customFormat="1" x14ac:dyDescent="0.25"/>
    <row r="1457" s="221" customFormat="1" x14ac:dyDescent="0.25"/>
    <row r="1458" s="221" customFormat="1" x14ac:dyDescent="0.25"/>
    <row r="1459" s="221" customFormat="1" x14ac:dyDescent="0.25"/>
    <row r="1460" s="221" customFormat="1" x14ac:dyDescent="0.25"/>
    <row r="1461" s="221" customFormat="1" x14ac:dyDescent="0.25"/>
    <row r="1462" s="221" customFormat="1" x14ac:dyDescent="0.25"/>
    <row r="1463" s="221" customFormat="1" x14ac:dyDescent="0.25"/>
    <row r="1464" s="221" customFormat="1" x14ac:dyDescent="0.25"/>
    <row r="1465" s="221" customFormat="1" x14ac:dyDescent="0.25"/>
    <row r="1466" s="221" customFormat="1" x14ac:dyDescent="0.25"/>
    <row r="1467" s="221" customFormat="1" x14ac:dyDescent="0.25"/>
    <row r="1468" s="221" customFormat="1" x14ac:dyDescent="0.25"/>
    <row r="1469" s="221" customFormat="1" x14ac:dyDescent="0.25"/>
    <row r="1470" s="221" customFormat="1" x14ac:dyDescent="0.25"/>
    <row r="1471" s="221" customFormat="1" x14ac:dyDescent="0.25"/>
    <row r="1472" s="221" customFormat="1" x14ac:dyDescent="0.25"/>
    <row r="1473" s="221" customFormat="1" x14ac:dyDescent="0.25"/>
    <row r="1474" s="221" customFormat="1" x14ac:dyDescent="0.25"/>
    <row r="1475" s="221" customFormat="1" x14ac:dyDescent="0.25"/>
    <row r="1476" s="221" customFormat="1" x14ac:dyDescent="0.25"/>
    <row r="1477" s="221" customFormat="1" x14ac:dyDescent="0.25"/>
    <row r="1478" s="221" customFormat="1" x14ac:dyDescent="0.25"/>
    <row r="1479" s="221" customFormat="1" x14ac:dyDescent="0.25"/>
    <row r="1480" s="221" customFormat="1" x14ac:dyDescent="0.25"/>
    <row r="1481" s="221" customFormat="1" x14ac:dyDescent="0.25"/>
    <row r="1482" s="221" customFormat="1" x14ac:dyDescent="0.25"/>
    <row r="1483" s="221" customFormat="1" x14ac:dyDescent="0.25"/>
    <row r="1484" s="221" customFormat="1" x14ac:dyDescent="0.25"/>
    <row r="1485" s="221" customFormat="1" x14ac:dyDescent="0.25"/>
    <row r="1486" s="221" customFormat="1" x14ac:dyDescent="0.25"/>
    <row r="1487" s="221" customFormat="1" x14ac:dyDescent="0.25"/>
    <row r="1488" s="221" customFormat="1" x14ac:dyDescent="0.25"/>
    <row r="1489" s="221" customFormat="1" x14ac:dyDescent="0.25"/>
    <row r="1490" s="221" customFormat="1" x14ac:dyDescent="0.25"/>
    <row r="1491" s="221" customFormat="1" x14ac:dyDescent="0.25"/>
    <row r="1492" s="221" customFormat="1" x14ac:dyDescent="0.25"/>
    <row r="1493" s="221" customFormat="1" x14ac:dyDescent="0.25"/>
    <row r="1494" s="221" customFormat="1" x14ac:dyDescent="0.25"/>
    <row r="1495" s="221" customFormat="1" x14ac:dyDescent="0.25"/>
    <row r="1496" s="221" customFormat="1" x14ac:dyDescent="0.25"/>
    <row r="1497" s="221" customFormat="1" x14ac:dyDescent="0.25"/>
    <row r="1498" s="221" customFormat="1" x14ac:dyDescent="0.25"/>
    <row r="1499" s="221" customFormat="1" x14ac:dyDescent="0.25"/>
    <row r="1500" s="221" customFormat="1" x14ac:dyDescent="0.25"/>
    <row r="1501" s="221" customFormat="1" x14ac:dyDescent="0.25"/>
    <row r="1502" s="221" customFormat="1" x14ac:dyDescent="0.25"/>
    <row r="1503" s="221" customFormat="1" x14ac:dyDescent="0.25"/>
    <row r="1504" s="221" customFormat="1" x14ac:dyDescent="0.25"/>
    <row r="1505" s="221" customFormat="1" x14ac:dyDescent="0.25"/>
    <row r="1506" s="221" customFormat="1" x14ac:dyDescent="0.25"/>
    <row r="1507" s="221" customFormat="1" x14ac:dyDescent="0.25"/>
    <row r="1508" s="221" customFormat="1" x14ac:dyDescent="0.25"/>
    <row r="1509" s="221" customFormat="1" x14ac:dyDescent="0.25"/>
    <row r="1510" s="221" customFormat="1" x14ac:dyDescent="0.25"/>
    <row r="1511" s="221" customFormat="1" x14ac:dyDescent="0.25"/>
    <row r="1512" s="221" customFormat="1" x14ac:dyDescent="0.25"/>
    <row r="1513" s="221" customFormat="1" x14ac:dyDescent="0.25"/>
    <row r="1514" s="221" customFormat="1" x14ac:dyDescent="0.25"/>
    <row r="1515" s="221" customFormat="1" x14ac:dyDescent="0.25"/>
    <row r="1516" s="221" customFormat="1" x14ac:dyDescent="0.25"/>
    <row r="1517" s="221" customFormat="1" x14ac:dyDescent="0.25"/>
    <row r="1518" s="221" customFormat="1" x14ac:dyDescent="0.25"/>
    <row r="1519" s="221" customFormat="1" x14ac:dyDescent="0.25"/>
    <row r="1520" s="221" customFormat="1" x14ac:dyDescent="0.25"/>
    <row r="1521" s="221" customFormat="1" x14ac:dyDescent="0.25"/>
    <row r="1522" s="221" customFormat="1" x14ac:dyDescent="0.25"/>
    <row r="1523" s="221" customFormat="1" x14ac:dyDescent="0.25"/>
    <row r="1524" s="221" customFormat="1" x14ac:dyDescent="0.25"/>
    <row r="1525" s="221" customFormat="1" x14ac:dyDescent="0.25"/>
    <row r="1526" s="221" customFormat="1" x14ac:dyDescent="0.25"/>
    <row r="1527" s="221" customFormat="1" x14ac:dyDescent="0.25"/>
    <row r="1528" s="221" customFormat="1" x14ac:dyDescent="0.25"/>
    <row r="1529" s="221" customFormat="1" x14ac:dyDescent="0.25"/>
    <row r="1530" s="221" customFormat="1" x14ac:dyDescent="0.25"/>
    <row r="1531" s="221" customFormat="1" x14ac:dyDescent="0.25"/>
    <row r="1532" s="221" customFormat="1" x14ac:dyDescent="0.25"/>
    <row r="1533" s="221" customFormat="1" x14ac:dyDescent="0.25"/>
    <row r="1534" s="221" customFormat="1" x14ac:dyDescent="0.25"/>
    <row r="1535" s="221" customFormat="1" x14ac:dyDescent="0.25"/>
    <row r="1536" s="221" customFormat="1" x14ac:dyDescent="0.25"/>
    <row r="1537" s="221" customFormat="1" x14ac:dyDescent="0.25"/>
    <row r="1538" s="221" customFormat="1" x14ac:dyDescent="0.25"/>
    <row r="1539" s="221" customFormat="1" x14ac:dyDescent="0.25"/>
    <row r="1540" s="221" customFormat="1" x14ac:dyDescent="0.25"/>
    <row r="1541" s="221" customFormat="1" x14ac:dyDescent="0.25"/>
    <row r="1542" s="221" customFormat="1" x14ac:dyDescent="0.25"/>
    <row r="1543" s="221" customFormat="1" x14ac:dyDescent="0.25"/>
    <row r="1544" s="221" customFormat="1" x14ac:dyDescent="0.25"/>
    <row r="1545" s="221" customFormat="1" x14ac:dyDescent="0.25"/>
    <row r="1546" s="221" customFormat="1" x14ac:dyDescent="0.25"/>
    <row r="1547" s="221" customFormat="1" x14ac:dyDescent="0.25"/>
    <row r="1548" s="221" customFormat="1" x14ac:dyDescent="0.25"/>
    <row r="1549" s="221" customFormat="1" x14ac:dyDescent="0.25"/>
    <row r="1550" s="221" customFormat="1" x14ac:dyDescent="0.25"/>
    <row r="1551" s="221" customFormat="1" x14ac:dyDescent="0.25"/>
    <row r="1552" s="221" customFormat="1" x14ac:dyDescent="0.25"/>
    <row r="1553" s="221" customFormat="1" x14ac:dyDescent="0.25"/>
    <row r="1554" s="221" customFormat="1" x14ac:dyDescent="0.25"/>
    <row r="1555" s="221" customFormat="1" x14ac:dyDescent="0.25"/>
    <row r="1556" s="221" customFormat="1" x14ac:dyDescent="0.25"/>
    <row r="1557" s="221" customFormat="1" x14ac:dyDescent="0.25"/>
    <row r="1558" s="221" customFormat="1" x14ac:dyDescent="0.25"/>
    <row r="1559" s="221" customFormat="1" x14ac:dyDescent="0.25"/>
    <row r="1560" s="221" customFormat="1" x14ac:dyDescent="0.25"/>
    <row r="1561" s="221" customFormat="1" x14ac:dyDescent="0.25"/>
    <row r="1562" s="221" customFormat="1" x14ac:dyDescent="0.25"/>
    <row r="1563" s="221" customFormat="1" x14ac:dyDescent="0.25"/>
    <row r="1564" s="221" customFormat="1" x14ac:dyDescent="0.25"/>
    <row r="1565" s="221" customFormat="1" x14ac:dyDescent="0.25"/>
    <row r="1566" s="221" customFormat="1" x14ac:dyDescent="0.25"/>
    <row r="1567" s="221" customFormat="1" x14ac:dyDescent="0.25"/>
    <row r="1568" s="221" customFormat="1" x14ac:dyDescent="0.25"/>
    <row r="1569" s="221" customFormat="1" x14ac:dyDescent="0.25"/>
    <row r="1570" s="221" customFormat="1" x14ac:dyDescent="0.25"/>
    <row r="1571" s="221" customFormat="1" x14ac:dyDescent="0.25"/>
    <row r="1572" s="221" customFormat="1" x14ac:dyDescent="0.25"/>
    <row r="1573" s="221" customFormat="1" x14ac:dyDescent="0.25"/>
    <row r="1574" s="221" customFormat="1" x14ac:dyDescent="0.25"/>
    <row r="1575" s="221" customFormat="1" x14ac:dyDescent="0.25"/>
    <row r="1576" s="221" customFormat="1" x14ac:dyDescent="0.25"/>
    <row r="1577" s="221" customFormat="1" x14ac:dyDescent="0.25"/>
    <row r="1578" s="221" customFormat="1" x14ac:dyDescent="0.25"/>
    <row r="1579" s="221" customFormat="1" x14ac:dyDescent="0.25"/>
    <row r="1580" s="221" customFormat="1" x14ac:dyDescent="0.25"/>
    <row r="1581" s="221" customFormat="1" x14ac:dyDescent="0.25"/>
    <row r="1582" s="221" customFormat="1" x14ac:dyDescent="0.25"/>
    <row r="1583" s="221" customFormat="1" x14ac:dyDescent="0.25"/>
    <row r="1584" s="221" customFormat="1" x14ac:dyDescent="0.25"/>
    <row r="1585" s="221" customFormat="1" x14ac:dyDescent="0.25"/>
    <row r="1586" s="221" customFormat="1" x14ac:dyDescent="0.25"/>
    <row r="1587" s="221" customFormat="1" x14ac:dyDescent="0.25"/>
    <row r="1588" s="221" customFormat="1" x14ac:dyDescent="0.25"/>
    <row r="1589" s="221" customFormat="1" x14ac:dyDescent="0.25"/>
    <row r="1590" s="221" customFormat="1" x14ac:dyDescent="0.25"/>
    <row r="1591" s="221" customFormat="1" x14ac:dyDescent="0.25"/>
    <row r="1592" s="221" customFormat="1" x14ac:dyDescent="0.25"/>
    <row r="1593" s="221" customFormat="1" x14ac:dyDescent="0.25"/>
    <row r="1594" s="221" customFormat="1" x14ac:dyDescent="0.25"/>
    <row r="1595" s="221" customFormat="1" x14ac:dyDescent="0.25"/>
    <row r="1596" s="221" customFormat="1" x14ac:dyDescent="0.25"/>
    <row r="1597" s="221" customFormat="1" x14ac:dyDescent="0.25"/>
    <row r="1598" s="221" customFormat="1" x14ac:dyDescent="0.25"/>
    <row r="1599" s="221" customFormat="1" x14ac:dyDescent="0.25"/>
    <row r="1600" s="221" customFormat="1" x14ac:dyDescent="0.25"/>
    <row r="1601" s="221" customFormat="1" x14ac:dyDescent="0.25"/>
    <row r="1602" s="221" customFormat="1" x14ac:dyDescent="0.25"/>
    <row r="1603" s="221" customFormat="1" x14ac:dyDescent="0.25"/>
    <row r="1604" s="221" customFormat="1" x14ac:dyDescent="0.25"/>
    <row r="1605" s="221" customFormat="1" x14ac:dyDescent="0.25"/>
    <row r="1606" s="221" customFormat="1" x14ac:dyDescent="0.25"/>
    <row r="1607" s="221" customFormat="1" x14ac:dyDescent="0.25"/>
    <row r="1608" s="221" customFormat="1" x14ac:dyDescent="0.25"/>
    <row r="1609" s="221" customFormat="1" x14ac:dyDescent="0.25"/>
    <row r="1610" s="221" customFormat="1" x14ac:dyDescent="0.25"/>
    <row r="1611" s="221" customFormat="1" x14ac:dyDescent="0.25"/>
    <row r="1612" s="221" customFormat="1" x14ac:dyDescent="0.25"/>
    <row r="1613" s="221" customFormat="1" x14ac:dyDescent="0.25"/>
    <row r="1614" s="221" customFormat="1" x14ac:dyDescent="0.25"/>
    <row r="1615" s="221" customFormat="1" x14ac:dyDescent="0.25"/>
    <row r="1616" s="221" customFormat="1" x14ac:dyDescent="0.25"/>
    <row r="1617" s="221" customFormat="1" x14ac:dyDescent="0.25"/>
    <row r="1618" s="221" customFormat="1" x14ac:dyDescent="0.25"/>
    <row r="1619" s="221" customFormat="1" x14ac:dyDescent="0.25"/>
    <row r="1620" s="221" customFormat="1" x14ac:dyDescent="0.25"/>
    <row r="1621" s="221" customFormat="1" x14ac:dyDescent="0.25"/>
    <row r="1622" s="221" customFormat="1" x14ac:dyDescent="0.25"/>
    <row r="1623" s="221" customFormat="1" x14ac:dyDescent="0.25"/>
    <row r="1624" s="221" customFormat="1" x14ac:dyDescent="0.25"/>
    <row r="1625" s="221" customFormat="1" x14ac:dyDescent="0.25"/>
    <row r="1626" s="221" customFormat="1" x14ac:dyDescent="0.25"/>
    <row r="1627" s="221" customFormat="1" x14ac:dyDescent="0.25"/>
    <row r="1628" s="221" customFormat="1" x14ac:dyDescent="0.25"/>
    <row r="1629" s="221" customFormat="1" x14ac:dyDescent="0.25"/>
    <row r="1630" s="221" customFormat="1" x14ac:dyDescent="0.25"/>
    <row r="1631" s="221" customFormat="1" x14ac:dyDescent="0.25"/>
    <row r="1632" s="221" customFormat="1" x14ac:dyDescent="0.25"/>
    <row r="1633" s="221" customFormat="1" x14ac:dyDescent="0.25"/>
    <row r="1634" s="221" customFormat="1" x14ac:dyDescent="0.25"/>
    <row r="1635" s="221" customFormat="1" x14ac:dyDescent="0.25"/>
    <row r="1636" s="221" customFormat="1" x14ac:dyDescent="0.25"/>
    <row r="1637" s="221" customFormat="1" x14ac:dyDescent="0.25"/>
    <row r="1638" s="221" customFormat="1" x14ac:dyDescent="0.25"/>
    <row r="1639" s="221" customFormat="1" x14ac:dyDescent="0.25"/>
    <row r="1640" s="221" customFormat="1" x14ac:dyDescent="0.25"/>
    <row r="1641" s="221" customFormat="1" x14ac:dyDescent="0.25"/>
    <row r="1642" s="221" customFormat="1" x14ac:dyDescent="0.25"/>
    <row r="1643" s="221" customFormat="1" x14ac:dyDescent="0.25"/>
    <row r="1644" s="221" customFormat="1" x14ac:dyDescent="0.25"/>
    <row r="1645" s="221" customFormat="1" x14ac:dyDescent="0.25"/>
    <row r="1646" s="221" customFormat="1" x14ac:dyDescent="0.25"/>
    <row r="1647" s="221" customFormat="1" x14ac:dyDescent="0.25"/>
    <row r="1648" s="221" customFormat="1" x14ac:dyDescent="0.25"/>
    <row r="1649" s="221" customFormat="1" x14ac:dyDescent="0.25"/>
    <row r="1650" s="221" customFormat="1" x14ac:dyDescent="0.25"/>
    <row r="1651" s="221" customFormat="1" x14ac:dyDescent="0.25"/>
    <row r="1652" s="221" customFormat="1" x14ac:dyDescent="0.25"/>
    <row r="1653" s="221" customFormat="1" x14ac:dyDescent="0.25"/>
    <row r="1654" s="221" customFormat="1" x14ac:dyDescent="0.25"/>
    <row r="1655" s="221" customFormat="1" x14ac:dyDescent="0.25"/>
    <row r="1656" s="221" customFormat="1" x14ac:dyDescent="0.25"/>
    <row r="1657" s="221" customFormat="1" x14ac:dyDescent="0.25"/>
    <row r="1658" s="221" customFormat="1" x14ac:dyDescent="0.25"/>
    <row r="1659" s="221" customFormat="1" x14ac:dyDescent="0.25"/>
    <row r="1660" s="221" customFormat="1" x14ac:dyDescent="0.25"/>
    <row r="1661" s="221" customFormat="1" x14ac:dyDescent="0.25"/>
    <row r="1662" s="221" customFormat="1" x14ac:dyDescent="0.25"/>
    <row r="1663" s="221" customFormat="1" x14ac:dyDescent="0.25"/>
    <row r="1664" s="221" customFormat="1" x14ac:dyDescent="0.25"/>
    <row r="1665" s="221" customFormat="1" x14ac:dyDescent="0.25"/>
    <row r="1666" s="221" customFormat="1" x14ac:dyDescent="0.25"/>
    <row r="1667" s="221" customFormat="1" x14ac:dyDescent="0.25"/>
    <row r="1668" s="221" customFormat="1" x14ac:dyDescent="0.25"/>
    <row r="1669" s="221" customFormat="1" x14ac:dyDescent="0.25"/>
    <row r="1670" s="221" customFormat="1" x14ac:dyDescent="0.25"/>
    <row r="1671" s="221" customFormat="1" x14ac:dyDescent="0.25"/>
    <row r="1672" s="221" customFormat="1" x14ac:dyDescent="0.25"/>
    <row r="1673" s="221" customFormat="1" x14ac:dyDescent="0.25"/>
    <row r="1674" s="221" customFormat="1" x14ac:dyDescent="0.25"/>
    <row r="1675" s="221" customFormat="1" x14ac:dyDescent="0.25"/>
    <row r="1676" s="221" customFormat="1" x14ac:dyDescent="0.25"/>
    <row r="1677" s="221" customFormat="1" x14ac:dyDescent="0.25"/>
    <row r="1678" s="221" customFormat="1" x14ac:dyDescent="0.25"/>
    <row r="1679" s="221" customFormat="1" x14ac:dyDescent="0.25"/>
    <row r="1680" s="221" customFormat="1" x14ac:dyDescent="0.25"/>
    <row r="1681" s="221" customFormat="1" x14ac:dyDescent="0.25"/>
    <row r="1682" s="221" customFormat="1" x14ac:dyDescent="0.25"/>
    <row r="1683" s="221" customFormat="1" x14ac:dyDescent="0.25"/>
    <row r="1684" s="221" customFormat="1" x14ac:dyDescent="0.25"/>
    <row r="1685" s="221" customFormat="1" x14ac:dyDescent="0.25"/>
    <row r="1686" s="221" customFormat="1" x14ac:dyDescent="0.25"/>
    <row r="1687" s="221" customFormat="1" x14ac:dyDescent="0.25"/>
    <row r="1688" s="221" customFormat="1" x14ac:dyDescent="0.25"/>
    <row r="1689" s="221" customFormat="1" x14ac:dyDescent="0.25"/>
    <row r="1690" s="221" customFormat="1" x14ac:dyDescent="0.25"/>
    <row r="1691" s="221" customFormat="1" x14ac:dyDescent="0.25"/>
    <row r="1692" s="221" customFormat="1" x14ac:dyDescent="0.25"/>
    <row r="1693" s="221" customFormat="1" x14ac:dyDescent="0.25"/>
    <row r="1694" s="221" customFormat="1" x14ac:dyDescent="0.25"/>
    <row r="1695" s="221" customFormat="1" x14ac:dyDescent="0.25"/>
    <row r="1696" s="221" customFormat="1" x14ac:dyDescent="0.25"/>
    <row r="1697" s="221" customFormat="1" x14ac:dyDescent="0.25"/>
    <row r="1698" s="221" customFormat="1" x14ac:dyDescent="0.25"/>
    <row r="1699" s="221" customFormat="1" x14ac:dyDescent="0.25"/>
    <row r="1700" s="221" customFormat="1" x14ac:dyDescent="0.25"/>
    <row r="1701" s="221" customFormat="1" x14ac:dyDescent="0.25"/>
    <row r="1702" s="221" customFormat="1" x14ac:dyDescent="0.25"/>
    <row r="1703" s="221" customFormat="1" x14ac:dyDescent="0.25"/>
    <row r="1704" s="221" customFormat="1" x14ac:dyDescent="0.25"/>
    <row r="1705" s="221" customFormat="1" x14ac:dyDescent="0.25"/>
    <row r="1706" s="221" customFormat="1" x14ac:dyDescent="0.25"/>
    <row r="1707" s="221" customFormat="1" x14ac:dyDescent="0.25"/>
    <row r="1708" s="221" customFormat="1" x14ac:dyDescent="0.25"/>
    <row r="1709" s="221" customFormat="1" x14ac:dyDescent="0.25"/>
    <row r="1710" s="221" customFormat="1" x14ac:dyDescent="0.25"/>
    <row r="1711" s="221" customFormat="1" x14ac:dyDescent="0.25"/>
    <row r="1712" s="221" customFormat="1" x14ac:dyDescent="0.25"/>
    <row r="1713" s="221" customFormat="1" x14ac:dyDescent="0.25"/>
    <row r="1714" s="221" customFormat="1" x14ac:dyDescent="0.25"/>
    <row r="1715" s="221" customFormat="1" x14ac:dyDescent="0.25"/>
    <row r="1716" s="221" customFormat="1" x14ac:dyDescent="0.25"/>
    <row r="1717" s="221" customFormat="1" x14ac:dyDescent="0.25"/>
    <row r="1718" s="221" customFormat="1" x14ac:dyDescent="0.25"/>
    <row r="1719" s="221" customFormat="1" x14ac:dyDescent="0.25"/>
    <row r="1720" s="221" customFormat="1" x14ac:dyDescent="0.25"/>
    <row r="1721" s="221" customFormat="1" x14ac:dyDescent="0.25"/>
    <row r="1722" s="221" customFormat="1" x14ac:dyDescent="0.25"/>
    <row r="1723" s="221" customFormat="1" x14ac:dyDescent="0.25"/>
    <row r="1724" s="221" customFormat="1" x14ac:dyDescent="0.25"/>
    <row r="1725" s="221" customFormat="1" x14ac:dyDescent="0.25"/>
    <row r="1726" s="221" customFormat="1" x14ac:dyDescent="0.25"/>
    <row r="1727" s="221" customFormat="1" x14ac:dyDescent="0.25"/>
    <row r="1728" s="221" customFormat="1" x14ac:dyDescent="0.25"/>
    <row r="1729" s="221" customFormat="1" x14ac:dyDescent="0.25"/>
    <row r="1730" s="221" customFormat="1" x14ac:dyDescent="0.25"/>
    <row r="1731" s="221" customFormat="1" x14ac:dyDescent="0.25"/>
    <row r="1732" s="221" customFormat="1" x14ac:dyDescent="0.25"/>
    <row r="1733" s="221" customFormat="1" x14ac:dyDescent="0.25"/>
    <row r="1734" s="221" customFormat="1" x14ac:dyDescent="0.25"/>
    <row r="1735" s="221" customFormat="1" x14ac:dyDescent="0.25"/>
    <row r="1736" s="221" customFormat="1" x14ac:dyDescent="0.25"/>
    <row r="1737" s="221" customFormat="1" x14ac:dyDescent="0.25"/>
    <row r="1738" s="221" customFormat="1" x14ac:dyDescent="0.25"/>
    <row r="1739" s="221" customFormat="1" x14ac:dyDescent="0.25"/>
    <row r="1740" s="221" customFormat="1" x14ac:dyDescent="0.25"/>
    <row r="1741" s="221" customFormat="1" x14ac:dyDescent="0.25"/>
    <row r="1742" s="221" customFormat="1" x14ac:dyDescent="0.25"/>
    <row r="1743" s="221" customFormat="1" x14ac:dyDescent="0.25"/>
    <row r="1744" s="221" customFormat="1" x14ac:dyDescent="0.25"/>
    <row r="1745" s="221" customFormat="1" x14ac:dyDescent="0.25"/>
    <row r="1746" s="221" customFormat="1" x14ac:dyDescent="0.25"/>
    <row r="1747" s="221" customFormat="1" x14ac:dyDescent="0.25"/>
    <row r="1748" s="221" customFormat="1" x14ac:dyDescent="0.25"/>
    <row r="1749" s="221" customFormat="1" x14ac:dyDescent="0.25"/>
    <row r="1750" s="221" customFormat="1" x14ac:dyDescent="0.25"/>
    <row r="1751" s="221" customFormat="1" x14ac:dyDescent="0.25"/>
    <row r="1752" s="221" customFormat="1" x14ac:dyDescent="0.25"/>
    <row r="1753" s="221" customFormat="1" x14ac:dyDescent="0.25"/>
    <row r="1754" s="221" customFormat="1" x14ac:dyDescent="0.25"/>
    <row r="1755" s="221" customFormat="1" x14ac:dyDescent="0.25"/>
    <row r="1756" s="221" customFormat="1" x14ac:dyDescent="0.25"/>
    <row r="1757" s="221" customFormat="1" x14ac:dyDescent="0.25"/>
    <row r="1758" s="221" customFormat="1" x14ac:dyDescent="0.25"/>
    <row r="1759" s="221" customFormat="1" x14ac:dyDescent="0.25"/>
    <row r="1760" s="221" customFormat="1" x14ac:dyDescent="0.25"/>
    <row r="1761" s="221" customFormat="1" x14ac:dyDescent="0.25"/>
    <row r="1762" s="221" customFormat="1" x14ac:dyDescent="0.25"/>
    <row r="1763" s="221" customFormat="1" x14ac:dyDescent="0.25"/>
    <row r="1764" s="221" customFormat="1" x14ac:dyDescent="0.25"/>
    <row r="1765" s="221" customFormat="1" x14ac:dyDescent="0.25"/>
    <row r="1766" s="221" customFormat="1" x14ac:dyDescent="0.25"/>
    <row r="1767" s="221" customFormat="1" x14ac:dyDescent="0.25"/>
    <row r="1768" s="221" customFormat="1" x14ac:dyDescent="0.25"/>
    <row r="1769" s="221" customFormat="1" x14ac:dyDescent="0.25"/>
    <row r="1770" s="221" customFormat="1" x14ac:dyDescent="0.25"/>
    <row r="1771" s="221" customFormat="1" x14ac:dyDescent="0.25"/>
    <row r="1772" s="221" customFormat="1" x14ac:dyDescent="0.25"/>
    <row r="1773" s="221" customFormat="1" x14ac:dyDescent="0.25"/>
    <row r="1774" s="221" customFormat="1" x14ac:dyDescent="0.25"/>
    <row r="1775" s="221" customFormat="1" x14ac:dyDescent="0.25"/>
    <row r="1776" s="221" customFormat="1" x14ac:dyDescent="0.25"/>
    <row r="1777" s="221" customFormat="1" x14ac:dyDescent="0.25"/>
    <row r="1778" s="221" customFormat="1" x14ac:dyDescent="0.25"/>
    <row r="1779" s="221" customFormat="1" x14ac:dyDescent="0.25"/>
    <row r="1780" s="221" customFormat="1" x14ac:dyDescent="0.25"/>
    <row r="1781" s="221" customFormat="1" x14ac:dyDescent="0.25"/>
    <row r="1782" s="221" customFormat="1" x14ac:dyDescent="0.25"/>
    <row r="1783" s="221" customFormat="1" x14ac:dyDescent="0.25"/>
    <row r="1784" s="221" customFormat="1" x14ac:dyDescent="0.25"/>
    <row r="1785" s="221" customFormat="1" x14ac:dyDescent="0.25"/>
    <row r="1786" s="221" customFormat="1" x14ac:dyDescent="0.25"/>
    <row r="1787" s="221" customFormat="1" x14ac:dyDescent="0.25"/>
    <row r="1788" s="221" customFormat="1" x14ac:dyDescent="0.25"/>
    <row r="1789" s="221" customFormat="1" x14ac:dyDescent="0.25"/>
    <row r="1790" s="221" customFormat="1" x14ac:dyDescent="0.25"/>
    <row r="1791" s="221" customFormat="1" x14ac:dyDescent="0.25"/>
    <row r="1792" s="221" customFormat="1" x14ac:dyDescent="0.25"/>
    <row r="1793" s="221" customFormat="1" x14ac:dyDescent="0.25"/>
    <row r="1794" s="221" customFormat="1" x14ac:dyDescent="0.25"/>
    <row r="1795" s="221" customFormat="1" x14ac:dyDescent="0.25"/>
    <row r="1796" s="221" customFormat="1" x14ac:dyDescent="0.25"/>
    <row r="1797" s="221" customFormat="1" x14ac:dyDescent="0.25"/>
    <row r="1798" s="221" customFormat="1" x14ac:dyDescent="0.25"/>
    <row r="1799" s="221" customFormat="1" x14ac:dyDescent="0.25"/>
    <row r="1800" s="221" customFormat="1" x14ac:dyDescent="0.25"/>
    <row r="1801" s="221" customFormat="1" x14ac:dyDescent="0.25"/>
    <row r="1802" s="221" customFormat="1" x14ac:dyDescent="0.25"/>
    <row r="1803" s="221" customFormat="1" x14ac:dyDescent="0.25"/>
    <row r="1804" s="221" customFormat="1" x14ac:dyDescent="0.25"/>
    <row r="1805" s="221" customFormat="1" x14ac:dyDescent="0.25"/>
    <row r="1806" s="221" customFormat="1" x14ac:dyDescent="0.25"/>
    <row r="1807" s="221" customFormat="1" x14ac:dyDescent="0.25"/>
    <row r="1808" s="221" customFormat="1" x14ac:dyDescent="0.25"/>
    <row r="1809" s="221" customFormat="1" x14ac:dyDescent="0.25"/>
    <row r="1810" s="221" customFormat="1" x14ac:dyDescent="0.25"/>
    <row r="1811" s="221" customFormat="1" x14ac:dyDescent="0.25"/>
    <row r="1812" s="221" customFormat="1" x14ac:dyDescent="0.25"/>
    <row r="1813" s="221" customFormat="1" x14ac:dyDescent="0.25"/>
    <row r="1814" s="221" customFormat="1" x14ac:dyDescent="0.25"/>
    <row r="1815" s="221" customFormat="1" x14ac:dyDescent="0.25"/>
    <row r="1816" s="221" customFormat="1" x14ac:dyDescent="0.25"/>
    <row r="1817" s="221" customFormat="1" x14ac:dyDescent="0.25"/>
    <row r="1818" s="221" customFormat="1" x14ac:dyDescent="0.25"/>
    <row r="1819" s="221" customFormat="1" x14ac:dyDescent="0.25"/>
    <row r="1820" s="221" customFormat="1" x14ac:dyDescent="0.25"/>
    <row r="1821" s="221" customFormat="1" x14ac:dyDescent="0.25"/>
    <row r="1822" s="221" customFormat="1" x14ac:dyDescent="0.25"/>
    <row r="1823" s="221" customFormat="1" x14ac:dyDescent="0.25"/>
    <row r="1824" s="221" customFormat="1" x14ac:dyDescent="0.25"/>
    <row r="1825" s="221" customFormat="1" x14ac:dyDescent="0.25"/>
    <row r="1826" s="221" customFormat="1" x14ac:dyDescent="0.25"/>
    <row r="1827" s="221" customFormat="1" x14ac:dyDescent="0.25"/>
    <row r="1828" s="221" customFormat="1" x14ac:dyDescent="0.25"/>
    <row r="1829" s="221" customFormat="1" x14ac:dyDescent="0.25"/>
    <row r="1830" s="221" customFormat="1" x14ac:dyDescent="0.25"/>
    <row r="1831" s="221" customFormat="1" x14ac:dyDescent="0.25"/>
    <row r="1832" s="221" customFormat="1" x14ac:dyDescent="0.25"/>
    <row r="1833" s="221" customFormat="1" x14ac:dyDescent="0.25"/>
    <row r="1834" s="221" customFormat="1" x14ac:dyDescent="0.25"/>
    <row r="1835" s="221" customFormat="1" x14ac:dyDescent="0.25"/>
    <row r="1836" s="221" customFormat="1" x14ac:dyDescent="0.25"/>
    <row r="1837" s="221" customFormat="1" x14ac:dyDescent="0.25"/>
    <row r="1838" s="221" customFormat="1" x14ac:dyDescent="0.25"/>
    <row r="1839" s="221" customFormat="1" x14ac:dyDescent="0.25"/>
    <row r="1840" s="221" customFormat="1" x14ac:dyDescent="0.25"/>
    <row r="1841" s="221" customFormat="1" x14ac:dyDescent="0.25"/>
    <row r="1842" s="221" customFormat="1" x14ac:dyDescent="0.25"/>
    <row r="1843" s="221" customFormat="1" x14ac:dyDescent="0.25"/>
    <row r="1844" s="221" customFormat="1" x14ac:dyDescent="0.25"/>
    <row r="1845" s="221" customFormat="1" x14ac:dyDescent="0.25"/>
    <row r="1846" s="221" customFormat="1" x14ac:dyDescent="0.25"/>
    <row r="1847" s="221" customFormat="1" x14ac:dyDescent="0.25"/>
    <row r="1848" s="221" customFormat="1" x14ac:dyDescent="0.25"/>
    <row r="1849" s="221" customFormat="1" x14ac:dyDescent="0.25"/>
    <row r="1850" s="221" customFormat="1" x14ac:dyDescent="0.25"/>
    <row r="1851" s="221" customFormat="1" x14ac:dyDescent="0.25"/>
    <row r="1852" s="221" customFormat="1" x14ac:dyDescent="0.25"/>
    <row r="1853" s="221" customFormat="1" x14ac:dyDescent="0.25"/>
    <row r="1854" s="221" customFormat="1" x14ac:dyDescent="0.25"/>
    <row r="1855" s="221" customFormat="1" x14ac:dyDescent="0.25"/>
    <row r="1856" s="221" customFormat="1" x14ac:dyDescent="0.25"/>
    <row r="1857" s="221" customFormat="1" x14ac:dyDescent="0.25"/>
    <row r="1858" s="221" customFormat="1" x14ac:dyDescent="0.25"/>
    <row r="1859" s="221" customFormat="1" x14ac:dyDescent="0.25"/>
    <row r="1860" s="221" customFormat="1" x14ac:dyDescent="0.25"/>
    <row r="1861" s="221" customFormat="1" x14ac:dyDescent="0.25"/>
    <row r="1862" s="221" customFormat="1" x14ac:dyDescent="0.25"/>
    <row r="1863" s="221" customFormat="1" x14ac:dyDescent="0.25"/>
    <row r="1864" s="221" customFormat="1" x14ac:dyDescent="0.25"/>
    <row r="1865" s="221" customFormat="1" x14ac:dyDescent="0.25"/>
    <row r="1866" s="221" customFormat="1" x14ac:dyDescent="0.25"/>
    <row r="1867" s="221" customFormat="1" x14ac:dyDescent="0.25"/>
    <row r="1868" s="221" customFormat="1" x14ac:dyDescent="0.25"/>
    <row r="1869" s="221" customFormat="1" x14ac:dyDescent="0.25"/>
    <row r="1870" s="221" customFormat="1" x14ac:dyDescent="0.25"/>
    <row r="1871" s="221" customFormat="1" x14ac:dyDescent="0.25"/>
    <row r="1872" s="221" customFormat="1" x14ac:dyDescent="0.25"/>
    <row r="1873" s="221" customFormat="1" x14ac:dyDescent="0.25"/>
    <row r="1874" s="221" customFormat="1" x14ac:dyDescent="0.25"/>
    <row r="1875" s="221" customFormat="1" x14ac:dyDescent="0.25"/>
    <row r="1876" s="221" customFormat="1" x14ac:dyDescent="0.25"/>
    <row r="1877" s="221" customFormat="1" x14ac:dyDescent="0.25"/>
    <row r="1878" s="221" customFormat="1" x14ac:dyDescent="0.25"/>
    <row r="1879" s="221" customFormat="1" x14ac:dyDescent="0.25"/>
    <row r="1880" s="221" customFormat="1" x14ac:dyDescent="0.25"/>
    <row r="1881" s="221" customFormat="1" x14ac:dyDescent="0.25"/>
    <row r="1882" s="221" customFormat="1" x14ac:dyDescent="0.25"/>
    <row r="1883" s="221" customFormat="1" x14ac:dyDescent="0.25"/>
    <row r="1884" s="221" customFormat="1" x14ac:dyDescent="0.25"/>
    <row r="1885" s="221" customFormat="1" x14ac:dyDescent="0.25"/>
    <row r="1886" s="221" customFormat="1" x14ac:dyDescent="0.25"/>
    <row r="1887" s="221" customFormat="1" x14ac:dyDescent="0.25"/>
    <row r="1888" s="221" customFormat="1" x14ac:dyDescent="0.25"/>
    <row r="1889" s="221" customFormat="1" x14ac:dyDescent="0.25"/>
    <row r="1890" s="221" customFormat="1" x14ac:dyDescent="0.25"/>
    <row r="1891" s="221" customFormat="1" x14ac:dyDescent="0.25"/>
    <row r="1892" s="221" customFormat="1" x14ac:dyDescent="0.25"/>
    <row r="1893" s="221" customFormat="1" x14ac:dyDescent="0.25"/>
    <row r="1894" s="221" customFormat="1" x14ac:dyDescent="0.25"/>
    <row r="1895" s="221" customFormat="1" x14ac:dyDescent="0.25"/>
    <row r="1896" s="221" customFormat="1" x14ac:dyDescent="0.25"/>
    <row r="1897" s="221" customFormat="1" x14ac:dyDescent="0.25"/>
    <row r="1898" s="221" customFormat="1" x14ac:dyDescent="0.25"/>
    <row r="1899" s="221" customFormat="1" x14ac:dyDescent="0.25"/>
    <row r="1900" s="221" customFormat="1" x14ac:dyDescent="0.25"/>
    <row r="1901" s="221" customFormat="1" x14ac:dyDescent="0.25"/>
    <row r="1902" s="221" customFormat="1" x14ac:dyDescent="0.25"/>
    <row r="1903" s="221" customFormat="1" x14ac:dyDescent="0.25"/>
    <row r="1904" s="221" customFormat="1" x14ac:dyDescent="0.25"/>
    <row r="1905" s="221" customFormat="1" x14ac:dyDescent="0.25"/>
    <row r="1906" s="221" customFormat="1" x14ac:dyDescent="0.25"/>
    <row r="1907" s="221" customFormat="1" x14ac:dyDescent="0.25"/>
    <row r="1908" s="221" customFormat="1" x14ac:dyDescent="0.25"/>
    <row r="1909" s="221" customFormat="1" x14ac:dyDescent="0.25"/>
    <row r="1910" s="221" customFormat="1" x14ac:dyDescent="0.25"/>
    <row r="1911" s="221" customFormat="1" x14ac:dyDescent="0.25"/>
    <row r="1912" s="221" customFormat="1" x14ac:dyDescent="0.25"/>
    <row r="1913" s="221" customFormat="1" x14ac:dyDescent="0.25"/>
    <row r="1914" s="221" customFormat="1" x14ac:dyDescent="0.25"/>
    <row r="1915" s="221" customFormat="1" x14ac:dyDescent="0.25"/>
    <row r="1916" s="221" customFormat="1" x14ac:dyDescent="0.25"/>
    <row r="1917" s="221" customFormat="1" x14ac:dyDescent="0.25"/>
    <row r="1918" s="221" customFormat="1" x14ac:dyDescent="0.25"/>
    <row r="1919" s="221" customFormat="1" x14ac:dyDescent="0.25"/>
    <row r="1920" s="221" customFormat="1" x14ac:dyDescent="0.25"/>
    <row r="1921" s="221" customFormat="1" x14ac:dyDescent="0.25"/>
    <row r="1922" s="221" customFormat="1" x14ac:dyDescent="0.25"/>
    <row r="1923" s="221" customFormat="1" x14ac:dyDescent="0.25"/>
    <row r="1924" s="221" customFormat="1" x14ac:dyDescent="0.25"/>
    <row r="1925" s="221" customFormat="1" x14ac:dyDescent="0.25"/>
    <row r="1926" s="221" customFormat="1" x14ac:dyDescent="0.25"/>
    <row r="1927" s="221" customFormat="1" x14ac:dyDescent="0.25"/>
    <row r="1928" s="221" customFormat="1" x14ac:dyDescent="0.25"/>
    <row r="1929" s="221" customFormat="1" x14ac:dyDescent="0.25"/>
    <row r="1930" s="221" customFormat="1" x14ac:dyDescent="0.25"/>
    <row r="1931" s="221" customFormat="1" x14ac:dyDescent="0.25"/>
    <row r="1932" s="221" customFormat="1" x14ac:dyDescent="0.25"/>
    <row r="1933" s="221" customFormat="1" x14ac:dyDescent="0.25"/>
    <row r="1934" s="221" customFormat="1" x14ac:dyDescent="0.25"/>
    <row r="1935" s="221" customFormat="1" x14ac:dyDescent="0.25"/>
    <row r="1936" s="221" customFormat="1" x14ac:dyDescent="0.25"/>
    <row r="1937" s="221" customFormat="1" x14ac:dyDescent="0.25"/>
    <row r="1938" s="221" customFormat="1" x14ac:dyDescent="0.25"/>
    <row r="1939" s="221" customFormat="1" x14ac:dyDescent="0.25"/>
    <row r="1940" s="221" customFormat="1" x14ac:dyDescent="0.25"/>
    <row r="1941" s="221" customFormat="1" x14ac:dyDescent="0.25"/>
    <row r="1942" s="221" customFormat="1" x14ac:dyDescent="0.25"/>
    <row r="1943" s="221" customFormat="1" x14ac:dyDescent="0.25"/>
    <row r="1944" s="221" customFormat="1" x14ac:dyDescent="0.25"/>
    <row r="1945" s="221" customFormat="1" x14ac:dyDescent="0.25"/>
    <row r="1946" s="221" customFormat="1" x14ac:dyDescent="0.25"/>
    <row r="1947" s="221" customFormat="1" x14ac:dyDescent="0.25"/>
    <row r="1948" s="221" customFormat="1" x14ac:dyDescent="0.25"/>
    <row r="1949" s="221" customFormat="1" x14ac:dyDescent="0.25"/>
    <row r="1950" s="221" customFormat="1" x14ac:dyDescent="0.25"/>
    <row r="1951" s="221" customFormat="1" x14ac:dyDescent="0.25"/>
    <row r="1952" s="221" customFormat="1" x14ac:dyDescent="0.25"/>
    <row r="1953" s="221" customFormat="1" x14ac:dyDescent="0.25"/>
    <row r="1954" s="221" customFormat="1" x14ac:dyDescent="0.25"/>
    <row r="1955" s="221" customFormat="1" x14ac:dyDescent="0.25"/>
    <row r="1956" s="221" customFormat="1" x14ac:dyDescent="0.25"/>
    <row r="1957" s="221" customFormat="1" x14ac:dyDescent="0.25"/>
    <row r="1958" s="221" customFormat="1" x14ac:dyDescent="0.25"/>
    <row r="1959" s="221" customFormat="1" x14ac:dyDescent="0.25"/>
    <row r="1960" s="221" customFormat="1" x14ac:dyDescent="0.25"/>
    <row r="1961" s="221" customFormat="1" x14ac:dyDescent="0.25"/>
    <row r="1962" s="221" customFormat="1" x14ac:dyDescent="0.25"/>
    <row r="1963" s="221" customFormat="1" x14ac:dyDescent="0.25"/>
    <row r="1964" s="221" customFormat="1" x14ac:dyDescent="0.25"/>
    <row r="1965" s="221" customFormat="1" x14ac:dyDescent="0.25"/>
    <row r="1966" s="221" customFormat="1" x14ac:dyDescent="0.25"/>
    <row r="1967" s="221" customFormat="1" x14ac:dyDescent="0.25"/>
    <row r="1968" s="221" customFormat="1" x14ac:dyDescent="0.25"/>
    <row r="1969" s="221" customFormat="1" x14ac:dyDescent="0.25"/>
    <row r="1970" s="221" customFormat="1" x14ac:dyDescent="0.25"/>
    <row r="1971" s="221" customFormat="1" x14ac:dyDescent="0.25"/>
    <row r="1972" s="221" customFormat="1" x14ac:dyDescent="0.25"/>
    <row r="1973" s="221" customFormat="1" x14ac:dyDescent="0.25"/>
    <row r="1974" s="221" customFormat="1" x14ac:dyDescent="0.25"/>
    <row r="1975" s="221" customFormat="1" x14ac:dyDescent="0.25"/>
    <row r="1976" s="221" customFormat="1" x14ac:dyDescent="0.25"/>
    <row r="1977" s="221" customFormat="1" x14ac:dyDescent="0.25"/>
    <row r="1978" s="221" customFormat="1" x14ac:dyDescent="0.25"/>
    <row r="1979" s="221" customFormat="1" x14ac:dyDescent="0.25"/>
    <row r="1980" s="221" customFormat="1" x14ac:dyDescent="0.25"/>
    <row r="1981" s="221" customFormat="1" x14ac:dyDescent="0.25"/>
    <row r="1982" s="221" customFormat="1" x14ac:dyDescent="0.25"/>
    <row r="1983" s="221" customFormat="1" x14ac:dyDescent="0.25"/>
    <row r="1984" s="221" customFormat="1" x14ac:dyDescent="0.25"/>
    <row r="1985" s="221" customFormat="1" x14ac:dyDescent="0.25"/>
    <row r="1986" s="221" customFormat="1" x14ac:dyDescent="0.25"/>
    <row r="1987" s="221" customFormat="1" x14ac:dyDescent="0.25"/>
    <row r="1988" s="221" customFormat="1" x14ac:dyDescent="0.25"/>
    <row r="1989" s="221" customFormat="1" x14ac:dyDescent="0.25"/>
    <row r="1990" s="221" customFormat="1" x14ac:dyDescent="0.25"/>
    <row r="1991" s="221" customFormat="1" x14ac:dyDescent="0.25"/>
    <row r="1992" s="221" customFormat="1" x14ac:dyDescent="0.25"/>
    <row r="1993" s="221" customFormat="1" x14ac:dyDescent="0.25"/>
    <row r="1994" s="221" customFormat="1" x14ac:dyDescent="0.25"/>
    <row r="1995" s="221" customFormat="1" x14ac:dyDescent="0.25"/>
    <row r="1996" s="221" customFormat="1" x14ac:dyDescent="0.25"/>
    <row r="1997" s="221" customFormat="1" x14ac:dyDescent="0.25"/>
    <row r="1998" s="221" customFormat="1" x14ac:dyDescent="0.25"/>
    <row r="1999" s="221" customFormat="1" x14ac:dyDescent="0.25"/>
    <row r="2000" s="221" customFormat="1" x14ac:dyDescent="0.25"/>
    <row r="2001" s="221" customFormat="1" x14ac:dyDescent="0.25"/>
    <row r="2002" s="221" customFormat="1" x14ac:dyDescent="0.25"/>
    <row r="2003" s="221" customFormat="1" x14ac:dyDescent="0.25"/>
    <row r="2004" s="221" customFormat="1" x14ac:dyDescent="0.25"/>
    <row r="2005" s="221" customFormat="1" x14ac:dyDescent="0.25"/>
    <row r="2006" s="221" customFormat="1" x14ac:dyDescent="0.25"/>
    <row r="2007" s="221" customFormat="1" x14ac:dyDescent="0.25"/>
    <row r="2008" s="221" customFormat="1" x14ac:dyDescent="0.25"/>
    <row r="2009" s="221" customFormat="1" x14ac:dyDescent="0.25"/>
    <row r="2010" s="221" customFormat="1" x14ac:dyDescent="0.25"/>
    <row r="2011" s="221" customFormat="1" x14ac:dyDescent="0.25"/>
    <row r="2012" s="221" customFormat="1" x14ac:dyDescent="0.25"/>
    <row r="2013" s="221" customFormat="1" x14ac:dyDescent="0.25"/>
    <row r="2014" s="221" customFormat="1" x14ac:dyDescent="0.25"/>
    <row r="2015" s="221" customFormat="1" x14ac:dyDescent="0.25"/>
    <row r="2016" s="221" customFormat="1" x14ac:dyDescent="0.25"/>
    <row r="2017" s="221" customFormat="1" x14ac:dyDescent="0.25"/>
    <row r="2018" s="221" customFormat="1" x14ac:dyDescent="0.25"/>
    <row r="2019" s="221" customFormat="1" x14ac:dyDescent="0.25"/>
    <row r="2020" s="221" customFormat="1" x14ac:dyDescent="0.25"/>
    <row r="2021" s="221" customFormat="1" x14ac:dyDescent="0.25"/>
    <row r="2022" s="221" customFormat="1" x14ac:dyDescent="0.25"/>
    <row r="2023" s="221" customFormat="1" x14ac:dyDescent="0.25"/>
    <row r="2024" s="221" customFormat="1" x14ac:dyDescent="0.25"/>
    <row r="2025" s="221" customFormat="1" x14ac:dyDescent="0.25"/>
    <row r="2026" s="221" customFormat="1" x14ac:dyDescent="0.25"/>
    <row r="2027" s="221" customFormat="1" x14ac:dyDescent="0.25"/>
    <row r="2028" s="221" customFormat="1" x14ac:dyDescent="0.25"/>
    <row r="2029" s="221" customFormat="1" x14ac:dyDescent="0.25"/>
    <row r="2030" s="221" customFormat="1" x14ac:dyDescent="0.25"/>
    <row r="2031" s="221" customFormat="1" x14ac:dyDescent="0.25"/>
    <row r="2032" s="221" customFormat="1" x14ac:dyDescent="0.25"/>
    <row r="2033" s="221" customFormat="1" x14ac:dyDescent="0.25"/>
    <row r="2034" s="221" customFormat="1" x14ac:dyDescent="0.25"/>
    <row r="2035" s="221" customFormat="1" x14ac:dyDescent="0.25"/>
    <row r="2036" s="221" customFormat="1" x14ac:dyDescent="0.25"/>
    <row r="2037" s="221" customFormat="1" x14ac:dyDescent="0.25"/>
    <row r="2038" s="221" customFormat="1" x14ac:dyDescent="0.25"/>
    <row r="2039" s="221" customFormat="1" x14ac:dyDescent="0.25"/>
    <row r="2040" s="221" customFormat="1" x14ac:dyDescent="0.25"/>
    <row r="2041" s="221" customFormat="1" x14ac:dyDescent="0.25"/>
    <row r="2042" s="221" customFormat="1" x14ac:dyDescent="0.25"/>
    <row r="2043" s="221" customFormat="1" x14ac:dyDescent="0.25"/>
    <row r="2044" s="221" customFormat="1" x14ac:dyDescent="0.25"/>
    <row r="2045" s="221" customFormat="1" x14ac:dyDescent="0.25"/>
    <row r="2046" s="221" customFormat="1" x14ac:dyDescent="0.25"/>
    <row r="2047" s="221" customFormat="1" x14ac:dyDescent="0.25"/>
    <row r="2048" s="221" customFormat="1" x14ac:dyDescent="0.25"/>
    <row r="2049" s="221" customFormat="1" x14ac:dyDescent="0.25"/>
    <row r="2050" s="221" customFormat="1" x14ac:dyDescent="0.25"/>
    <row r="2051" s="221" customFormat="1" x14ac:dyDescent="0.25"/>
    <row r="2052" s="221" customFormat="1" x14ac:dyDescent="0.25"/>
    <row r="2053" s="221" customFormat="1" x14ac:dyDescent="0.25"/>
    <row r="2054" s="221" customFormat="1" x14ac:dyDescent="0.25"/>
    <row r="2055" s="221" customFormat="1" x14ac:dyDescent="0.25"/>
    <row r="2056" s="221" customFormat="1" x14ac:dyDescent="0.25"/>
    <row r="2057" s="221" customFormat="1" x14ac:dyDescent="0.25"/>
    <row r="2058" s="221" customFormat="1" x14ac:dyDescent="0.25"/>
    <row r="2059" s="221" customFormat="1" x14ac:dyDescent="0.25"/>
    <row r="2060" s="221" customFormat="1" x14ac:dyDescent="0.25"/>
    <row r="2061" s="221" customFormat="1" x14ac:dyDescent="0.25"/>
    <row r="2062" s="221" customFormat="1" x14ac:dyDescent="0.25"/>
    <row r="2063" s="221" customFormat="1" x14ac:dyDescent="0.25"/>
    <row r="2064" s="221" customFormat="1" x14ac:dyDescent="0.25"/>
    <row r="2065" s="221" customFormat="1" x14ac:dyDescent="0.25"/>
    <row r="2066" s="221" customFormat="1" x14ac:dyDescent="0.25"/>
    <row r="2067" s="221" customFormat="1" x14ac:dyDescent="0.25"/>
    <row r="2068" s="221" customFormat="1" x14ac:dyDescent="0.25"/>
    <row r="2069" s="221" customFormat="1" x14ac:dyDescent="0.25"/>
    <row r="2070" s="221" customFormat="1" x14ac:dyDescent="0.25"/>
    <row r="2071" s="221" customFormat="1" x14ac:dyDescent="0.25"/>
    <row r="2072" s="221" customFormat="1" x14ac:dyDescent="0.25"/>
    <row r="2073" s="221" customFormat="1" x14ac:dyDescent="0.25"/>
    <row r="2074" s="221" customFormat="1" x14ac:dyDescent="0.25"/>
    <row r="2075" s="221" customFormat="1" x14ac:dyDescent="0.25"/>
    <row r="2076" s="221" customFormat="1" x14ac:dyDescent="0.25"/>
    <row r="2077" s="221" customFormat="1" x14ac:dyDescent="0.25"/>
    <row r="2078" s="221" customFormat="1" x14ac:dyDescent="0.25"/>
    <row r="2079" s="221" customFormat="1" x14ac:dyDescent="0.25"/>
    <row r="2080" s="221" customFormat="1" x14ac:dyDescent="0.25"/>
    <row r="2081" s="221" customFormat="1" x14ac:dyDescent="0.25"/>
    <row r="2082" s="221" customFormat="1" x14ac:dyDescent="0.25"/>
    <row r="2083" s="221" customFormat="1" x14ac:dyDescent="0.25"/>
    <row r="2084" s="221" customFormat="1" x14ac:dyDescent="0.25"/>
    <row r="2085" s="221" customFormat="1" x14ac:dyDescent="0.25"/>
    <row r="2086" s="221" customFormat="1" x14ac:dyDescent="0.25"/>
    <row r="2087" s="221" customFormat="1" x14ac:dyDescent="0.25"/>
    <row r="2088" s="221" customFormat="1" x14ac:dyDescent="0.25"/>
    <row r="2089" s="221" customFormat="1" x14ac:dyDescent="0.25"/>
    <row r="2090" s="221" customFormat="1" x14ac:dyDescent="0.25"/>
    <row r="2091" s="221" customFormat="1" x14ac:dyDescent="0.25"/>
    <row r="2092" s="221" customFormat="1" x14ac:dyDescent="0.25"/>
    <row r="2093" s="221" customFormat="1" x14ac:dyDescent="0.25"/>
    <row r="2094" s="221" customFormat="1" x14ac:dyDescent="0.25"/>
    <row r="2095" s="221" customFormat="1" x14ac:dyDescent="0.25"/>
    <row r="2096" s="221" customFormat="1" x14ac:dyDescent="0.25"/>
    <row r="2097" s="221" customFormat="1" x14ac:dyDescent="0.25"/>
    <row r="2098" s="221" customFormat="1" x14ac:dyDescent="0.25"/>
    <row r="2099" s="221" customFormat="1" x14ac:dyDescent="0.25"/>
    <row r="2100" s="221" customFormat="1" x14ac:dyDescent="0.25"/>
    <row r="2101" s="221" customFormat="1" x14ac:dyDescent="0.25"/>
    <row r="2102" s="221" customFormat="1" x14ac:dyDescent="0.25"/>
    <row r="2103" s="221" customFormat="1" x14ac:dyDescent="0.25"/>
    <row r="2104" s="221" customFormat="1" x14ac:dyDescent="0.25"/>
    <row r="2105" s="221" customFormat="1" x14ac:dyDescent="0.25"/>
    <row r="2106" s="221" customFormat="1" x14ac:dyDescent="0.25"/>
    <row r="2107" s="221" customFormat="1" x14ac:dyDescent="0.25"/>
    <row r="2108" s="221" customFormat="1" x14ac:dyDescent="0.25"/>
    <row r="2109" s="221" customFormat="1" x14ac:dyDescent="0.25"/>
    <row r="2110" s="221" customFormat="1" x14ac:dyDescent="0.25"/>
    <row r="2111" s="221" customFormat="1" x14ac:dyDescent="0.25"/>
    <row r="2112" s="221" customFormat="1" x14ac:dyDescent="0.25"/>
    <row r="2113" s="221" customFormat="1" x14ac:dyDescent="0.25"/>
    <row r="2114" s="221" customFormat="1" x14ac:dyDescent="0.25"/>
    <row r="2115" s="221" customFormat="1" x14ac:dyDescent="0.25"/>
    <row r="2116" s="221" customFormat="1" x14ac:dyDescent="0.25"/>
    <row r="2117" s="221" customFormat="1" x14ac:dyDescent="0.25"/>
    <row r="2118" s="221" customFormat="1" x14ac:dyDescent="0.25"/>
    <row r="2119" s="221" customFormat="1" x14ac:dyDescent="0.25"/>
    <row r="2120" s="221" customFormat="1" x14ac:dyDescent="0.25"/>
    <row r="2121" s="221" customFormat="1" x14ac:dyDescent="0.25"/>
    <row r="2122" s="221" customFormat="1" x14ac:dyDescent="0.25"/>
    <row r="2123" s="221" customFormat="1" x14ac:dyDescent="0.25"/>
    <row r="2124" s="221" customFormat="1" x14ac:dyDescent="0.25"/>
    <row r="2125" s="221" customFormat="1" x14ac:dyDescent="0.25"/>
    <row r="2126" s="221" customFormat="1" x14ac:dyDescent="0.25"/>
    <row r="2127" s="221" customFormat="1" x14ac:dyDescent="0.25"/>
    <row r="2128" s="221" customFormat="1" x14ac:dyDescent="0.25"/>
    <row r="2129" s="221" customFormat="1" x14ac:dyDescent="0.25"/>
    <row r="2130" s="221" customFormat="1" x14ac:dyDescent="0.25"/>
    <row r="2131" s="221" customFormat="1" x14ac:dyDescent="0.25"/>
    <row r="2132" s="221" customFormat="1" x14ac:dyDescent="0.25"/>
    <row r="2133" s="221" customFormat="1" x14ac:dyDescent="0.25"/>
    <row r="2134" s="221" customFormat="1" x14ac:dyDescent="0.25"/>
    <row r="2135" s="221" customFormat="1" x14ac:dyDescent="0.25"/>
    <row r="2136" s="221" customFormat="1" x14ac:dyDescent="0.25"/>
    <row r="2137" s="221" customFormat="1" x14ac:dyDescent="0.25"/>
    <row r="2138" s="221" customFormat="1" x14ac:dyDescent="0.25"/>
    <row r="2139" s="221" customFormat="1" x14ac:dyDescent="0.25"/>
    <row r="2140" s="221" customFormat="1" x14ac:dyDescent="0.25"/>
    <row r="2141" s="221" customFormat="1" x14ac:dyDescent="0.25"/>
    <row r="2142" s="221" customFormat="1" x14ac:dyDescent="0.25"/>
    <row r="2143" s="221" customFormat="1" x14ac:dyDescent="0.25"/>
    <row r="2144" s="221" customFormat="1" x14ac:dyDescent="0.25"/>
    <row r="2145" s="221" customFormat="1" x14ac:dyDescent="0.25"/>
    <row r="2146" s="221" customFormat="1" x14ac:dyDescent="0.25"/>
    <row r="2147" s="221" customFormat="1" x14ac:dyDescent="0.25"/>
    <row r="2148" s="221" customFormat="1" x14ac:dyDescent="0.25"/>
    <row r="2149" s="221" customFormat="1" x14ac:dyDescent="0.25"/>
    <row r="2150" s="221" customFormat="1" x14ac:dyDescent="0.25"/>
    <row r="2151" s="221" customFormat="1" x14ac:dyDescent="0.25"/>
    <row r="2152" s="221" customFormat="1" x14ac:dyDescent="0.25"/>
    <row r="2153" s="221" customFormat="1" x14ac:dyDescent="0.25"/>
    <row r="2154" s="221" customFormat="1" x14ac:dyDescent="0.25"/>
    <row r="2155" s="221" customFormat="1" x14ac:dyDescent="0.25"/>
  </sheetData>
  <printOptions horizontalCentered="1"/>
  <pageMargins left="0.19685039370078741" right="0.19685039370078741" top="0.27559055118110237" bottom="0.27559055118110237" header="0.11811023622047245" footer="0.11811023622047245"/>
  <pageSetup paperSize="9" scale="80" orientation="portrait" r:id="rId1"/>
  <headerFooter alignWithMargins="0"/>
  <rowBreaks count="3" manualBreakCount="3">
    <brk id="272" max="4" man="1"/>
    <brk id="279" max="16383" man="1"/>
    <brk id="2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838"/>
  <sheetViews>
    <sheetView tabSelected="1" zoomScaleNormal="100" workbookViewId="0">
      <pane xSplit="11" ySplit="1" topLeftCell="L2" activePane="bottomRight" state="frozen"/>
      <selection activeCell="AA2" sqref="AA2"/>
      <selection pane="topRight" activeCell="AA2" sqref="AA2"/>
      <selection pane="bottomLeft" activeCell="AA2" sqref="AA2"/>
      <selection pane="bottomRight" activeCell="O1" sqref="O1:AZ1048576"/>
    </sheetView>
  </sheetViews>
  <sheetFormatPr defaultRowHeight="14.4" x14ac:dyDescent="0.3"/>
  <cols>
    <col min="1" max="1" width="5.44140625" style="8" hidden="1" customWidth="1"/>
    <col min="2" max="2" width="4" style="9" hidden="1" customWidth="1"/>
    <col min="3" max="3" width="4" style="19" hidden="1" customWidth="1"/>
    <col min="4" max="4" width="3.109375" style="19" hidden="1" customWidth="1"/>
    <col min="5" max="5" width="4.109375" style="10" customWidth="1"/>
    <col min="6" max="6" width="3.109375" style="19" hidden="1" customWidth="1"/>
    <col min="7" max="7" width="3.6640625" style="82" customWidth="1"/>
    <col min="8" max="8" width="12.88671875" style="83" customWidth="1"/>
    <col min="9" max="9" width="5.5546875" style="84" customWidth="1"/>
    <col min="10" max="10" width="5.5546875" style="84" hidden="1" customWidth="1"/>
    <col min="11" max="11" width="29.88671875" style="7" customWidth="1"/>
    <col min="12" max="12" width="14.33203125" style="119" customWidth="1"/>
    <col min="13" max="13" width="13" style="49" customWidth="1"/>
    <col min="14" max="14" width="18" customWidth="1"/>
    <col min="15" max="15" width="0.5546875" customWidth="1"/>
    <col min="16" max="16" width="16.33203125" hidden="1" customWidth="1"/>
    <col min="17" max="17" width="16.6640625" hidden="1" customWidth="1"/>
    <col min="18" max="18" width="16" hidden="1" customWidth="1"/>
    <col min="19" max="19" width="17.5546875" hidden="1" customWidth="1"/>
    <col min="20" max="21" width="15.6640625" hidden="1" customWidth="1"/>
    <col min="22" max="22" width="4.6640625" hidden="1" customWidth="1"/>
    <col min="23" max="23" width="17.88671875" hidden="1" customWidth="1"/>
    <col min="24" max="25" width="15.6640625" hidden="1" customWidth="1"/>
    <col min="26" max="26" width="17.6640625" hidden="1" customWidth="1"/>
    <col min="27" max="27" width="15.6640625" hidden="1" customWidth="1"/>
    <col min="28" max="28" width="16.5546875" hidden="1" customWidth="1"/>
    <col min="29" max="29" width="15.6640625" hidden="1" customWidth="1"/>
    <col min="30" max="30" width="4.109375" hidden="1" customWidth="1"/>
    <col min="31" max="32" width="15.6640625" hidden="1" customWidth="1"/>
    <col min="33" max="33" width="16.88671875" hidden="1" customWidth="1"/>
    <col min="34" max="34" width="16.109375" hidden="1" customWidth="1"/>
    <col min="35" max="35" width="17.88671875" hidden="1" customWidth="1"/>
    <col min="36" max="36" width="18" hidden="1" customWidth="1"/>
    <col min="37" max="37" width="6" hidden="1" customWidth="1"/>
    <col min="38" max="38" width="23" hidden="1" customWidth="1"/>
    <col min="39" max="39" width="30" hidden="1" customWidth="1"/>
    <col min="40" max="40" width="18.109375" hidden="1" customWidth="1"/>
    <col min="41" max="41" width="29.33203125" hidden="1" customWidth="1"/>
    <col min="42" max="42" width="0.5546875" customWidth="1"/>
    <col min="43" max="43" width="13.33203125" bestFit="1" customWidth="1"/>
    <col min="45" max="45" width="12.88671875" customWidth="1"/>
  </cols>
  <sheetData>
    <row r="1" spans="1:42" s="134" customFormat="1" ht="53.25" customHeight="1" x14ac:dyDescent="0.3">
      <c r="A1" s="132"/>
      <c r="B1" s="11" t="s">
        <v>0</v>
      </c>
      <c r="C1" s="12" t="s">
        <v>39</v>
      </c>
      <c r="D1" s="13" t="s">
        <v>40</v>
      </c>
      <c r="E1" s="14" t="s">
        <v>41</v>
      </c>
      <c r="F1" s="15" t="s">
        <v>42</v>
      </c>
      <c r="G1" s="16" t="s">
        <v>1</v>
      </c>
      <c r="H1" s="1" t="s">
        <v>43</v>
      </c>
      <c r="I1" s="133" t="s">
        <v>44</v>
      </c>
      <c r="J1" s="17" t="s">
        <v>45</v>
      </c>
      <c r="K1" s="1" t="s">
        <v>46</v>
      </c>
      <c r="L1" s="109" t="s">
        <v>209</v>
      </c>
      <c r="M1" s="2" t="s">
        <v>47</v>
      </c>
      <c r="N1" s="142" t="s">
        <v>286</v>
      </c>
      <c r="O1" s="143" t="s">
        <v>3445</v>
      </c>
      <c r="P1" s="143" t="s">
        <v>326</v>
      </c>
      <c r="Q1" s="143" t="s">
        <v>327</v>
      </c>
      <c r="R1" s="143" t="s">
        <v>328</v>
      </c>
      <c r="S1" s="143" t="s">
        <v>329</v>
      </c>
      <c r="T1" s="143" t="s">
        <v>330</v>
      </c>
      <c r="U1" s="143" t="s">
        <v>331</v>
      </c>
      <c r="V1" s="143" t="s">
        <v>332</v>
      </c>
      <c r="W1" s="143" t="s">
        <v>333</v>
      </c>
      <c r="X1" s="143" t="s">
        <v>334</v>
      </c>
      <c r="Y1" s="143" t="s">
        <v>335</v>
      </c>
      <c r="Z1" s="143" t="s">
        <v>336</v>
      </c>
      <c r="AA1" s="143" t="s">
        <v>337</v>
      </c>
      <c r="AB1" s="143" t="s">
        <v>338</v>
      </c>
      <c r="AC1" s="143" t="s">
        <v>339</v>
      </c>
      <c r="AD1" s="143" t="s">
        <v>340</v>
      </c>
      <c r="AE1" s="143" t="s">
        <v>341</v>
      </c>
      <c r="AF1" s="143" t="s">
        <v>342</v>
      </c>
      <c r="AG1" s="143" t="s">
        <v>343</v>
      </c>
      <c r="AH1" s="143" t="s">
        <v>344</v>
      </c>
      <c r="AI1" s="143" t="s">
        <v>345</v>
      </c>
      <c r="AJ1" s="143" t="s">
        <v>346</v>
      </c>
      <c r="AK1" s="143" t="s">
        <v>347</v>
      </c>
      <c r="AL1" s="143" t="s">
        <v>348</v>
      </c>
      <c r="AM1" s="143" t="s">
        <v>349</v>
      </c>
      <c r="AN1" s="143" t="s">
        <v>350</v>
      </c>
      <c r="AO1" s="143" t="s">
        <v>351</v>
      </c>
      <c r="AP1" s="143" t="s">
        <v>352</v>
      </c>
    </row>
    <row r="2" spans="1:42" x14ac:dyDescent="0.3">
      <c r="A2" s="8">
        <f t="shared" ref="A2:A3" si="0">H2</f>
        <v>0</v>
      </c>
      <c r="B2" s="9" t="str">
        <f t="shared" ref="B2:B3" si="1">IF(J2&gt;0,G2," ")</f>
        <v xml:space="preserve"> </v>
      </c>
      <c r="C2" s="45" t="str">
        <f t="shared" ref="C2" si="2">IF(I2&gt;0,LEFT(E2,3),"  ")</f>
        <v xml:space="preserve">  </v>
      </c>
      <c r="D2" s="45" t="str">
        <f t="shared" ref="D2" si="3">IF(I2&gt;0,LEFT(E2,4),"  ")</f>
        <v xml:space="preserve">  </v>
      </c>
      <c r="E2" s="39"/>
      <c r="F2" s="40"/>
      <c r="G2" s="41"/>
      <c r="H2" s="42"/>
      <c r="I2" s="43"/>
      <c r="J2" s="43"/>
      <c r="K2" s="44"/>
      <c r="L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</row>
    <row r="3" spans="1:42" ht="26.4" x14ac:dyDescent="0.3">
      <c r="A3" s="8" t="str">
        <f t="shared" si="0"/>
        <v>GLAVA 012 02</v>
      </c>
      <c r="B3" s="9" t="str">
        <f t="shared" si="1"/>
        <v xml:space="preserve"> </v>
      </c>
      <c r="C3" s="45" t="str">
        <f t="shared" ref="C3:C85" si="4">IF(I3&gt;0,LEFT(E3,3),"  ")</f>
        <v xml:space="preserve">  </v>
      </c>
      <c r="D3" s="45" t="str">
        <f t="shared" ref="D3:D85" si="5">IF(I3&gt;0,LEFT(E3,4),"  ")</f>
        <v xml:space="preserve">  </v>
      </c>
      <c r="E3" s="21"/>
      <c r="F3" s="22"/>
      <c r="G3" s="23"/>
      <c r="H3" s="25" t="s">
        <v>166</v>
      </c>
      <c r="I3" s="56"/>
      <c r="J3" s="56"/>
      <c r="K3" s="25" t="s">
        <v>167</v>
      </c>
      <c r="L3" s="111">
        <f>SUM(L16,L96,L189,L604)</f>
        <v>6810020</v>
      </c>
      <c r="N3" s="111">
        <f>SUM(N16,N96,N189,N604)</f>
        <v>6810020</v>
      </c>
      <c r="O3" s="111" t="e">
        <f t="shared" ref="O3:Y3" si="6">SUM(O16,O96,O189,O604)</f>
        <v>#REF!</v>
      </c>
      <c r="P3" s="111" t="e">
        <f t="shared" si="6"/>
        <v>#REF!</v>
      </c>
      <c r="Q3" s="111" t="e">
        <f t="shared" si="6"/>
        <v>#REF!</v>
      </c>
      <c r="R3" s="111" t="e">
        <f t="shared" si="6"/>
        <v>#REF!</v>
      </c>
      <c r="S3" s="111" t="e">
        <f t="shared" si="6"/>
        <v>#REF!</v>
      </c>
      <c r="T3" s="111" t="e">
        <f t="shared" si="6"/>
        <v>#REF!</v>
      </c>
      <c r="U3" s="111" t="e">
        <f t="shared" si="6"/>
        <v>#REF!</v>
      </c>
      <c r="V3" s="111" t="e">
        <f t="shared" si="6"/>
        <v>#REF!</v>
      </c>
      <c r="W3" s="111" t="e">
        <f t="shared" si="6"/>
        <v>#REF!</v>
      </c>
      <c r="X3" s="111" t="e">
        <f t="shared" si="6"/>
        <v>#REF!</v>
      </c>
      <c r="Y3" s="111" t="e">
        <f t="shared" si="6"/>
        <v>#REF!</v>
      </c>
      <c r="Z3" s="111" t="e">
        <f t="shared" ref="Z3:AP3" si="7">SUM(Z16,Z96,Z189,Z604)</f>
        <v>#REF!</v>
      </c>
      <c r="AA3" s="111" t="e">
        <f t="shared" si="7"/>
        <v>#REF!</v>
      </c>
      <c r="AB3" s="111" t="e">
        <f t="shared" si="7"/>
        <v>#REF!</v>
      </c>
      <c r="AC3" s="111" t="e">
        <f t="shared" si="7"/>
        <v>#REF!</v>
      </c>
      <c r="AD3" s="111" t="e">
        <f t="shared" si="7"/>
        <v>#REF!</v>
      </c>
      <c r="AE3" s="111" t="e">
        <f t="shared" si="7"/>
        <v>#REF!</v>
      </c>
      <c r="AF3" s="111" t="e">
        <f t="shared" si="7"/>
        <v>#REF!</v>
      </c>
      <c r="AG3" s="111" t="e">
        <f t="shared" si="7"/>
        <v>#REF!</v>
      </c>
      <c r="AH3" s="111" t="e">
        <f t="shared" si="7"/>
        <v>#REF!</v>
      </c>
      <c r="AI3" s="111" t="e">
        <f t="shared" si="7"/>
        <v>#REF!</v>
      </c>
      <c r="AJ3" s="111" t="e">
        <f t="shared" si="7"/>
        <v>#REF!</v>
      </c>
      <c r="AK3" s="111" t="e">
        <f t="shared" si="7"/>
        <v>#REF!</v>
      </c>
      <c r="AL3" s="111" t="e">
        <f t="shared" si="7"/>
        <v>#REF!</v>
      </c>
      <c r="AM3" s="111" t="e">
        <f t="shared" si="7"/>
        <v>#REF!</v>
      </c>
      <c r="AN3" s="111" t="e">
        <f t="shared" si="7"/>
        <v>#REF!</v>
      </c>
      <c r="AO3" s="111" t="e">
        <f t="shared" si="7"/>
        <v>#REF!</v>
      </c>
      <c r="AP3" s="111" t="e">
        <f t="shared" si="7"/>
        <v>#REF!</v>
      </c>
    </row>
    <row r="4" spans="1:42" ht="26.4" x14ac:dyDescent="0.3">
      <c r="E4" s="21"/>
      <c r="F4" s="22"/>
      <c r="G4" s="23"/>
      <c r="H4" s="24">
        <v>11</v>
      </c>
      <c r="I4" s="20"/>
      <c r="J4" s="20"/>
      <c r="K4" s="25" t="s">
        <v>49</v>
      </c>
      <c r="L4" s="112">
        <f t="shared" ref="L4:L15" si="8">SUMIF($G$16:$G$810,$H4,L$16:L$810)</f>
        <v>99577</v>
      </c>
      <c r="N4" s="112">
        <f t="shared" ref="N4:N15" si="9">SUMIF($G$16:$G$810,$H4,N$16:N$810)</f>
        <v>99577</v>
      </c>
      <c r="O4" s="112">
        <f t="shared" ref="O4:W15" si="10">SUMIF($G$16:$G$810,$H4,O$16:O$810)</f>
        <v>0</v>
      </c>
      <c r="P4" s="112">
        <f t="shared" si="10"/>
        <v>0</v>
      </c>
      <c r="Q4" s="112">
        <f t="shared" si="10"/>
        <v>0</v>
      </c>
      <c r="R4" s="112">
        <f t="shared" si="10"/>
        <v>0</v>
      </c>
      <c r="S4" s="112">
        <f t="shared" si="10"/>
        <v>0</v>
      </c>
      <c r="T4" s="112">
        <f t="shared" si="10"/>
        <v>0</v>
      </c>
      <c r="U4" s="112">
        <f t="shared" si="10"/>
        <v>0</v>
      </c>
      <c r="V4" s="112">
        <f t="shared" si="10"/>
        <v>0</v>
      </c>
      <c r="W4" s="112">
        <f t="shared" si="10"/>
        <v>0</v>
      </c>
      <c r="X4" s="112">
        <f t="shared" ref="X4:AG15" si="11">SUMIF($G$16:$G$810,$H4,X$16:X$810)</f>
        <v>0</v>
      </c>
      <c r="Y4" s="112">
        <f t="shared" si="11"/>
        <v>0</v>
      </c>
      <c r="Z4" s="112">
        <f t="shared" si="11"/>
        <v>0</v>
      </c>
      <c r="AA4" s="112">
        <f t="shared" si="11"/>
        <v>0</v>
      </c>
      <c r="AB4" s="112">
        <f t="shared" si="11"/>
        <v>0</v>
      </c>
      <c r="AC4" s="112">
        <f t="shared" si="11"/>
        <v>0</v>
      </c>
      <c r="AD4" s="112">
        <f t="shared" si="11"/>
        <v>0</v>
      </c>
      <c r="AE4" s="112">
        <f t="shared" si="11"/>
        <v>0</v>
      </c>
      <c r="AF4" s="112">
        <f t="shared" si="11"/>
        <v>0</v>
      </c>
      <c r="AG4" s="112">
        <f t="shared" si="11"/>
        <v>0</v>
      </c>
      <c r="AH4" s="112">
        <f t="shared" ref="AH4:AP15" si="12">SUMIF($G$16:$G$810,$H4,AH$16:AH$810)</f>
        <v>0</v>
      </c>
      <c r="AI4" s="112">
        <f t="shared" si="12"/>
        <v>0</v>
      </c>
      <c r="AJ4" s="112">
        <f t="shared" si="12"/>
        <v>0</v>
      </c>
      <c r="AK4" s="112">
        <f t="shared" si="12"/>
        <v>0</v>
      </c>
      <c r="AL4" s="112">
        <f t="shared" si="12"/>
        <v>0</v>
      </c>
      <c r="AM4" s="112">
        <f t="shared" si="12"/>
        <v>0</v>
      </c>
      <c r="AN4" s="112">
        <f t="shared" si="12"/>
        <v>0</v>
      </c>
      <c r="AO4" s="112">
        <f t="shared" si="12"/>
        <v>0</v>
      </c>
      <c r="AP4" s="112">
        <f t="shared" si="12"/>
        <v>0</v>
      </c>
    </row>
    <row r="5" spans="1:42" ht="26.4" x14ac:dyDescent="0.3">
      <c r="E5" s="21"/>
      <c r="F5" s="22"/>
      <c r="G5" s="23"/>
      <c r="H5" s="24">
        <v>12</v>
      </c>
      <c r="I5" s="20"/>
      <c r="J5" s="20"/>
      <c r="K5" s="25" t="s">
        <v>32</v>
      </c>
      <c r="L5" s="112">
        <f t="shared" si="8"/>
        <v>637741</v>
      </c>
      <c r="N5" s="112">
        <f t="shared" si="9"/>
        <v>637741</v>
      </c>
      <c r="O5" s="112">
        <f t="shared" si="10"/>
        <v>0</v>
      </c>
      <c r="P5" s="112">
        <f t="shared" si="10"/>
        <v>0</v>
      </c>
      <c r="Q5" s="112">
        <f t="shared" si="10"/>
        <v>0</v>
      </c>
      <c r="R5" s="112">
        <f t="shared" si="10"/>
        <v>0</v>
      </c>
      <c r="S5" s="112">
        <f t="shared" si="10"/>
        <v>0</v>
      </c>
      <c r="T5" s="112">
        <f t="shared" si="10"/>
        <v>0</v>
      </c>
      <c r="U5" s="112">
        <f t="shared" si="10"/>
        <v>0</v>
      </c>
      <c r="V5" s="112">
        <f t="shared" si="10"/>
        <v>0</v>
      </c>
      <c r="W5" s="112">
        <f t="shared" si="10"/>
        <v>0</v>
      </c>
      <c r="X5" s="112">
        <f t="shared" si="11"/>
        <v>0</v>
      </c>
      <c r="Y5" s="112">
        <f t="shared" si="11"/>
        <v>0</v>
      </c>
      <c r="Z5" s="112">
        <f t="shared" si="11"/>
        <v>0</v>
      </c>
      <c r="AA5" s="112">
        <f t="shared" si="11"/>
        <v>0</v>
      </c>
      <c r="AB5" s="112">
        <f t="shared" si="11"/>
        <v>0</v>
      </c>
      <c r="AC5" s="112">
        <f t="shared" si="11"/>
        <v>0</v>
      </c>
      <c r="AD5" s="112">
        <f t="shared" si="11"/>
        <v>0</v>
      </c>
      <c r="AE5" s="112">
        <f t="shared" si="11"/>
        <v>0</v>
      </c>
      <c r="AF5" s="112">
        <f t="shared" si="11"/>
        <v>0</v>
      </c>
      <c r="AG5" s="112">
        <f t="shared" si="11"/>
        <v>0</v>
      </c>
      <c r="AH5" s="112">
        <f t="shared" si="12"/>
        <v>0</v>
      </c>
      <c r="AI5" s="112">
        <f t="shared" si="12"/>
        <v>0</v>
      </c>
      <c r="AJ5" s="112">
        <f t="shared" si="12"/>
        <v>0</v>
      </c>
      <c r="AK5" s="112">
        <f t="shared" si="12"/>
        <v>0</v>
      </c>
      <c r="AL5" s="112">
        <f t="shared" si="12"/>
        <v>0</v>
      </c>
      <c r="AM5" s="112">
        <f t="shared" si="12"/>
        <v>0</v>
      </c>
      <c r="AN5" s="112">
        <f t="shared" si="12"/>
        <v>0</v>
      </c>
      <c r="AO5" s="112">
        <f t="shared" si="12"/>
        <v>0</v>
      </c>
      <c r="AP5" s="112">
        <f t="shared" si="12"/>
        <v>0</v>
      </c>
    </row>
    <row r="6" spans="1:42" ht="26.4" x14ac:dyDescent="0.3">
      <c r="E6" s="21"/>
      <c r="F6" s="22"/>
      <c r="G6" s="23"/>
      <c r="H6" s="24">
        <v>32</v>
      </c>
      <c r="I6" s="20"/>
      <c r="J6" s="20"/>
      <c r="K6" s="25" t="s">
        <v>33</v>
      </c>
      <c r="L6" s="112">
        <f t="shared" si="8"/>
        <v>44174</v>
      </c>
      <c r="N6" s="112">
        <f t="shared" si="9"/>
        <v>44174</v>
      </c>
      <c r="O6" s="112">
        <f t="shared" si="10"/>
        <v>0</v>
      </c>
      <c r="P6" s="112">
        <f t="shared" si="10"/>
        <v>0</v>
      </c>
      <c r="Q6" s="112">
        <f t="shared" si="10"/>
        <v>0</v>
      </c>
      <c r="R6" s="112">
        <f t="shared" si="10"/>
        <v>0</v>
      </c>
      <c r="S6" s="112">
        <f t="shared" si="10"/>
        <v>0</v>
      </c>
      <c r="T6" s="112">
        <f t="shared" si="10"/>
        <v>0</v>
      </c>
      <c r="U6" s="112">
        <f t="shared" si="10"/>
        <v>0</v>
      </c>
      <c r="V6" s="112">
        <f t="shared" si="10"/>
        <v>0</v>
      </c>
      <c r="W6" s="112">
        <f t="shared" si="10"/>
        <v>0</v>
      </c>
      <c r="X6" s="112">
        <f t="shared" si="11"/>
        <v>0</v>
      </c>
      <c r="Y6" s="112">
        <f t="shared" si="11"/>
        <v>0</v>
      </c>
      <c r="Z6" s="112">
        <f t="shared" si="11"/>
        <v>0</v>
      </c>
      <c r="AA6" s="112">
        <f t="shared" si="11"/>
        <v>0</v>
      </c>
      <c r="AB6" s="112">
        <f t="shared" si="11"/>
        <v>0</v>
      </c>
      <c r="AC6" s="112">
        <f t="shared" si="11"/>
        <v>0</v>
      </c>
      <c r="AD6" s="112">
        <f t="shared" si="11"/>
        <v>0</v>
      </c>
      <c r="AE6" s="112">
        <f t="shared" si="11"/>
        <v>0</v>
      </c>
      <c r="AF6" s="112">
        <f t="shared" si="11"/>
        <v>0</v>
      </c>
      <c r="AG6" s="112">
        <f t="shared" si="11"/>
        <v>0</v>
      </c>
      <c r="AH6" s="112">
        <f t="shared" si="12"/>
        <v>0</v>
      </c>
      <c r="AI6" s="112">
        <f t="shared" si="12"/>
        <v>0</v>
      </c>
      <c r="AJ6" s="112">
        <f t="shared" si="12"/>
        <v>0</v>
      </c>
      <c r="AK6" s="112">
        <f t="shared" si="12"/>
        <v>0</v>
      </c>
      <c r="AL6" s="112">
        <f t="shared" si="12"/>
        <v>0</v>
      </c>
      <c r="AM6" s="112">
        <f t="shared" si="12"/>
        <v>0</v>
      </c>
      <c r="AN6" s="112">
        <f t="shared" si="12"/>
        <v>0</v>
      </c>
      <c r="AO6" s="112">
        <f t="shared" si="12"/>
        <v>0</v>
      </c>
      <c r="AP6" s="112">
        <f t="shared" si="12"/>
        <v>0</v>
      </c>
    </row>
    <row r="7" spans="1:42" ht="26.4" x14ac:dyDescent="0.3">
      <c r="E7" s="21"/>
      <c r="F7" s="22"/>
      <c r="G7" s="23"/>
      <c r="H7" s="24">
        <v>49</v>
      </c>
      <c r="I7" s="20"/>
      <c r="J7" s="20"/>
      <c r="K7" s="25" t="s">
        <v>34</v>
      </c>
      <c r="L7" s="112">
        <f t="shared" si="8"/>
        <v>164727</v>
      </c>
      <c r="N7" s="112">
        <f t="shared" si="9"/>
        <v>164727</v>
      </c>
      <c r="O7" s="112">
        <f t="shared" si="10"/>
        <v>0</v>
      </c>
      <c r="P7" s="112">
        <f t="shared" si="10"/>
        <v>0</v>
      </c>
      <c r="Q7" s="112">
        <f t="shared" si="10"/>
        <v>0</v>
      </c>
      <c r="R7" s="112">
        <f t="shared" si="10"/>
        <v>0</v>
      </c>
      <c r="S7" s="112">
        <f t="shared" si="10"/>
        <v>0</v>
      </c>
      <c r="T7" s="112">
        <f t="shared" si="10"/>
        <v>0</v>
      </c>
      <c r="U7" s="112">
        <f t="shared" si="10"/>
        <v>0</v>
      </c>
      <c r="V7" s="112">
        <f t="shared" si="10"/>
        <v>0</v>
      </c>
      <c r="W7" s="112">
        <f t="shared" si="10"/>
        <v>0</v>
      </c>
      <c r="X7" s="112">
        <f t="shared" si="11"/>
        <v>0</v>
      </c>
      <c r="Y7" s="112">
        <f t="shared" si="11"/>
        <v>0</v>
      </c>
      <c r="Z7" s="112">
        <f t="shared" si="11"/>
        <v>0</v>
      </c>
      <c r="AA7" s="112">
        <f t="shared" si="11"/>
        <v>0</v>
      </c>
      <c r="AB7" s="112">
        <f t="shared" si="11"/>
        <v>0</v>
      </c>
      <c r="AC7" s="112">
        <f t="shared" si="11"/>
        <v>0</v>
      </c>
      <c r="AD7" s="112">
        <f t="shared" si="11"/>
        <v>0</v>
      </c>
      <c r="AE7" s="112">
        <f t="shared" si="11"/>
        <v>0</v>
      </c>
      <c r="AF7" s="112">
        <f t="shared" si="11"/>
        <v>0</v>
      </c>
      <c r="AG7" s="112">
        <f t="shared" si="11"/>
        <v>0</v>
      </c>
      <c r="AH7" s="112">
        <f t="shared" si="12"/>
        <v>0</v>
      </c>
      <c r="AI7" s="112">
        <f t="shared" si="12"/>
        <v>0</v>
      </c>
      <c r="AJ7" s="112">
        <f t="shared" si="12"/>
        <v>0</v>
      </c>
      <c r="AK7" s="112">
        <f t="shared" si="12"/>
        <v>0</v>
      </c>
      <c r="AL7" s="112">
        <f t="shared" si="12"/>
        <v>0</v>
      </c>
      <c r="AM7" s="112">
        <f t="shared" si="12"/>
        <v>0</v>
      </c>
      <c r="AN7" s="112">
        <f t="shared" si="12"/>
        <v>0</v>
      </c>
      <c r="AO7" s="112">
        <f t="shared" si="12"/>
        <v>0</v>
      </c>
      <c r="AP7" s="112">
        <f t="shared" si="12"/>
        <v>0</v>
      </c>
    </row>
    <row r="8" spans="1:42" ht="26.4" x14ac:dyDescent="0.3">
      <c r="E8" s="21"/>
      <c r="F8" s="22"/>
      <c r="G8" s="23"/>
      <c r="H8" s="24">
        <v>51</v>
      </c>
      <c r="I8" s="20"/>
      <c r="J8" s="20"/>
      <c r="K8" s="25" t="s">
        <v>86</v>
      </c>
      <c r="L8" s="112">
        <f t="shared" si="8"/>
        <v>0</v>
      </c>
      <c r="N8" s="112">
        <f t="shared" si="9"/>
        <v>0</v>
      </c>
      <c r="O8" s="112">
        <f t="shared" si="10"/>
        <v>0</v>
      </c>
      <c r="P8" s="112">
        <f t="shared" si="10"/>
        <v>0</v>
      </c>
      <c r="Q8" s="112">
        <f t="shared" si="10"/>
        <v>0</v>
      </c>
      <c r="R8" s="112">
        <f t="shared" si="10"/>
        <v>0</v>
      </c>
      <c r="S8" s="112">
        <f t="shared" si="10"/>
        <v>0</v>
      </c>
      <c r="T8" s="112">
        <f t="shared" si="10"/>
        <v>0</v>
      </c>
      <c r="U8" s="112">
        <f t="shared" si="10"/>
        <v>0</v>
      </c>
      <c r="V8" s="112">
        <f t="shared" si="10"/>
        <v>0</v>
      </c>
      <c r="W8" s="112">
        <f t="shared" si="10"/>
        <v>0</v>
      </c>
      <c r="X8" s="112">
        <f t="shared" si="11"/>
        <v>0</v>
      </c>
      <c r="Y8" s="112">
        <f t="shared" si="11"/>
        <v>0</v>
      </c>
      <c r="Z8" s="112">
        <f t="shared" si="11"/>
        <v>0</v>
      </c>
      <c r="AA8" s="112">
        <f t="shared" si="11"/>
        <v>0</v>
      </c>
      <c r="AB8" s="112">
        <f t="shared" si="11"/>
        <v>0</v>
      </c>
      <c r="AC8" s="112">
        <f t="shared" si="11"/>
        <v>0</v>
      </c>
      <c r="AD8" s="112">
        <f t="shared" si="11"/>
        <v>0</v>
      </c>
      <c r="AE8" s="112">
        <f t="shared" si="11"/>
        <v>0</v>
      </c>
      <c r="AF8" s="112">
        <f t="shared" si="11"/>
        <v>0</v>
      </c>
      <c r="AG8" s="112">
        <f t="shared" si="11"/>
        <v>0</v>
      </c>
      <c r="AH8" s="112">
        <f t="shared" si="12"/>
        <v>0</v>
      </c>
      <c r="AI8" s="112">
        <f t="shared" si="12"/>
        <v>0</v>
      </c>
      <c r="AJ8" s="112">
        <f t="shared" si="12"/>
        <v>0</v>
      </c>
      <c r="AK8" s="112">
        <f t="shared" si="12"/>
        <v>0</v>
      </c>
      <c r="AL8" s="112">
        <f t="shared" si="12"/>
        <v>0</v>
      </c>
      <c r="AM8" s="112">
        <f t="shared" si="12"/>
        <v>0</v>
      </c>
      <c r="AN8" s="112">
        <f t="shared" si="12"/>
        <v>0</v>
      </c>
      <c r="AO8" s="112">
        <f t="shared" si="12"/>
        <v>0</v>
      </c>
      <c r="AP8" s="112">
        <f t="shared" si="12"/>
        <v>0</v>
      </c>
    </row>
    <row r="9" spans="1:42" ht="26.4" x14ac:dyDescent="0.3">
      <c r="E9" s="21"/>
      <c r="F9" s="22"/>
      <c r="G9" s="23"/>
      <c r="H9" s="24">
        <v>52</v>
      </c>
      <c r="I9" s="20"/>
      <c r="J9" s="20"/>
      <c r="K9" s="25" t="s">
        <v>87</v>
      </c>
      <c r="L9" s="112">
        <f t="shared" si="8"/>
        <v>20100</v>
      </c>
      <c r="N9" s="112">
        <f t="shared" si="9"/>
        <v>20100</v>
      </c>
      <c r="O9" s="112">
        <f t="shared" si="10"/>
        <v>0</v>
      </c>
      <c r="P9" s="112">
        <f t="shared" si="10"/>
        <v>0</v>
      </c>
      <c r="Q9" s="112">
        <f t="shared" si="10"/>
        <v>0</v>
      </c>
      <c r="R9" s="112">
        <f t="shared" si="10"/>
        <v>0</v>
      </c>
      <c r="S9" s="112">
        <f t="shared" si="10"/>
        <v>0</v>
      </c>
      <c r="T9" s="112">
        <f t="shared" si="10"/>
        <v>0</v>
      </c>
      <c r="U9" s="112">
        <f t="shared" si="10"/>
        <v>0</v>
      </c>
      <c r="V9" s="112">
        <f t="shared" si="10"/>
        <v>0</v>
      </c>
      <c r="W9" s="112">
        <f t="shared" si="10"/>
        <v>0</v>
      </c>
      <c r="X9" s="112">
        <f t="shared" si="11"/>
        <v>0</v>
      </c>
      <c r="Y9" s="112">
        <f t="shared" si="11"/>
        <v>0</v>
      </c>
      <c r="Z9" s="112">
        <f t="shared" si="11"/>
        <v>0</v>
      </c>
      <c r="AA9" s="112">
        <f t="shared" si="11"/>
        <v>0</v>
      </c>
      <c r="AB9" s="112">
        <f t="shared" si="11"/>
        <v>0</v>
      </c>
      <c r="AC9" s="112">
        <f t="shared" si="11"/>
        <v>0</v>
      </c>
      <c r="AD9" s="112">
        <f t="shared" si="11"/>
        <v>0</v>
      </c>
      <c r="AE9" s="112">
        <f t="shared" si="11"/>
        <v>0</v>
      </c>
      <c r="AF9" s="112">
        <f t="shared" si="11"/>
        <v>0</v>
      </c>
      <c r="AG9" s="112">
        <f t="shared" si="11"/>
        <v>0</v>
      </c>
      <c r="AH9" s="112">
        <f t="shared" si="12"/>
        <v>0</v>
      </c>
      <c r="AI9" s="112">
        <f t="shared" si="12"/>
        <v>0</v>
      </c>
      <c r="AJ9" s="112">
        <f t="shared" si="12"/>
        <v>0</v>
      </c>
      <c r="AK9" s="112">
        <f t="shared" si="12"/>
        <v>0</v>
      </c>
      <c r="AL9" s="112">
        <f t="shared" si="12"/>
        <v>0</v>
      </c>
      <c r="AM9" s="112">
        <f t="shared" si="12"/>
        <v>0</v>
      </c>
      <c r="AN9" s="112">
        <f t="shared" si="12"/>
        <v>0</v>
      </c>
      <c r="AO9" s="112">
        <f t="shared" si="12"/>
        <v>0</v>
      </c>
      <c r="AP9" s="112">
        <f t="shared" si="12"/>
        <v>0</v>
      </c>
    </row>
    <row r="10" spans="1:42" x14ac:dyDescent="0.3">
      <c r="E10" s="21"/>
      <c r="F10" s="22"/>
      <c r="G10" s="23"/>
      <c r="H10" s="24">
        <v>54</v>
      </c>
      <c r="I10" s="20"/>
      <c r="J10" s="20"/>
      <c r="K10" s="25" t="s">
        <v>35</v>
      </c>
      <c r="L10" s="112">
        <f t="shared" si="8"/>
        <v>5768581</v>
      </c>
      <c r="N10" s="112">
        <f t="shared" si="9"/>
        <v>5768581</v>
      </c>
      <c r="O10" s="112">
        <f t="shared" si="10"/>
        <v>0</v>
      </c>
      <c r="P10" s="112">
        <f t="shared" si="10"/>
        <v>0</v>
      </c>
      <c r="Q10" s="112">
        <f t="shared" si="10"/>
        <v>0</v>
      </c>
      <c r="R10" s="112">
        <f t="shared" si="10"/>
        <v>0</v>
      </c>
      <c r="S10" s="112">
        <f t="shared" si="10"/>
        <v>0</v>
      </c>
      <c r="T10" s="112">
        <f t="shared" si="10"/>
        <v>0</v>
      </c>
      <c r="U10" s="112">
        <f t="shared" si="10"/>
        <v>0</v>
      </c>
      <c r="V10" s="112">
        <f t="shared" si="10"/>
        <v>0</v>
      </c>
      <c r="W10" s="112">
        <f t="shared" si="10"/>
        <v>0</v>
      </c>
      <c r="X10" s="112">
        <f t="shared" si="11"/>
        <v>0</v>
      </c>
      <c r="Y10" s="112">
        <f t="shared" si="11"/>
        <v>0</v>
      </c>
      <c r="Z10" s="112">
        <f t="shared" si="11"/>
        <v>0</v>
      </c>
      <c r="AA10" s="112">
        <f t="shared" si="11"/>
        <v>0</v>
      </c>
      <c r="AB10" s="112">
        <f t="shared" si="11"/>
        <v>0</v>
      </c>
      <c r="AC10" s="112">
        <f t="shared" si="11"/>
        <v>0</v>
      </c>
      <c r="AD10" s="112">
        <f t="shared" si="11"/>
        <v>0</v>
      </c>
      <c r="AE10" s="112">
        <f t="shared" si="11"/>
        <v>0</v>
      </c>
      <c r="AF10" s="112">
        <f t="shared" si="11"/>
        <v>0</v>
      </c>
      <c r="AG10" s="112">
        <f t="shared" si="11"/>
        <v>0</v>
      </c>
      <c r="AH10" s="112">
        <f t="shared" si="12"/>
        <v>0</v>
      </c>
      <c r="AI10" s="112">
        <f t="shared" si="12"/>
        <v>0</v>
      </c>
      <c r="AJ10" s="112">
        <f t="shared" si="12"/>
        <v>0</v>
      </c>
      <c r="AK10" s="112">
        <f t="shared" si="12"/>
        <v>0</v>
      </c>
      <c r="AL10" s="112">
        <f t="shared" si="12"/>
        <v>0</v>
      </c>
      <c r="AM10" s="112">
        <f t="shared" si="12"/>
        <v>0</v>
      </c>
      <c r="AN10" s="112">
        <f t="shared" si="12"/>
        <v>0</v>
      </c>
      <c r="AO10" s="112">
        <f t="shared" si="12"/>
        <v>0</v>
      </c>
      <c r="AP10" s="112">
        <f t="shared" si="12"/>
        <v>0</v>
      </c>
    </row>
    <row r="11" spans="1:42" ht="26.4" x14ac:dyDescent="0.3">
      <c r="E11" s="21"/>
      <c r="F11" s="22"/>
      <c r="G11" s="23"/>
      <c r="H11" s="24">
        <v>61</v>
      </c>
      <c r="I11" s="20"/>
      <c r="J11" s="20"/>
      <c r="K11" s="25" t="s">
        <v>136</v>
      </c>
      <c r="L11" s="112">
        <f t="shared" si="8"/>
        <v>0</v>
      </c>
      <c r="N11" s="112">
        <f t="shared" si="9"/>
        <v>0</v>
      </c>
      <c r="O11" s="112">
        <f t="shared" si="10"/>
        <v>0</v>
      </c>
      <c r="P11" s="112">
        <f t="shared" si="10"/>
        <v>0</v>
      </c>
      <c r="Q11" s="112">
        <f t="shared" si="10"/>
        <v>0</v>
      </c>
      <c r="R11" s="112">
        <f t="shared" si="10"/>
        <v>0</v>
      </c>
      <c r="S11" s="112">
        <f t="shared" si="10"/>
        <v>0</v>
      </c>
      <c r="T11" s="112">
        <f t="shared" si="10"/>
        <v>0</v>
      </c>
      <c r="U11" s="112">
        <f t="shared" si="10"/>
        <v>0</v>
      </c>
      <c r="V11" s="112">
        <f t="shared" si="10"/>
        <v>0</v>
      </c>
      <c r="W11" s="112">
        <f t="shared" si="10"/>
        <v>0</v>
      </c>
      <c r="X11" s="112">
        <f t="shared" si="11"/>
        <v>0</v>
      </c>
      <c r="Y11" s="112">
        <f t="shared" si="11"/>
        <v>0</v>
      </c>
      <c r="Z11" s="112">
        <f t="shared" si="11"/>
        <v>0</v>
      </c>
      <c r="AA11" s="112">
        <f t="shared" si="11"/>
        <v>0</v>
      </c>
      <c r="AB11" s="112">
        <f t="shared" si="11"/>
        <v>0</v>
      </c>
      <c r="AC11" s="112">
        <f t="shared" si="11"/>
        <v>0</v>
      </c>
      <c r="AD11" s="112">
        <f t="shared" si="11"/>
        <v>0</v>
      </c>
      <c r="AE11" s="112">
        <f t="shared" si="11"/>
        <v>0</v>
      </c>
      <c r="AF11" s="112">
        <f t="shared" si="11"/>
        <v>0</v>
      </c>
      <c r="AG11" s="112">
        <f t="shared" si="11"/>
        <v>0</v>
      </c>
      <c r="AH11" s="112">
        <f t="shared" si="12"/>
        <v>0</v>
      </c>
      <c r="AI11" s="112">
        <f t="shared" si="12"/>
        <v>0</v>
      </c>
      <c r="AJ11" s="112">
        <f t="shared" si="12"/>
        <v>0</v>
      </c>
      <c r="AK11" s="112">
        <f t="shared" si="12"/>
        <v>0</v>
      </c>
      <c r="AL11" s="112">
        <f t="shared" si="12"/>
        <v>0</v>
      </c>
      <c r="AM11" s="112">
        <f t="shared" si="12"/>
        <v>0</v>
      </c>
      <c r="AN11" s="112">
        <f t="shared" si="12"/>
        <v>0</v>
      </c>
      <c r="AO11" s="112">
        <f t="shared" si="12"/>
        <v>0</v>
      </c>
      <c r="AP11" s="112">
        <f t="shared" si="12"/>
        <v>0</v>
      </c>
    </row>
    <row r="12" spans="1:42" ht="26.4" x14ac:dyDescent="0.3">
      <c r="E12" s="21"/>
      <c r="F12" s="22"/>
      <c r="G12" s="23"/>
      <c r="H12" s="24">
        <v>62</v>
      </c>
      <c r="I12" s="20"/>
      <c r="J12" s="20"/>
      <c r="K12" s="25" t="s">
        <v>36</v>
      </c>
      <c r="L12" s="112">
        <f t="shared" si="8"/>
        <v>0</v>
      </c>
      <c r="N12" s="112">
        <f t="shared" si="9"/>
        <v>0</v>
      </c>
      <c r="O12" s="112">
        <f t="shared" si="10"/>
        <v>0</v>
      </c>
      <c r="P12" s="112">
        <f t="shared" si="10"/>
        <v>0</v>
      </c>
      <c r="Q12" s="112">
        <f t="shared" si="10"/>
        <v>0</v>
      </c>
      <c r="R12" s="112">
        <f t="shared" si="10"/>
        <v>0</v>
      </c>
      <c r="S12" s="112">
        <f t="shared" si="10"/>
        <v>0</v>
      </c>
      <c r="T12" s="112">
        <f t="shared" si="10"/>
        <v>0</v>
      </c>
      <c r="U12" s="112">
        <f t="shared" si="10"/>
        <v>0</v>
      </c>
      <c r="V12" s="112">
        <f t="shared" si="10"/>
        <v>0</v>
      </c>
      <c r="W12" s="112">
        <f t="shared" si="10"/>
        <v>0</v>
      </c>
      <c r="X12" s="112">
        <f t="shared" si="11"/>
        <v>0</v>
      </c>
      <c r="Y12" s="112">
        <f t="shared" si="11"/>
        <v>0</v>
      </c>
      <c r="Z12" s="112">
        <f t="shared" si="11"/>
        <v>0</v>
      </c>
      <c r="AA12" s="112">
        <f t="shared" si="11"/>
        <v>0</v>
      </c>
      <c r="AB12" s="112">
        <f t="shared" si="11"/>
        <v>0</v>
      </c>
      <c r="AC12" s="112">
        <f t="shared" si="11"/>
        <v>0</v>
      </c>
      <c r="AD12" s="112">
        <f t="shared" si="11"/>
        <v>0</v>
      </c>
      <c r="AE12" s="112">
        <f t="shared" si="11"/>
        <v>0</v>
      </c>
      <c r="AF12" s="112">
        <f t="shared" si="11"/>
        <v>0</v>
      </c>
      <c r="AG12" s="112">
        <f t="shared" si="11"/>
        <v>0</v>
      </c>
      <c r="AH12" s="112">
        <f t="shared" si="12"/>
        <v>0</v>
      </c>
      <c r="AI12" s="112">
        <f t="shared" si="12"/>
        <v>0</v>
      </c>
      <c r="AJ12" s="112">
        <f t="shared" si="12"/>
        <v>0</v>
      </c>
      <c r="AK12" s="112">
        <f t="shared" si="12"/>
        <v>0</v>
      </c>
      <c r="AL12" s="112">
        <f t="shared" si="12"/>
        <v>0</v>
      </c>
      <c r="AM12" s="112">
        <f t="shared" si="12"/>
        <v>0</v>
      </c>
      <c r="AN12" s="112">
        <f t="shared" si="12"/>
        <v>0</v>
      </c>
      <c r="AO12" s="112">
        <f t="shared" si="12"/>
        <v>0</v>
      </c>
      <c r="AP12" s="112">
        <f t="shared" si="12"/>
        <v>0</v>
      </c>
    </row>
    <row r="13" spans="1:42" ht="52.8" x14ac:dyDescent="0.3">
      <c r="E13" s="21"/>
      <c r="F13" s="22"/>
      <c r="G13" s="23"/>
      <c r="H13" s="24">
        <v>72</v>
      </c>
      <c r="I13" s="20"/>
      <c r="J13" s="20"/>
      <c r="K13" s="25" t="s">
        <v>37</v>
      </c>
      <c r="L13" s="112">
        <f t="shared" si="8"/>
        <v>75120</v>
      </c>
      <c r="N13" s="112">
        <f t="shared" si="9"/>
        <v>75120</v>
      </c>
      <c r="O13" s="112">
        <f t="shared" si="10"/>
        <v>0</v>
      </c>
      <c r="P13" s="112">
        <f t="shared" si="10"/>
        <v>0</v>
      </c>
      <c r="Q13" s="112">
        <f t="shared" si="10"/>
        <v>0</v>
      </c>
      <c r="R13" s="112">
        <f t="shared" si="10"/>
        <v>0</v>
      </c>
      <c r="S13" s="112">
        <f t="shared" si="10"/>
        <v>0</v>
      </c>
      <c r="T13" s="112">
        <f t="shared" si="10"/>
        <v>0</v>
      </c>
      <c r="U13" s="112">
        <f t="shared" si="10"/>
        <v>0</v>
      </c>
      <c r="V13" s="112">
        <f t="shared" si="10"/>
        <v>0</v>
      </c>
      <c r="W13" s="112">
        <f t="shared" si="10"/>
        <v>0</v>
      </c>
      <c r="X13" s="112">
        <f t="shared" si="11"/>
        <v>0</v>
      </c>
      <c r="Y13" s="112">
        <f t="shared" si="11"/>
        <v>0</v>
      </c>
      <c r="Z13" s="112">
        <f t="shared" si="11"/>
        <v>0</v>
      </c>
      <c r="AA13" s="112">
        <f t="shared" si="11"/>
        <v>0</v>
      </c>
      <c r="AB13" s="112">
        <f t="shared" si="11"/>
        <v>0</v>
      </c>
      <c r="AC13" s="112">
        <f t="shared" si="11"/>
        <v>0</v>
      </c>
      <c r="AD13" s="112">
        <f t="shared" si="11"/>
        <v>0</v>
      </c>
      <c r="AE13" s="112">
        <f t="shared" si="11"/>
        <v>0</v>
      </c>
      <c r="AF13" s="112">
        <f t="shared" si="11"/>
        <v>0</v>
      </c>
      <c r="AG13" s="112">
        <f t="shared" si="11"/>
        <v>0</v>
      </c>
      <c r="AH13" s="112">
        <f t="shared" si="12"/>
        <v>0</v>
      </c>
      <c r="AI13" s="112">
        <f t="shared" si="12"/>
        <v>0</v>
      </c>
      <c r="AJ13" s="112">
        <f t="shared" si="12"/>
        <v>0</v>
      </c>
      <c r="AK13" s="112">
        <f t="shared" si="12"/>
        <v>0</v>
      </c>
      <c r="AL13" s="112">
        <f t="shared" si="12"/>
        <v>0</v>
      </c>
      <c r="AM13" s="112">
        <f t="shared" si="12"/>
        <v>0</v>
      </c>
      <c r="AN13" s="112">
        <f t="shared" si="12"/>
        <v>0</v>
      </c>
      <c r="AO13" s="112">
        <f t="shared" si="12"/>
        <v>0</v>
      </c>
      <c r="AP13" s="112">
        <f t="shared" si="12"/>
        <v>0</v>
      </c>
    </row>
    <row r="14" spans="1:42" ht="39.6" x14ac:dyDescent="0.3">
      <c r="E14" s="21"/>
      <c r="F14" s="22"/>
      <c r="G14" s="23"/>
      <c r="H14" s="24">
        <v>81</v>
      </c>
      <c r="I14" s="20"/>
      <c r="J14" s="20"/>
      <c r="K14" s="25" t="s">
        <v>119</v>
      </c>
      <c r="L14" s="112">
        <f t="shared" si="8"/>
        <v>0</v>
      </c>
      <c r="N14" s="112">
        <f t="shared" si="9"/>
        <v>0</v>
      </c>
      <c r="O14" s="112">
        <f t="shared" si="10"/>
        <v>0</v>
      </c>
      <c r="P14" s="112">
        <f t="shared" si="10"/>
        <v>0</v>
      </c>
      <c r="Q14" s="112">
        <f t="shared" si="10"/>
        <v>0</v>
      </c>
      <c r="R14" s="112">
        <f t="shared" si="10"/>
        <v>0</v>
      </c>
      <c r="S14" s="112">
        <f t="shared" si="10"/>
        <v>0</v>
      </c>
      <c r="T14" s="112">
        <f t="shared" si="10"/>
        <v>0</v>
      </c>
      <c r="U14" s="112">
        <f t="shared" si="10"/>
        <v>0</v>
      </c>
      <c r="V14" s="112">
        <f t="shared" si="10"/>
        <v>0</v>
      </c>
      <c r="W14" s="112">
        <f t="shared" si="10"/>
        <v>0</v>
      </c>
      <c r="X14" s="112">
        <f t="shared" si="11"/>
        <v>0</v>
      </c>
      <c r="Y14" s="112">
        <f t="shared" si="11"/>
        <v>0</v>
      </c>
      <c r="Z14" s="112">
        <f t="shared" si="11"/>
        <v>0</v>
      </c>
      <c r="AA14" s="112">
        <f t="shared" si="11"/>
        <v>0</v>
      </c>
      <c r="AB14" s="112">
        <f t="shared" si="11"/>
        <v>0</v>
      </c>
      <c r="AC14" s="112">
        <f t="shared" si="11"/>
        <v>0</v>
      </c>
      <c r="AD14" s="112">
        <f t="shared" si="11"/>
        <v>0</v>
      </c>
      <c r="AE14" s="112">
        <f t="shared" si="11"/>
        <v>0</v>
      </c>
      <c r="AF14" s="112">
        <f t="shared" si="11"/>
        <v>0</v>
      </c>
      <c r="AG14" s="112">
        <f t="shared" si="11"/>
        <v>0</v>
      </c>
      <c r="AH14" s="112">
        <f t="shared" si="12"/>
        <v>0</v>
      </c>
      <c r="AI14" s="112">
        <f t="shared" si="12"/>
        <v>0</v>
      </c>
      <c r="AJ14" s="112">
        <f t="shared" si="12"/>
        <v>0</v>
      </c>
      <c r="AK14" s="112">
        <f t="shared" si="12"/>
        <v>0</v>
      </c>
      <c r="AL14" s="112">
        <f t="shared" si="12"/>
        <v>0</v>
      </c>
      <c r="AM14" s="112">
        <f t="shared" si="12"/>
        <v>0</v>
      </c>
      <c r="AN14" s="112">
        <f t="shared" si="12"/>
        <v>0</v>
      </c>
      <c r="AO14" s="112">
        <f t="shared" si="12"/>
        <v>0</v>
      </c>
      <c r="AP14" s="112">
        <f t="shared" si="12"/>
        <v>0</v>
      </c>
    </row>
    <row r="15" spans="1:42" ht="18" customHeight="1" x14ac:dyDescent="0.3">
      <c r="E15" s="21"/>
      <c r="F15" s="22"/>
      <c r="G15" s="23"/>
      <c r="H15" s="24">
        <v>82</v>
      </c>
      <c r="I15" s="20"/>
      <c r="J15" s="20"/>
      <c r="K15" s="25" t="s">
        <v>38</v>
      </c>
      <c r="L15" s="112">
        <f t="shared" si="8"/>
        <v>0</v>
      </c>
      <c r="N15" s="112">
        <f t="shared" si="9"/>
        <v>0</v>
      </c>
      <c r="O15" s="112">
        <f t="shared" si="10"/>
        <v>0</v>
      </c>
      <c r="P15" s="112">
        <f t="shared" si="10"/>
        <v>0</v>
      </c>
      <c r="Q15" s="112">
        <f t="shared" si="10"/>
        <v>0</v>
      </c>
      <c r="R15" s="112">
        <f t="shared" si="10"/>
        <v>0</v>
      </c>
      <c r="S15" s="112">
        <f t="shared" si="10"/>
        <v>0</v>
      </c>
      <c r="T15" s="112">
        <f t="shared" si="10"/>
        <v>0</v>
      </c>
      <c r="U15" s="112">
        <f t="shared" si="10"/>
        <v>0</v>
      </c>
      <c r="V15" s="112">
        <f t="shared" si="10"/>
        <v>0</v>
      </c>
      <c r="W15" s="112">
        <f t="shared" si="10"/>
        <v>0</v>
      </c>
      <c r="X15" s="112">
        <f t="shared" si="11"/>
        <v>0</v>
      </c>
      <c r="Y15" s="112">
        <f t="shared" si="11"/>
        <v>0</v>
      </c>
      <c r="Z15" s="112">
        <f t="shared" si="11"/>
        <v>0</v>
      </c>
      <c r="AA15" s="112">
        <f t="shared" si="11"/>
        <v>0</v>
      </c>
      <c r="AB15" s="112">
        <f t="shared" si="11"/>
        <v>0</v>
      </c>
      <c r="AC15" s="112">
        <f t="shared" si="11"/>
        <v>0</v>
      </c>
      <c r="AD15" s="112">
        <f t="shared" si="11"/>
        <v>0</v>
      </c>
      <c r="AE15" s="112">
        <f t="shared" si="11"/>
        <v>0</v>
      </c>
      <c r="AF15" s="112">
        <f t="shared" si="11"/>
        <v>0</v>
      </c>
      <c r="AG15" s="112">
        <f t="shared" si="11"/>
        <v>0</v>
      </c>
      <c r="AH15" s="112">
        <f t="shared" si="12"/>
        <v>0</v>
      </c>
      <c r="AI15" s="112">
        <f t="shared" si="12"/>
        <v>0</v>
      </c>
      <c r="AJ15" s="112">
        <f t="shared" si="12"/>
        <v>0</v>
      </c>
      <c r="AK15" s="112">
        <f t="shared" si="12"/>
        <v>0</v>
      </c>
      <c r="AL15" s="112">
        <f t="shared" si="12"/>
        <v>0</v>
      </c>
      <c r="AM15" s="112">
        <f t="shared" si="12"/>
        <v>0</v>
      </c>
      <c r="AN15" s="112">
        <f t="shared" si="12"/>
        <v>0</v>
      </c>
      <c r="AO15" s="112">
        <f t="shared" si="12"/>
        <v>0</v>
      </c>
      <c r="AP15" s="112">
        <f t="shared" si="12"/>
        <v>0</v>
      </c>
    </row>
    <row r="16" spans="1:42" ht="39.6" x14ac:dyDescent="0.3">
      <c r="A16" s="8" t="str">
        <f t="shared" ref="A16:A109" si="13">H16</f>
        <v>Program 7006</v>
      </c>
      <c r="B16" s="9" t="str">
        <f t="shared" ref="B16:B109" si="14">IF(J16&gt;0,G16," ")</f>
        <v xml:space="preserve"> </v>
      </c>
      <c r="C16" s="45" t="str">
        <f t="shared" si="4"/>
        <v xml:space="preserve">  </v>
      </c>
      <c r="D16" s="45" t="str">
        <f t="shared" si="5"/>
        <v xml:space="preserve">  </v>
      </c>
      <c r="E16" s="26"/>
      <c r="F16" s="27"/>
      <c r="G16" s="28"/>
      <c r="H16" s="29" t="s">
        <v>149</v>
      </c>
      <c r="I16" s="20"/>
      <c r="J16" s="20"/>
      <c r="K16" s="30" t="s">
        <v>150</v>
      </c>
      <c r="L16" s="113">
        <f>SUM(L17,L31,L38,L78)</f>
        <v>637741</v>
      </c>
      <c r="N16" s="113">
        <f t="shared" ref="N16:Y16" si="15">SUM(N17,N31,N38,N78)</f>
        <v>637741</v>
      </c>
      <c r="O16" s="113">
        <f t="shared" si="15"/>
        <v>0</v>
      </c>
      <c r="P16" s="113">
        <f t="shared" si="15"/>
        <v>0</v>
      </c>
      <c r="Q16" s="113">
        <f t="shared" si="15"/>
        <v>0</v>
      </c>
      <c r="R16" s="113">
        <f t="shared" si="15"/>
        <v>0</v>
      </c>
      <c r="S16" s="113">
        <f t="shared" si="15"/>
        <v>0</v>
      </c>
      <c r="T16" s="113">
        <f t="shared" si="15"/>
        <v>0</v>
      </c>
      <c r="U16" s="113">
        <f t="shared" si="15"/>
        <v>0</v>
      </c>
      <c r="V16" s="113">
        <f t="shared" si="15"/>
        <v>0</v>
      </c>
      <c r="W16" s="113">
        <f t="shared" si="15"/>
        <v>0</v>
      </c>
      <c r="X16" s="113">
        <f t="shared" si="15"/>
        <v>0</v>
      </c>
      <c r="Y16" s="113">
        <f t="shared" si="15"/>
        <v>0</v>
      </c>
      <c r="Z16" s="113">
        <f t="shared" ref="Z16:AP16" si="16">SUM(Z17,Z31,Z38,Z78)</f>
        <v>0</v>
      </c>
      <c r="AA16" s="113">
        <f t="shared" si="16"/>
        <v>0</v>
      </c>
      <c r="AB16" s="113">
        <f t="shared" si="16"/>
        <v>0</v>
      </c>
      <c r="AC16" s="113">
        <f t="shared" si="16"/>
        <v>0</v>
      </c>
      <c r="AD16" s="113">
        <f t="shared" si="16"/>
        <v>0</v>
      </c>
      <c r="AE16" s="113">
        <f t="shared" si="16"/>
        <v>0</v>
      </c>
      <c r="AF16" s="113">
        <f t="shared" si="16"/>
        <v>0</v>
      </c>
      <c r="AG16" s="113">
        <f t="shared" si="16"/>
        <v>0</v>
      </c>
      <c r="AH16" s="113">
        <f t="shared" si="16"/>
        <v>0</v>
      </c>
      <c r="AI16" s="113">
        <f t="shared" si="16"/>
        <v>0</v>
      </c>
      <c r="AJ16" s="113">
        <f t="shared" si="16"/>
        <v>0</v>
      </c>
      <c r="AK16" s="113">
        <f t="shared" si="16"/>
        <v>0</v>
      </c>
      <c r="AL16" s="113">
        <f t="shared" si="16"/>
        <v>0</v>
      </c>
      <c r="AM16" s="113">
        <f t="shared" si="16"/>
        <v>0</v>
      </c>
      <c r="AN16" s="113">
        <f t="shared" si="16"/>
        <v>0</v>
      </c>
      <c r="AO16" s="113">
        <f t="shared" si="16"/>
        <v>0</v>
      </c>
      <c r="AP16" s="113">
        <f t="shared" si="16"/>
        <v>0</v>
      </c>
    </row>
    <row r="17" spans="1:42" ht="39.6" x14ac:dyDescent="0.3">
      <c r="C17" s="45"/>
      <c r="D17" s="45"/>
      <c r="E17" s="33" t="s">
        <v>137</v>
      </c>
      <c r="F17" s="34">
        <v>121</v>
      </c>
      <c r="G17" s="35"/>
      <c r="H17" s="396" t="s">
        <v>3428</v>
      </c>
      <c r="I17" s="37"/>
      <c r="J17" s="37"/>
      <c r="K17" s="38" t="s">
        <v>3429</v>
      </c>
      <c r="L17" s="114">
        <f>SUM(L18)</f>
        <v>76330</v>
      </c>
      <c r="M17" s="32"/>
      <c r="N17" s="114">
        <f>SUM(N18)</f>
        <v>76330</v>
      </c>
      <c r="O17" s="114">
        <f t="shared" ref="O17:Z18" si="17">SUM(O18)</f>
        <v>0</v>
      </c>
      <c r="P17" s="114">
        <f t="shared" si="17"/>
        <v>0</v>
      </c>
      <c r="Q17" s="114">
        <f t="shared" si="17"/>
        <v>0</v>
      </c>
      <c r="R17" s="114">
        <f t="shared" si="17"/>
        <v>0</v>
      </c>
      <c r="S17" s="114">
        <f t="shared" si="17"/>
        <v>0</v>
      </c>
      <c r="T17" s="114">
        <f t="shared" si="17"/>
        <v>0</v>
      </c>
      <c r="U17" s="114">
        <f t="shared" si="17"/>
        <v>0</v>
      </c>
      <c r="V17" s="114">
        <f t="shared" si="17"/>
        <v>0</v>
      </c>
      <c r="W17" s="114">
        <f t="shared" si="17"/>
        <v>0</v>
      </c>
      <c r="X17" s="114">
        <f t="shared" si="17"/>
        <v>0</v>
      </c>
      <c r="Y17" s="114">
        <f t="shared" si="17"/>
        <v>0</v>
      </c>
      <c r="Z17" s="114">
        <f t="shared" si="17"/>
        <v>0</v>
      </c>
      <c r="AA17" s="114">
        <f t="shared" ref="AA17:AP18" si="18">SUM(AA18)</f>
        <v>0</v>
      </c>
      <c r="AB17" s="114">
        <f t="shared" si="18"/>
        <v>0</v>
      </c>
      <c r="AC17" s="114">
        <f t="shared" si="18"/>
        <v>0</v>
      </c>
      <c r="AD17" s="114">
        <f t="shared" si="18"/>
        <v>0</v>
      </c>
      <c r="AE17" s="114">
        <f t="shared" si="18"/>
        <v>0</v>
      </c>
      <c r="AF17" s="114">
        <f t="shared" si="18"/>
        <v>0</v>
      </c>
      <c r="AG17" s="114">
        <f t="shared" si="18"/>
        <v>0</v>
      </c>
      <c r="AH17" s="114">
        <f t="shared" si="18"/>
        <v>0</v>
      </c>
      <c r="AI17" s="114">
        <f t="shared" si="18"/>
        <v>0</v>
      </c>
      <c r="AJ17" s="114">
        <f t="shared" si="18"/>
        <v>0</v>
      </c>
      <c r="AK17" s="114">
        <f t="shared" si="18"/>
        <v>0</v>
      </c>
      <c r="AL17" s="114">
        <f t="shared" si="18"/>
        <v>0</v>
      </c>
      <c r="AM17" s="114">
        <f t="shared" si="18"/>
        <v>0</v>
      </c>
      <c r="AN17" s="114">
        <f t="shared" si="18"/>
        <v>0</v>
      </c>
      <c r="AO17" s="114">
        <f t="shared" si="18"/>
        <v>0</v>
      </c>
      <c r="AP17" s="114">
        <f t="shared" si="18"/>
        <v>0</v>
      </c>
    </row>
    <row r="18" spans="1:42" ht="26.4" x14ac:dyDescent="0.3">
      <c r="C18" s="45"/>
      <c r="D18" s="45"/>
      <c r="E18" s="39"/>
      <c r="F18" s="40"/>
      <c r="G18" s="41"/>
      <c r="H18" s="42">
        <v>4</v>
      </c>
      <c r="I18" s="43"/>
      <c r="J18" s="43"/>
      <c r="K18" s="44" t="s">
        <v>71</v>
      </c>
      <c r="L18" s="110">
        <f t="shared" ref="L18:W18" si="19">SUM(L19)</f>
        <v>76330</v>
      </c>
      <c r="M18" s="398"/>
      <c r="N18" s="110">
        <f t="shared" si="19"/>
        <v>76330</v>
      </c>
      <c r="O18" s="110">
        <f t="shared" si="19"/>
        <v>0</v>
      </c>
      <c r="P18" s="110">
        <f t="shared" si="19"/>
        <v>0</v>
      </c>
      <c r="Q18" s="110">
        <f t="shared" si="19"/>
        <v>0</v>
      </c>
      <c r="R18" s="110">
        <f t="shared" si="19"/>
        <v>0</v>
      </c>
      <c r="S18" s="110">
        <f t="shared" si="19"/>
        <v>0</v>
      </c>
      <c r="T18" s="110">
        <f t="shared" si="19"/>
        <v>0</v>
      </c>
      <c r="U18" s="110">
        <f t="shared" si="19"/>
        <v>0</v>
      </c>
      <c r="V18" s="110">
        <f t="shared" si="19"/>
        <v>0</v>
      </c>
      <c r="W18" s="110">
        <f t="shared" si="19"/>
        <v>0</v>
      </c>
      <c r="X18" s="110">
        <f t="shared" si="17"/>
        <v>0</v>
      </c>
      <c r="Y18" s="110">
        <f t="shared" si="17"/>
        <v>0</v>
      </c>
      <c r="Z18" s="110">
        <f t="shared" si="17"/>
        <v>0</v>
      </c>
      <c r="AA18" s="110">
        <f t="shared" si="18"/>
        <v>0</v>
      </c>
      <c r="AB18" s="110">
        <f t="shared" si="18"/>
        <v>0</v>
      </c>
      <c r="AC18" s="110">
        <f t="shared" si="18"/>
        <v>0</v>
      </c>
      <c r="AD18" s="110">
        <f t="shared" si="18"/>
        <v>0</v>
      </c>
      <c r="AE18" s="110">
        <f t="shared" si="18"/>
        <v>0</v>
      </c>
      <c r="AF18" s="110">
        <f t="shared" si="18"/>
        <v>0</v>
      </c>
      <c r="AG18" s="110">
        <f t="shared" si="18"/>
        <v>0</v>
      </c>
      <c r="AH18" s="110">
        <f t="shared" si="18"/>
        <v>0</v>
      </c>
      <c r="AI18" s="110">
        <f t="shared" si="18"/>
        <v>0</v>
      </c>
      <c r="AJ18" s="110">
        <f t="shared" si="18"/>
        <v>0</v>
      </c>
      <c r="AK18" s="110">
        <f t="shared" si="18"/>
        <v>0</v>
      </c>
      <c r="AL18" s="110">
        <f t="shared" si="18"/>
        <v>0</v>
      </c>
      <c r="AM18" s="110">
        <f t="shared" si="18"/>
        <v>0</v>
      </c>
      <c r="AN18" s="110">
        <f t="shared" si="18"/>
        <v>0</v>
      </c>
      <c r="AO18" s="110">
        <f t="shared" si="18"/>
        <v>0</v>
      </c>
      <c r="AP18" s="110">
        <f t="shared" si="18"/>
        <v>0</v>
      </c>
    </row>
    <row r="19" spans="1:42" ht="26.4" x14ac:dyDescent="0.3">
      <c r="C19" s="45"/>
      <c r="D19" s="45"/>
      <c r="E19" s="39"/>
      <c r="F19" s="40"/>
      <c r="G19" s="41"/>
      <c r="H19" s="42">
        <v>42</v>
      </c>
      <c r="I19" s="43"/>
      <c r="J19" s="43"/>
      <c r="K19" s="44" t="s">
        <v>72</v>
      </c>
      <c r="L19" s="110">
        <f t="shared" ref="L19" si="20">SUM(L20,L22,L28)</f>
        <v>76330</v>
      </c>
      <c r="M19" s="399"/>
      <c r="N19" s="110">
        <f t="shared" ref="N19:Z19" si="21">SUM(N20,N22,N28)</f>
        <v>76330</v>
      </c>
      <c r="O19" s="110">
        <f t="shared" si="21"/>
        <v>0</v>
      </c>
      <c r="P19" s="110">
        <f t="shared" si="21"/>
        <v>0</v>
      </c>
      <c r="Q19" s="110">
        <f t="shared" si="21"/>
        <v>0</v>
      </c>
      <c r="R19" s="110">
        <f t="shared" si="21"/>
        <v>0</v>
      </c>
      <c r="S19" s="110">
        <f t="shared" si="21"/>
        <v>0</v>
      </c>
      <c r="T19" s="110">
        <f t="shared" si="21"/>
        <v>0</v>
      </c>
      <c r="U19" s="110">
        <f t="shared" si="21"/>
        <v>0</v>
      </c>
      <c r="V19" s="110">
        <f t="shared" si="21"/>
        <v>0</v>
      </c>
      <c r="W19" s="110">
        <f t="shared" si="21"/>
        <v>0</v>
      </c>
      <c r="X19" s="110">
        <f t="shared" si="21"/>
        <v>0</v>
      </c>
      <c r="Y19" s="110">
        <f t="shared" si="21"/>
        <v>0</v>
      </c>
      <c r="Z19" s="110">
        <f t="shared" si="21"/>
        <v>0</v>
      </c>
      <c r="AA19" s="110">
        <f t="shared" ref="AA19:AP19" si="22">SUM(AA20,AA22,AA28)</f>
        <v>0</v>
      </c>
      <c r="AB19" s="110">
        <f t="shared" si="22"/>
        <v>0</v>
      </c>
      <c r="AC19" s="110">
        <f t="shared" si="22"/>
        <v>0</v>
      </c>
      <c r="AD19" s="110">
        <f t="shared" si="22"/>
        <v>0</v>
      </c>
      <c r="AE19" s="110">
        <f t="shared" si="22"/>
        <v>0</v>
      </c>
      <c r="AF19" s="110">
        <f t="shared" si="22"/>
        <v>0</v>
      </c>
      <c r="AG19" s="110">
        <f t="shared" si="22"/>
        <v>0</v>
      </c>
      <c r="AH19" s="110">
        <f t="shared" si="22"/>
        <v>0</v>
      </c>
      <c r="AI19" s="110">
        <f t="shared" si="22"/>
        <v>0</v>
      </c>
      <c r="AJ19" s="110">
        <f t="shared" si="22"/>
        <v>0</v>
      </c>
      <c r="AK19" s="110">
        <f t="shared" si="22"/>
        <v>0</v>
      </c>
      <c r="AL19" s="110">
        <f t="shared" si="22"/>
        <v>0</v>
      </c>
      <c r="AM19" s="110">
        <f t="shared" si="22"/>
        <v>0</v>
      </c>
      <c r="AN19" s="110">
        <f t="shared" si="22"/>
        <v>0</v>
      </c>
      <c r="AO19" s="110">
        <f t="shared" si="22"/>
        <v>0</v>
      </c>
      <c r="AP19" s="110">
        <f t="shared" si="22"/>
        <v>0</v>
      </c>
    </row>
    <row r="20" spans="1:42" x14ac:dyDescent="0.3">
      <c r="C20" s="45"/>
      <c r="D20" s="45"/>
      <c r="E20" s="39"/>
      <c r="F20" s="40"/>
      <c r="G20" s="41"/>
      <c r="H20" s="42">
        <v>421</v>
      </c>
      <c r="I20" s="43"/>
      <c r="J20" s="43"/>
      <c r="K20" s="44" t="s">
        <v>120</v>
      </c>
      <c r="L20" s="110">
        <f t="shared" ref="L20:W20" si="23">SUM(L21)</f>
        <v>0</v>
      </c>
      <c r="N20" s="110">
        <f t="shared" si="23"/>
        <v>0</v>
      </c>
      <c r="O20" s="110">
        <f t="shared" si="23"/>
        <v>0</v>
      </c>
      <c r="P20" s="110">
        <f t="shared" si="23"/>
        <v>0</v>
      </c>
      <c r="Q20" s="110">
        <f t="shared" si="23"/>
        <v>0</v>
      </c>
      <c r="R20" s="110">
        <f t="shared" si="23"/>
        <v>0</v>
      </c>
      <c r="S20" s="110">
        <f t="shared" si="23"/>
        <v>0</v>
      </c>
      <c r="T20" s="110">
        <f t="shared" si="23"/>
        <v>0</v>
      </c>
      <c r="U20" s="110">
        <f t="shared" si="23"/>
        <v>0</v>
      </c>
      <c r="V20" s="110">
        <f t="shared" si="23"/>
        <v>0</v>
      </c>
      <c r="W20" s="110">
        <f t="shared" si="23"/>
        <v>0</v>
      </c>
      <c r="X20" s="110">
        <f t="shared" ref="X20:AP20" si="24">SUM(X21)</f>
        <v>0</v>
      </c>
      <c r="Y20" s="110">
        <f t="shared" si="24"/>
        <v>0</v>
      </c>
      <c r="Z20" s="110">
        <f t="shared" si="24"/>
        <v>0</v>
      </c>
      <c r="AA20" s="110">
        <f t="shared" si="24"/>
        <v>0</v>
      </c>
      <c r="AB20" s="110">
        <f t="shared" si="24"/>
        <v>0</v>
      </c>
      <c r="AC20" s="110">
        <f t="shared" si="24"/>
        <v>0</v>
      </c>
      <c r="AD20" s="110">
        <f t="shared" si="24"/>
        <v>0</v>
      </c>
      <c r="AE20" s="110">
        <f t="shared" si="24"/>
        <v>0</v>
      </c>
      <c r="AF20" s="110">
        <f t="shared" si="24"/>
        <v>0</v>
      </c>
      <c r="AG20" s="110">
        <f t="shared" si="24"/>
        <v>0</v>
      </c>
      <c r="AH20" s="110">
        <f t="shared" si="24"/>
        <v>0</v>
      </c>
      <c r="AI20" s="110">
        <f t="shared" si="24"/>
        <v>0</v>
      </c>
      <c r="AJ20" s="110">
        <f t="shared" si="24"/>
        <v>0</v>
      </c>
      <c r="AK20" s="110">
        <f t="shared" si="24"/>
        <v>0</v>
      </c>
      <c r="AL20" s="110">
        <f t="shared" si="24"/>
        <v>0</v>
      </c>
      <c r="AM20" s="110">
        <f t="shared" si="24"/>
        <v>0</v>
      </c>
      <c r="AN20" s="110">
        <f t="shared" si="24"/>
        <v>0</v>
      </c>
      <c r="AO20" s="110">
        <f t="shared" si="24"/>
        <v>0</v>
      </c>
      <c r="AP20" s="110">
        <f t="shared" si="24"/>
        <v>0</v>
      </c>
    </row>
    <row r="21" spans="1:42" x14ac:dyDescent="0.3">
      <c r="C21" s="45"/>
      <c r="D21" s="45"/>
      <c r="E21" s="39" t="s">
        <v>137</v>
      </c>
      <c r="F21" s="40">
        <v>121</v>
      </c>
      <c r="G21" s="41">
        <v>12</v>
      </c>
      <c r="H21" s="42">
        <v>4212</v>
      </c>
      <c r="I21" s="397">
        <v>7001</v>
      </c>
      <c r="J21" s="46">
        <v>912</v>
      </c>
      <c r="K21" s="44" t="s">
        <v>148</v>
      </c>
      <c r="L21" s="400">
        <f>SUM(N21:AP21)</f>
        <v>0</v>
      </c>
      <c r="M21" s="49">
        <v>121</v>
      </c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0"/>
    </row>
    <row r="22" spans="1:42" x14ac:dyDescent="0.3">
      <c r="C22" s="45"/>
      <c r="D22" s="45"/>
      <c r="E22" s="39"/>
      <c r="F22" s="40"/>
      <c r="G22" s="41"/>
      <c r="H22" s="42">
        <v>422</v>
      </c>
      <c r="I22" s="43"/>
      <c r="J22" s="43"/>
      <c r="K22" s="44" t="s">
        <v>73</v>
      </c>
      <c r="L22" s="110">
        <f>SUM(L23:L27)</f>
        <v>76330</v>
      </c>
      <c r="M22" s="18"/>
      <c r="N22" s="110">
        <f>SUM(N23:N27)</f>
        <v>76330</v>
      </c>
      <c r="O22" s="110">
        <f t="shared" ref="O22:Z22" si="25">SUM(O23:O27)</f>
        <v>0</v>
      </c>
      <c r="P22" s="110">
        <f t="shared" si="25"/>
        <v>0</v>
      </c>
      <c r="Q22" s="110">
        <f t="shared" si="25"/>
        <v>0</v>
      </c>
      <c r="R22" s="110">
        <f t="shared" si="25"/>
        <v>0</v>
      </c>
      <c r="S22" s="110">
        <f t="shared" si="25"/>
        <v>0</v>
      </c>
      <c r="T22" s="110">
        <f t="shared" si="25"/>
        <v>0</v>
      </c>
      <c r="U22" s="110">
        <f t="shared" si="25"/>
        <v>0</v>
      </c>
      <c r="V22" s="110">
        <f t="shared" si="25"/>
        <v>0</v>
      </c>
      <c r="W22" s="110">
        <f t="shared" si="25"/>
        <v>0</v>
      </c>
      <c r="X22" s="110">
        <f t="shared" si="25"/>
        <v>0</v>
      </c>
      <c r="Y22" s="110">
        <f t="shared" si="25"/>
        <v>0</v>
      </c>
      <c r="Z22" s="110">
        <f t="shared" si="25"/>
        <v>0</v>
      </c>
      <c r="AA22" s="110">
        <f t="shared" ref="AA22:AP22" si="26">SUM(AA23:AA27)</f>
        <v>0</v>
      </c>
      <c r="AB22" s="110">
        <f t="shared" si="26"/>
        <v>0</v>
      </c>
      <c r="AC22" s="110">
        <f t="shared" si="26"/>
        <v>0</v>
      </c>
      <c r="AD22" s="110">
        <f t="shared" si="26"/>
        <v>0</v>
      </c>
      <c r="AE22" s="110">
        <f t="shared" si="26"/>
        <v>0</v>
      </c>
      <c r="AF22" s="110">
        <f t="shared" si="26"/>
        <v>0</v>
      </c>
      <c r="AG22" s="110">
        <f t="shared" si="26"/>
        <v>0</v>
      </c>
      <c r="AH22" s="110">
        <f t="shared" si="26"/>
        <v>0</v>
      </c>
      <c r="AI22" s="110">
        <f t="shared" si="26"/>
        <v>0</v>
      </c>
      <c r="AJ22" s="110">
        <f t="shared" si="26"/>
        <v>0</v>
      </c>
      <c r="AK22" s="110">
        <f t="shared" si="26"/>
        <v>0</v>
      </c>
      <c r="AL22" s="110">
        <f t="shared" si="26"/>
        <v>0</v>
      </c>
      <c r="AM22" s="110">
        <f t="shared" si="26"/>
        <v>0</v>
      </c>
      <c r="AN22" s="110">
        <f t="shared" si="26"/>
        <v>0</v>
      </c>
      <c r="AO22" s="110">
        <f t="shared" si="26"/>
        <v>0</v>
      </c>
      <c r="AP22" s="110">
        <f t="shared" si="26"/>
        <v>0</v>
      </c>
    </row>
    <row r="23" spans="1:42" x14ac:dyDescent="0.3">
      <c r="C23" s="45"/>
      <c r="D23" s="45"/>
      <c r="E23" s="39" t="s">
        <v>137</v>
      </c>
      <c r="F23" s="40">
        <v>121</v>
      </c>
      <c r="G23" s="41">
        <v>12</v>
      </c>
      <c r="H23" s="42">
        <v>4221</v>
      </c>
      <c r="I23" s="397">
        <v>7002</v>
      </c>
      <c r="J23" s="46">
        <v>913</v>
      </c>
      <c r="K23" s="44" t="s">
        <v>74</v>
      </c>
      <c r="L23" s="400">
        <f>SUM(N23:AP23)</f>
        <v>5238</v>
      </c>
      <c r="M23" s="49">
        <v>121</v>
      </c>
      <c r="N23" s="400">
        <v>5238</v>
      </c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400"/>
      <c r="AD23" s="400"/>
      <c r="AE23" s="400"/>
      <c r="AF23" s="400"/>
      <c r="AG23" s="400"/>
      <c r="AH23" s="400"/>
      <c r="AI23" s="400"/>
      <c r="AJ23" s="400"/>
      <c r="AK23" s="400"/>
      <c r="AL23" s="400"/>
      <c r="AM23" s="400"/>
      <c r="AN23" s="400"/>
      <c r="AO23" s="400"/>
      <c r="AP23" s="400"/>
    </row>
    <row r="24" spans="1:42" x14ac:dyDescent="0.3">
      <c r="C24" s="45"/>
      <c r="D24" s="45"/>
      <c r="E24" s="39" t="s">
        <v>137</v>
      </c>
      <c r="F24" s="40">
        <v>121</v>
      </c>
      <c r="G24" s="41">
        <v>12</v>
      </c>
      <c r="H24" s="42">
        <v>4222</v>
      </c>
      <c r="I24" s="397">
        <v>7003</v>
      </c>
      <c r="J24" s="46">
        <v>914</v>
      </c>
      <c r="K24" s="44" t="s">
        <v>101</v>
      </c>
      <c r="L24" s="400">
        <f>SUM(N24:AP24)</f>
        <v>0</v>
      </c>
      <c r="M24" s="49">
        <v>121</v>
      </c>
      <c r="N24" s="400"/>
      <c r="O24" s="400"/>
      <c r="P24" s="400"/>
      <c r="Q24" s="400"/>
      <c r="R24" s="400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400"/>
      <c r="AD24" s="400"/>
      <c r="AE24" s="400"/>
      <c r="AF24" s="400"/>
      <c r="AG24" s="400"/>
      <c r="AH24" s="400"/>
      <c r="AI24" s="400"/>
      <c r="AJ24" s="400"/>
      <c r="AK24" s="400"/>
      <c r="AL24" s="400"/>
      <c r="AM24" s="400"/>
      <c r="AN24" s="400"/>
      <c r="AO24" s="400"/>
      <c r="AP24" s="400"/>
    </row>
    <row r="25" spans="1:42" x14ac:dyDescent="0.3">
      <c r="C25" s="45"/>
      <c r="D25" s="45"/>
      <c r="E25" s="39" t="s">
        <v>137</v>
      </c>
      <c r="F25" s="40">
        <v>121</v>
      </c>
      <c r="G25" s="41">
        <v>12</v>
      </c>
      <c r="H25" s="42">
        <v>4223</v>
      </c>
      <c r="I25" s="397">
        <v>7004</v>
      </c>
      <c r="J25" s="46">
        <v>915</v>
      </c>
      <c r="K25" s="44" t="s">
        <v>102</v>
      </c>
      <c r="L25" s="400">
        <f>SUM(N25:AP25)</f>
        <v>0</v>
      </c>
      <c r="M25" s="49">
        <v>121</v>
      </c>
      <c r="N25" s="400"/>
      <c r="O25" s="400"/>
      <c r="P25" s="400"/>
      <c r="Q25" s="400"/>
      <c r="R25" s="400"/>
      <c r="S25" s="400"/>
      <c r="T25" s="400"/>
      <c r="U25" s="400"/>
      <c r="V25" s="400"/>
      <c r="W25" s="400"/>
      <c r="X25" s="400"/>
      <c r="Y25" s="400"/>
      <c r="Z25" s="400"/>
      <c r="AA25" s="400"/>
      <c r="AB25" s="400"/>
      <c r="AC25" s="400"/>
      <c r="AD25" s="400"/>
      <c r="AE25" s="400"/>
      <c r="AF25" s="400"/>
      <c r="AG25" s="400"/>
      <c r="AH25" s="400"/>
      <c r="AI25" s="400"/>
      <c r="AJ25" s="400"/>
      <c r="AK25" s="400"/>
      <c r="AL25" s="400"/>
      <c r="AM25" s="400"/>
      <c r="AN25" s="400"/>
      <c r="AO25" s="400"/>
      <c r="AP25" s="400"/>
    </row>
    <row r="26" spans="1:42" x14ac:dyDescent="0.3">
      <c r="C26" s="45"/>
      <c r="D26" s="45"/>
      <c r="E26" s="39" t="s">
        <v>137</v>
      </c>
      <c r="F26" s="40">
        <v>121</v>
      </c>
      <c r="G26" s="41">
        <v>12</v>
      </c>
      <c r="H26" s="42">
        <v>4226</v>
      </c>
      <c r="I26" s="397">
        <v>7005</v>
      </c>
      <c r="J26" s="46">
        <v>916</v>
      </c>
      <c r="K26" s="44" t="s">
        <v>151</v>
      </c>
      <c r="L26" s="400">
        <f>SUM(N26:AP26)</f>
        <v>0</v>
      </c>
      <c r="M26" s="49">
        <v>121</v>
      </c>
      <c r="N26" s="400"/>
      <c r="O26" s="400"/>
      <c r="P26" s="400"/>
      <c r="Q26" s="400"/>
      <c r="R26" s="400"/>
      <c r="S26" s="400"/>
      <c r="T26" s="400"/>
      <c r="U26" s="400"/>
      <c r="V26" s="400"/>
      <c r="W26" s="400"/>
      <c r="X26" s="400"/>
      <c r="Y26" s="400"/>
      <c r="Z26" s="400"/>
      <c r="AA26" s="400"/>
      <c r="AB26" s="400"/>
      <c r="AC26" s="400"/>
      <c r="AD26" s="400"/>
      <c r="AE26" s="400"/>
      <c r="AF26" s="400"/>
      <c r="AG26" s="400"/>
      <c r="AH26" s="400"/>
      <c r="AI26" s="400"/>
      <c r="AJ26" s="400"/>
      <c r="AK26" s="400"/>
      <c r="AL26" s="400"/>
      <c r="AM26" s="400"/>
      <c r="AN26" s="400"/>
      <c r="AO26" s="400"/>
      <c r="AP26" s="400"/>
    </row>
    <row r="27" spans="1:42" ht="26.4" x14ac:dyDescent="0.3">
      <c r="C27" s="45"/>
      <c r="D27" s="45"/>
      <c r="E27" s="39" t="s">
        <v>137</v>
      </c>
      <c r="F27" s="40">
        <v>121</v>
      </c>
      <c r="G27" s="41">
        <v>12</v>
      </c>
      <c r="H27" s="42">
        <v>4227</v>
      </c>
      <c r="I27" s="397">
        <v>7006</v>
      </c>
      <c r="J27" s="46">
        <v>917</v>
      </c>
      <c r="K27" s="44" t="s">
        <v>103</v>
      </c>
      <c r="L27" s="400">
        <f>SUM(N27:AP27)</f>
        <v>71092</v>
      </c>
      <c r="M27" s="49">
        <v>121</v>
      </c>
      <c r="N27" s="400">
        <v>71092</v>
      </c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0"/>
      <c r="Z27" s="400"/>
      <c r="AA27" s="400"/>
      <c r="AB27" s="400"/>
      <c r="AC27" s="400"/>
      <c r="AD27" s="400"/>
      <c r="AE27" s="400"/>
      <c r="AF27" s="400"/>
      <c r="AG27" s="400"/>
      <c r="AH27" s="400"/>
      <c r="AI27" s="400"/>
      <c r="AJ27" s="400"/>
      <c r="AK27" s="400"/>
      <c r="AL27" s="400"/>
      <c r="AM27" s="400"/>
      <c r="AN27" s="400"/>
      <c r="AO27" s="400"/>
      <c r="AP27" s="400"/>
    </row>
    <row r="28" spans="1:42" x14ac:dyDescent="0.3">
      <c r="C28" s="45"/>
      <c r="D28" s="45"/>
      <c r="E28" s="39"/>
      <c r="F28" s="40"/>
      <c r="G28" s="41"/>
      <c r="H28" s="42">
        <v>423</v>
      </c>
      <c r="I28" s="43"/>
      <c r="J28" s="43"/>
      <c r="K28" s="5" t="s">
        <v>152</v>
      </c>
      <c r="L28" s="110">
        <f t="shared" ref="L28:W28" si="27">SUM(L29)</f>
        <v>0</v>
      </c>
      <c r="N28" s="110">
        <f t="shared" ref="N28" si="28">SUM(N29)</f>
        <v>0</v>
      </c>
      <c r="O28" s="110">
        <f t="shared" si="27"/>
        <v>0</v>
      </c>
      <c r="P28" s="110">
        <f t="shared" si="27"/>
        <v>0</v>
      </c>
      <c r="Q28" s="110">
        <f t="shared" si="27"/>
        <v>0</v>
      </c>
      <c r="R28" s="110">
        <f t="shared" si="27"/>
        <v>0</v>
      </c>
      <c r="S28" s="110">
        <f t="shared" si="27"/>
        <v>0</v>
      </c>
      <c r="T28" s="110">
        <f t="shared" si="27"/>
        <v>0</v>
      </c>
      <c r="U28" s="110">
        <f t="shared" si="27"/>
        <v>0</v>
      </c>
      <c r="V28" s="110">
        <f t="shared" si="27"/>
        <v>0</v>
      </c>
      <c r="W28" s="110">
        <f t="shared" si="27"/>
        <v>0</v>
      </c>
      <c r="X28" s="110">
        <f t="shared" ref="X28:AP28" si="29">SUM(X29)</f>
        <v>0</v>
      </c>
      <c r="Y28" s="110">
        <f t="shared" si="29"/>
        <v>0</v>
      </c>
      <c r="Z28" s="110">
        <f t="shared" si="29"/>
        <v>0</v>
      </c>
      <c r="AA28" s="110">
        <f t="shared" si="29"/>
        <v>0</v>
      </c>
      <c r="AB28" s="110">
        <f t="shared" si="29"/>
        <v>0</v>
      </c>
      <c r="AC28" s="110">
        <f t="shared" si="29"/>
        <v>0</v>
      </c>
      <c r="AD28" s="110">
        <f t="shared" si="29"/>
        <v>0</v>
      </c>
      <c r="AE28" s="110">
        <f t="shared" si="29"/>
        <v>0</v>
      </c>
      <c r="AF28" s="110">
        <f t="shared" si="29"/>
        <v>0</v>
      </c>
      <c r="AG28" s="110">
        <f t="shared" si="29"/>
        <v>0</v>
      </c>
      <c r="AH28" s="110">
        <f t="shared" si="29"/>
        <v>0</v>
      </c>
      <c r="AI28" s="110">
        <f t="shared" si="29"/>
        <v>0</v>
      </c>
      <c r="AJ28" s="110">
        <f t="shared" si="29"/>
        <v>0</v>
      </c>
      <c r="AK28" s="110">
        <f t="shared" si="29"/>
        <v>0</v>
      </c>
      <c r="AL28" s="110">
        <f t="shared" si="29"/>
        <v>0</v>
      </c>
      <c r="AM28" s="110">
        <f t="shared" si="29"/>
        <v>0</v>
      </c>
      <c r="AN28" s="110">
        <f t="shared" si="29"/>
        <v>0</v>
      </c>
      <c r="AO28" s="110">
        <f t="shared" si="29"/>
        <v>0</v>
      </c>
      <c r="AP28" s="110">
        <f t="shared" si="29"/>
        <v>0</v>
      </c>
    </row>
    <row r="29" spans="1:42" ht="26.4" x14ac:dyDescent="0.3">
      <c r="C29" s="45"/>
      <c r="D29" s="45"/>
      <c r="E29" s="39" t="s">
        <v>137</v>
      </c>
      <c r="F29" s="40">
        <v>121</v>
      </c>
      <c r="G29" s="41">
        <v>12</v>
      </c>
      <c r="H29" s="42">
        <v>4231</v>
      </c>
      <c r="I29" s="397">
        <v>7007</v>
      </c>
      <c r="J29" s="46">
        <v>918</v>
      </c>
      <c r="K29" s="5" t="s">
        <v>153</v>
      </c>
      <c r="L29" s="400">
        <f>SUM(N29:AP29)</f>
        <v>0</v>
      </c>
      <c r="M29" s="49">
        <v>121</v>
      </c>
      <c r="N29" s="400"/>
      <c r="O29" s="400"/>
      <c r="P29" s="400"/>
      <c r="Q29" s="400"/>
      <c r="R29" s="400"/>
      <c r="S29" s="400"/>
      <c r="T29" s="400"/>
      <c r="U29" s="400"/>
      <c r="V29" s="400"/>
      <c r="W29" s="400"/>
      <c r="X29" s="400"/>
      <c r="Y29" s="400"/>
      <c r="Z29" s="400"/>
      <c r="AA29" s="400"/>
      <c r="AB29" s="400"/>
      <c r="AC29" s="400"/>
      <c r="AD29" s="400"/>
      <c r="AE29" s="400"/>
      <c r="AF29" s="400"/>
      <c r="AG29" s="400"/>
      <c r="AH29" s="400"/>
      <c r="AI29" s="400"/>
      <c r="AJ29" s="400"/>
      <c r="AK29" s="400"/>
      <c r="AL29" s="400"/>
      <c r="AM29" s="400"/>
      <c r="AN29" s="400"/>
      <c r="AO29" s="400"/>
      <c r="AP29" s="400"/>
    </row>
    <row r="30" spans="1:42" x14ac:dyDescent="0.3">
      <c r="C30" s="45"/>
      <c r="D30" s="45"/>
      <c r="E30" s="39"/>
      <c r="F30" s="40"/>
      <c r="G30" s="41"/>
      <c r="H30" s="42"/>
      <c r="I30" s="43"/>
      <c r="J30" s="43"/>
      <c r="K30" s="44"/>
      <c r="L30" s="110"/>
      <c r="M30" s="18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</row>
    <row r="31" spans="1:42" ht="39.6" x14ac:dyDescent="0.3">
      <c r="A31" s="8" t="str">
        <f t="shared" si="13"/>
        <v>K 7006 07</v>
      </c>
      <c r="B31" s="9" t="str">
        <f t="shared" si="14"/>
        <v xml:space="preserve"> </v>
      </c>
      <c r="C31" s="45" t="str">
        <f t="shared" si="4"/>
        <v xml:space="preserve">  </v>
      </c>
      <c r="D31" s="45" t="str">
        <f t="shared" si="5"/>
        <v xml:space="preserve">  </v>
      </c>
      <c r="E31" s="33" t="s">
        <v>137</v>
      </c>
      <c r="F31" s="34">
        <v>121</v>
      </c>
      <c r="G31" s="35"/>
      <c r="H31" s="106" t="s">
        <v>154</v>
      </c>
      <c r="I31" s="43"/>
      <c r="J31" s="43"/>
      <c r="K31" s="38" t="s">
        <v>155</v>
      </c>
      <c r="L31" s="114">
        <f>SUM(L32)</f>
        <v>2800</v>
      </c>
      <c r="M31" s="18"/>
      <c r="N31" s="114">
        <f>SUM(N32)</f>
        <v>2800</v>
      </c>
      <c r="O31" s="114">
        <f t="shared" ref="O31:Z33" si="30">SUM(O32)</f>
        <v>0</v>
      </c>
      <c r="P31" s="114">
        <f t="shared" si="30"/>
        <v>0</v>
      </c>
      <c r="Q31" s="114">
        <f t="shared" si="30"/>
        <v>0</v>
      </c>
      <c r="R31" s="114">
        <f t="shared" si="30"/>
        <v>0</v>
      </c>
      <c r="S31" s="114">
        <f t="shared" si="30"/>
        <v>0</v>
      </c>
      <c r="T31" s="114">
        <f t="shared" si="30"/>
        <v>0</v>
      </c>
      <c r="U31" s="114">
        <f t="shared" si="30"/>
        <v>0</v>
      </c>
      <c r="V31" s="114">
        <f t="shared" si="30"/>
        <v>0</v>
      </c>
      <c r="W31" s="114">
        <f t="shared" si="30"/>
        <v>0</v>
      </c>
      <c r="X31" s="114">
        <f t="shared" si="30"/>
        <v>0</v>
      </c>
      <c r="Y31" s="114">
        <f t="shared" si="30"/>
        <v>0</v>
      </c>
      <c r="Z31" s="114">
        <f t="shared" si="30"/>
        <v>0</v>
      </c>
      <c r="AA31" s="114">
        <f t="shared" ref="AA31:AP33" si="31">SUM(AA32)</f>
        <v>0</v>
      </c>
      <c r="AB31" s="114">
        <f t="shared" si="31"/>
        <v>0</v>
      </c>
      <c r="AC31" s="114">
        <f t="shared" si="31"/>
        <v>0</v>
      </c>
      <c r="AD31" s="114">
        <f t="shared" si="31"/>
        <v>0</v>
      </c>
      <c r="AE31" s="114">
        <f t="shared" si="31"/>
        <v>0</v>
      </c>
      <c r="AF31" s="114">
        <f t="shared" si="31"/>
        <v>0</v>
      </c>
      <c r="AG31" s="114">
        <f t="shared" si="31"/>
        <v>0</v>
      </c>
      <c r="AH31" s="114">
        <f t="shared" si="31"/>
        <v>0</v>
      </c>
      <c r="AI31" s="114">
        <f t="shared" si="31"/>
        <v>0</v>
      </c>
      <c r="AJ31" s="114">
        <f t="shared" si="31"/>
        <v>0</v>
      </c>
      <c r="AK31" s="114">
        <f t="shared" si="31"/>
        <v>0</v>
      </c>
      <c r="AL31" s="114">
        <f t="shared" si="31"/>
        <v>0</v>
      </c>
      <c r="AM31" s="114">
        <f t="shared" si="31"/>
        <v>0</v>
      </c>
      <c r="AN31" s="114">
        <f t="shared" si="31"/>
        <v>0</v>
      </c>
      <c r="AO31" s="114">
        <f t="shared" si="31"/>
        <v>0</v>
      </c>
      <c r="AP31" s="114">
        <f t="shared" si="31"/>
        <v>0</v>
      </c>
    </row>
    <row r="32" spans="1:42" x14ac:dyDescent="0.3">
      <c r="A32" s="8">
        <f t="shared" si="13"/>
        <v>3</v>
      </c>
      <c r="B32" s="9" t="str">
        <f t="shared" si="14"/>
        <v xml:space="preserve"> </v>
      </c>
      <c r="C32" s="45" t="str">
        <f t="shared" si="4"/>
        <v xml:space="preserve">  </v>
      </c>
      <c r="D32" s="45" t="str">
        <f t="shared" si="5"/>
        <v xml:space="preserve">  </v>
      </c>
      <c r="E32" s="39"/>
      <c r="F32" s="40"/>
      <c r="G32" s="41"/>
      <c r="H32" s="42">
        <v>3</v>
      </c>
      <c r="I32" s="43"/>
      <c r="J32" s="43"/>
      <c r="K32" s="44" t="s">
        <v>50</v>
      </c>
      <c r="L32" s="110">
        <f t="shared" ref="L32" si="32">SUM(L33)</f>
        <v>2800</v>
      </c>
      <c r="N32" s="110">
        <f t="shared" ref="N32" si="33">SUM(N33)</f>
        <v>2800</v>
      </c>
      <c r="O32" s="110">
        <f t="shared" si="30"/>
        <v>0</v>
      </c>
      <c r="P32" s="110">
        <f t="shared" si="30"/>
        <v>0</v>
      </c>
      <c r="Q32" s="110">
        <f t="shared" si="30"/>
        <v>0</v>
      </c>
      <c r="R32" s="110">
        <f t="shared" si="30"/>
        <v>0</v>
      </c>
      <c r="S32" s="110">
        <f t="shared" si="30"/>
        <v>0</v>
      </c>
      <c r="T32" s="110">
        <f t="shared" si="30"/>
        <v>0</v>
      </c>
      <c r="U32" s="110">
        <f t="shared" si="30"/>
        <v>0</v>
      </c>
      <c r="V32" s="110">
        <f t="shared" si="30"/>
        <v>0</v>
      </c>
      <c r="W32" s="110">
        <f t="shared" si="30"/>
        <v>0</v>
      </c>
      <c r="X32" s="110">
        <f t="shared" si="30"/>
        <v>0</v>
      </c>
      <c r="Y32" s="110">
        <f t="shared" si="30"/>
        <v>0</v>
      </c>
      <c r="Z32" s="110">
        <f t="shared" si="30"/>
        <v>0</v>
      </c>
      <c r="AA32" s="110">
        <f t="shared" si="31"/>
        <v>0</v>
      </c>
      <c r="AB32" s="110">
        <f t="shared" si="31"/>
        <v>0</v>
      </c>
      <c r="AC32" s="110">
        <f t="shared" si="31"/>
        <v>0</v>
      </c>
      <c r="AD32" s="110">
        <f t="shared" si="31"/>
        <v>0</v>
      </c>
      <c r="AE32" s="110">
        <f t="shared" si="31"/>
        <v>0</v>
      </c>
      <c r="AF32" s="110">
        <f t="shared" si="31"/>
        <v>0</v>
      </c>
      <c r="AG32" s="110">
        <f t="shared" si="31"/>
        <v>0</v>
      </c>
      <c r="AH32" s="110">
        <f t="shared" si="31"/>
        <v>0</v>
      </c>
      <c r="AI32" s="110">
        <f t="shared" si="31"/>
        <v>0</v>
      </c>
      <c r="AJ32" s="110">
        <f t="shared" si="31"/>
        <v>0</v>
      </c>
      <c r="AK32" s="110">
        <f t="shared" si="31"/>
        <v>0</v>
      </c>
      <c r="AL32" s="110">
        <f t="shared" si="31"/>
        <v>0</v>
      </c>
      <c r="AM32" s="110">
        <f t="shared" si="31"/>
        <v>0</v>
      </c>
      <c r="AN32" s="110">
        <f t="shared" si="31"/>
        <v>0</v>
      </c>
      <c r="AO32" s="110">
        <f t="shared" si="31"/>
        <v>0</v>
      </c>
      <c r="AP32" s="110">
        <f t="shared" si="31"/>
        <v>0</v>
      </c>
    </row>
    <row r="33" spans="1:42" x14ac:dyDescent="0.3">
      <c r="A33" s="8">
        <f t="shared" si="13"/>
        <v>32</v>
      </c>
      <c r="B33" s="9" t="str">
        <f t="shared" si="14"/>
        <v xml:space="preserve"> </v>
      </c>
      <c r="C33" s="45" t="str">
        <f t="shared" si="4"/>
        <v xml:space="preserve">  </v>
      </c>
      <c r="D33" s="45" t="str">
        <f t="shared" si="5"/>
        <v xml:space="preserve">  </v>
      </c>
      <c r="E33" s="39"/>
      <c r="F33" s="40"/>
      <c r="G33" s="41"/>
      <c r="H33" s="42">
        <v>32</v>
      </c>
      <c r="I33" s="43"/>
      <c r="J33" s="43"/>
      <c r="K33" s="44" t="s">
        <v>56</v>
      </c>
      <c r="L33" s="110">
        <f>SUM(L34)</f>
        <v>2800</v>
      </c>
      <c r="N33" s="110">
        <f>SUM(N34)</f>
        <v>2800</v>
      </c>
      <c r="O33" s="110">
        <f t="shared" si="30"/>
        <v>0</v>
      </c>
      <c r="P33" s="110">
        <f t="shared" si="30"/>
        <v>0</v>
      </c>
      <c r="Q33" s="110">
        <f t="shared" si="30"/>
        <v>0</v>
      </c>
      <c r="R33" s="110">
        <f t="shared" si="30"/>
        <v>0</v>
      </c>
      <c r="S33" s="110">
        <f t="shared" si="30"/>
        <v>0</v>
      </c>
      <c r="T33" s="110">
        <f t="shared" si="30"/>
        <v>0</v>
      </c>
      <c r="U33" s="110">
        <f t="shared" si="30"/>
        <v>0</v>
      </c>
      <c r="V33" s="110">
        <f t="shared" si="30"/>
        <v>0</v>
      </c>
      <c r="W33" s="110">
        <f t="shared" si="30"/>
        <v>0</v>
      </c>
      <c r="X33" s="110">
        <f t="shared" si="30"/>
        <v>0</v>
      </c>
      <c r="Y33" s="110">
        <f t="shared" si="30"/>
        <v>0</v>
      </c>
      <c r="Z33" s="110">
        <f t="shared" si="30"/>
        <v>0</v>
      </c>
      <c r="AA33" s="110">
        <f t="shared" si="31"/>
        <v>0</v>
      </c>
      <c r="AB33" s="110">
        <f t="shared" si="31"/>
        <v>0</v>
      </c>
      <c r="AC33" s="110">
        <f t="shared" si="31"/>
        <v>0</v>
      </c>
      <c r="AD33" s="110">
        <f t="shared" si="31"/>
        <v>0</v>
      </c>
      <c r="AE33" s="110">
        <f t="shared" si="31"/>
        <v>0</v>
      </c>
      <c r="AF33" s="110">
        <f t="shared" si="31"/>
        <v>0</v>
      </c>
      <c r="AG33" s="110">
        <f t="shared" si="31"/>
        <v>0</v>
      </c>
      <c r="AH33" s="110">
        <f t="shared" si="31"/>
        <v>0</v>
      </c>
      <c r="AI33" s="110">
        <f t="shared" si="31"/>
        <v>0</v>
      </c>
      <c r="AJ33" s="110">
        <f t="shared" si="31"/>
        <v>0</v>
      </c>
      <c r="AK33" s="110">
        <f t="shared" si="31"/>
        <v>0</v>
      </c>
      <c r="AL33" s="110">
        <f t="shared" si="31"/>
        <v>0</v>
      </c>
      <c r="AM33" s="110">
        <f t="shared" si="31"/>
        <v>0</v>
      </c>
      <c r="AN33" s="110">
        <f t="shared" si="31"/>
        <v>0</v>
      </c>
      <c r="AO33" s="110">
        <f t="shared" si="31"/>
        <v>0</v>
      </c>
      <c r="AP33" s="110">
        <f t="shared" si="31"/>
        <v>0</v>
      </c>
    </row>
    <row r="34" spans="1:42" x14ac:dyDescent="0.3">
      <c r="A34" s="8">
        <f t="shared" si="13"/>
        <v>323</v>
      </c>
      <c r="B34" s="9" t="str">
        <f t="shared" si="14"/>
        <v xml:space="preserve"> </v>
      </c>
      <c r="C34" s="45" t="str">
        <f t="shared" si="4"/>
        <v xml:space="preserve">  </v>
      </c>
      <c r="D34" s="45" t="str">
        <f t="shared" si="5"/>
        <v xml:space="preserve">  </v>
      </c>
      <c r="E34" s="39"/>
      <c r="F34" s="40"/>
      <c r="G34" s="41"/>
      <c r="H34" s="42">
        <v>323</v>
      </c>
      <c r="I34" s="43"/>
      <c r="J34" s="43"/>
      <c r="K34" s="44" t="s">
        <v>57</v>
      </c>
      <c r="L34" s="110">
        <f>SUM(L35:L36)</f>
        <v>2800</v>
      </c>
      <c r="M34" s="18"/>
      <c r="N34" s="110">
        <f>SUM(N35:N36)</f>
        <v>2800</v>
      </c>
      <c r="O34" s="110">
        <f t="shared" ref="O34:Z34" si="34">SUM(O35:O36)</f>
        <v>0</v>
      </c>
      <c r="P34" s="110">
        <f t="shared" si="34"/>
        <v>0</v>
      </c>
      <c r="Q34" s="110">
        <f t="shared" si="34"/>
        <v>0</v>
      </c>
      <c r="R34" s="110">
        <f t="shared" si="34"/>
        <v>0</v>
      </c>
      <c r="S34" s="110">
        <f t="shared" si="34"/>
        <v>0</v>
      </c>
      <c r="T34" s="110">
        <f t="shared" si="34"/>
        <v>0</v>
      </c>
      <c r="U34" s="110">
        <f t="shared" si="34"/>
        <v>0</v>
      </c>
      <c r="V34" s="110">
        <f t="shared" si="34"/>
        <v>0</v>
      </c>
      <c r="W34" s="110">
        <f t="shared" si="34"/>
        <v>0</v>
      </c>
      <c r="X34" s="110">
        <f t="shared" si="34"/>
        <v>0</v>
      </c>
      <c r="Y34" s="110">
        <f t="shared" si="34"/>
        <v>0</v>
      </c>
      <c r="Z34" s="110">
        <f t="shared" si="34"/>
        <v>0</v>
      </c>
      <c r="AA34" s="110">
        <f t="shared" ref="AA34:AP34" si="35">SUM(AA35:AA36)</f>
        <v>0</v>
      </c>
      <c r="AB34" s="110">
        <f t="shared" si="35"/>
        <v>0</v>
      </c>
      <c r="AC34" s="110">
        <f t="shared" si="35"/>
        <v>0</v>
      </c>
      <c r="AD34" s="110">
        <f t="shared" si="35"/>
        <v>0</v>
      </c>
      <c r="AE34" s="110">
        <f t="shared" si="35"/>
        <v>0</v>
      </c>
      <c r="AF34" s="110">
        <f t="shared" si="35"/>
        <v>0</v>
      </c>
      <c r="AG34" s="110">
        <f t="shared" si="35"/>
        <v>0</v>
      </c>
      <c r="AH34" s="110">
        <f t="shared" si="35"/>
        <v>0</v>
      </c>
      <c r="AI34" s="110">
        <f t="shared" si="35"/>
        <v>0</v>
      </c>
      <c r="AJ34" s="110">
        <f t="shared" si="35"/>
        <v>0</v>
      </c>
      <c r="AK34" s="110">
        <f t="shared" si="35"/>
        <v>0</v>
      </c>
      <c r="AL34" s="110">
        <f t="shared" si="35"/>
        <v>0</v>
      </c>
      <c r="AM34" s="110">
        <f t="shared" si="35"/>
        <v>0</v>
      </c>
      <c r="AN34" s="110">
        <f t="shared" si="35"/>
        <v>0</v>
      </c>
      <c r="AO34" s="110">
        <f t="shared" si="35"/>
        <v>0</v>
      </c>
      <c r="AP34" s="110">
        <f t="shared" si="35"/>
        <v>0</v>
      </c>
    </row>
    <row r="35" spans="1:42" ht="26.4" x14ac:dyDescent="0.3">
      <c r="A35" s="8">
        <f t="shared" si="13"/>
        <v>3232</v>
      </c>
      <c r="B35" s="9">
        <f t="shared" si="14"/>
        <v>12</v>
      </c>
      <c r="C35" s="45" t="str">
        <f t="shared" si="4"/>
        <v>091</v>
      </c>
      <c r="D35" s="45" t="str">
        <f t="shared" si="5"/>
        <v>0912</v>
      </c>
      <c r="E35" s="39" t="s">
        <v>137</v>
      </c>
      <c r="F35" s="40">
        <v>121</v>
      </c>
      <c r="G35" s="41">
        <v>12</v>
      </c>
      <c r="H35" s="42">
        <v>3232</v>
      </c>
      <c r="I35" s="46">
        <v>934</v>
      </c>
      <c r="J35" s="46">
        <v>934</v>
      </c>
      <c r="K35" s="44" t="s">
        <v>97</v>
      </c>
      <c r="L35" s="400">
        <f>SUM(N35:AP35)</f>
        <v>2800</v>
      </c>
      <c r="M35" s="49">
        <v>121</v>
      </c>
      <c r="N35" s="400">
        <v>2800</v>
      </c>
      <c r="O35" s="400"/>
      <c r="P35" s="400"/>
      <c r="Q35" s="400"/>
      <c r="R35" s="400"/>
      <c r="S35" s="400"/>
      <c r="T35" s="400"/>
      <c r="U35" s="400"/>
      <c r="V35" s="400"/>
      <c r="W35" s="400"/>
      <c r="X35" s="400"/>
      <c r="Y35" s="400"/>
      <c r="Z35" s="400"/>
      <c r="AA35" s="400"/>
      <c r="AB35" s="400"/>
      <c r="AC35" s="400"/>
      <c r="AD35" s="400"/>
      <c r="AE35" s="400"/>
      <c r="AF35" s="400"/>
      <c r="AG35" s="400"/>
      <c r="AH35" s="400"/>
      <c r="AI35" s="400"/>
      <c r="AJ35" s="400"/>
      <c r="AK35" s="400"/>
      <c r="AL35" s="400"/>
      <c r="AM35" s="400"/>
      <c r="AN35" s="400"/>
      <c r="AO35" s="400"/>
      <c r="AP35" s="400"/>
    </row>
    <row r="36" spans="1:42" x14ac:dyDescent="0.3">
      <c r="A36" s="8">
        <f t="shared" ref="A36" si="36">H36</f>
        <v>3237</v>
      </c>
      <c r="B36" s="9">
        <f t="shared" ref="B36" si="37">IF(J36&gt;0,G36," ")</f>
        <v>12</v>
      </c>
      <c r="C36" s="45" t="str">
        <f t="shared" ref="C36" si="38">IF(I36&gt;0,LEFT(E36,3),"  ")</f>
        <v>091</v>
      </c>
      <c r="D36" s="45" t="str">
        <f t="shared" ref="D36" si="39">IF(I36&gt;0,LEFT(E36,4),"  ")</f>
        <v>0912</v>
      </c>
      <c r="E36" s="39" t="s">
        <v>137</v>
      </c>
      <c r="F36" s="40">
        <v>121</v>
      </c>
      <c r="G36" s="41">
        <v>12</v>
      </c>
      <c r="H36" s="42">
        <v>3237</v>
      </c>
      <c r="I36" s="397">
        <v>7008</v>
      </c>
      <c r="J36" s="46">
        <v>934</v>
      </c>
      <c r="K36" s="44" t="s">
        <v>70</v>
      </c>
      <c r="L36" s="400">
        <f>SUM(N36:AP36)</f>
        <v>0</v>
      </c>
      <c r="M36" s="49">
        <v>121</v>
      </c>
      <c r="N36" s="400"/>
      <c r="O36" s="400"/>
      <c r="P36" s="400"/>
      <c r="Q36" s="400"/>
      <c r="R36" s="400"/>
      <c r="S36" s="400"/>
      <c r="T36" s="400"/>
      <c r="U36" s="400"/>
      <c r="V36" s="400"/>
      <c r="W36" s="400"/>
      <c r="X36" s="400"/>
      <c r="Y36" s="400"/>
      <c r="Z36" s="400"/>
      <c r="AA36" s="400"/>
      <c r="AB36" s="400"/>
      <c r="AC36" s="400"/>
      <c r="AD36" s="400"/>
      <c r="AE36" s="400"/>
      <c r="AF36" s="400"/>
      <c r="AG36" s="400"/>
      <c r="AH36" s="400"/>
      <c r="AI36" s="400"/>
      <c r="AJ36" s="400"/>
      <c r="AK36" s="400"/>
      <c r="AL36" s="400"/>
      <c r="AM36" s="400"/>
      <c r="AN36" s="400"/>
      <c r="AO36" s="400"/>
      <c r="AP36" s="400"/>
    </row>
    <row r="37" spans="1:42" x14ac:dyDescent="0.3">
      <c r="A37" s="8">
        <f t="shared" si="13"/>
        <v>0</v>
      </c>
      <c r="B37" s="9" t="str">
        <f t="shared" si="14"/>
        <v xml:space="preserve"> </v>
      </c>
      <c r="C37" s="45" t="str">
        <f t="shared" si="4"/>
        <v xml:space="preserve">  </v>
      </c>
      <c r="D37" s="45" t="str">
        <f t="shared" si="5"/>
        <v xml:space="preserve">  </v>
      </c>
      <c r="E37" s="39"/>
      <c r="F37" s="40"/>
      <c r="G37" s="41"/>
      <c r="H37" s="42"/>
      <c r="I37" s="43"/>
      <c r="J37" s="43"/>
      <c r="K37" s="44"/>
      <c r="L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</row>
    <row r="38" spans="1:42" ht="39.6" x14ac:dyDescent="0.3">
      <c r="A38" s="8" t="str">
        <f t="shared" si="13"/>
        <v>A 7006 04</v>
      </c>
      <c r="B38" s="9" t="str">
        <f t="shared" si="14"/>
        <v xml:space="preserve"> </v>
      </c>
      <c r="C38" s="45" t="str">
        <f t="shared" si="4"/>
        <v xml:space="preserve">  </v>
      </c>
      <c r="D38" s="45" t="str">
        <f t="shared" si="5"/>
        <v xml:space="preserve">  </v>
      </c>
      <c r="E38" s="33" t="s">
        <v>137</v>
      </c>
      <c r="F38" s="34">
        <v>121</v>
      </c>
      <c r="G38" s="35"/>
      <c r="H38" s="36" t="s">
        <v>168</v>
      </c>
      <c r="I38" s="43"/>
      <c r="J38" s="43"/>
      <c r="K38" s="38" t="s">
        <v>169</v>
      </c>
      <c r="L38" s="115">
        <f>SUM(L39)</f>
        <v>279440</v>
      </c>
      <c r="M38" s="51"/>
      <c r="N38" s="115">
        <f t="shared" ref="N38" si="40">SUM(N39)</f>
        <v>279440</v>
      </c>
      <c r="O38" s="115">
        <f t="shared" ref="O38:Z38" si="41">SUM(O39)</f>
        <v>0</v>
      </c>
      <c r="P38" s="115">
        <f t="shared" si="41"/>
        <v>0</v>
      </c>
      <c r="Q38" s="115">
        <f t="shared" si="41"/>
        <v>0</v>
      </c>
      <c r="R38" s="115">
        <f t="shared" si="41"/>
        <v>0</v>
      </c>
      <c r="S38" s="115">
        <f t="shared" si="41"/>
        <v>0</v>
      </c>
      <c r="T38" s="115">
        <f t="shared" si="41"/>
        <v>0</v>
      </c>
      <c r="U38" s="115">
        <f t="shared" si="41"/>
        <v>0</v>
      </c>
      <c r="V38" s="115">
        <f t="shared" si="41"/>
        <v>0</v>
      </c>
      <c r="W38" s="115">
        <f t="shared" si="41"/>
        <v>0</v>
      </c>
      <c r="X38" s="115">
        <f t="shared" si="41"/>
        <v>0</v>
      </c>
      <c r="Y38" s="115">
        <f t="shared" si="41"/>
        <v>0</v>
      </c>
      <c r="Z38" s="115">
        <f t="shared" si="41"/>
        <v>0</v>
      </c>
      <c r="AA38" s="115">
        <f t="shared" ref="AA38:AP38" si="42">SUM(AA39)</f>
        <v>0</v>
      </c>
      <c r="AB38" s="115">
        <f t="shared" si="42"/>
        <v>0</v>
      </c>
      <c r="AC38" s="115">
        <f t="shared" si="42"/>
        <v>0</v>
      </c>
      <c r="AD38" s="115">
        <f t="shared" si="42"/>
        <v>0</v>
      </c>
      <c r="AE38" s="115">
        <f t="shared" si="42"/>
        <v>0</v>
      </c>
      <c r="AF38" s="115">
        <f t="shared" si="42"/>
        <v>0</v>
      </c>
      <c r="AG38" s="115">
        <f t="shared" si="42"/>
        <v>0</v>
      </c>
      <c r="AH38" s="115">
        <f t="shared" si="42"/>
        <v>0</v>
      </c>
      <c r="AI38" s="115">
        <f t="shared" si="42"/>
        <v>0</v>
      </c>
      <c r="AJ38" s="115">
        <f t="shared" si="42"/>
        <v>0</v>
      </c>
      <c r="AK38" s="115">
        <f t="shared" si="42"/>
        <v>0</v>
      </c>
      <c r="AL38" s="115">
        <f t="shared" si="42"/>
        <v>0</v>
      </c>
      <c r="AM38" s="115">
        <f t="shared" si="42"/>
        <v>0</v>
      </c>
      <c r="AN38" s="115">
        <f t="shared" si="42"/>
        <v>0</v>
      </c>
      <c r="AO38" s="115">
        <f t="shared" si="42"/>
        <v>0</v>
      </c>
      <c r="AP38" s="115">
        <f t="shared" si="42"/>
        <v>0</v>
      </c>
    </row>
    <row r="39" spans="1:42" x14ac:dyDescent="0.3">
      <c r="A39" s="8">
        <f t="shared" si="13"/>
        <v>3</v>
      </c>
      <c r="B39" s="9" t="str">
        <f t="shared" si="14"/>
        <v xml:space="preserve"> </v>
      </c>
      <c r="C39" s="45" t="str">
        <f t="shared" si="4"/>
        <v xml:space="preserve">  </v>
      </c>
      <c r="D39" s="45" t="str">
        <f t="shared" si="5"/>
        <v xml:space="preserve">  </v>
      </c>
      <c r="E39" s="39"/>
      <c r="F39" s="40"/>
      <c r="G39" s="41"/>
      <c r="H39" s="42">
        <v>3</v>
      </c>
      <c r="I39" s="43"/>
      <c r="J39" s="43"/>
      <c r="K39" s="44" t="s">
        <v>50</v>
      </c>
      <c r="L39" s="110">
        <f>SUM(L40,L69,L74)</f>
        <v>279440</v>
      </c>
      <c r="M39" s="18"/>
      <c r="N39" s="110">
        <f t="shared" ref="N39" si="43">SUM(N40,N69,N74)</f>
        <v>279440</v>
      </c>
      <c r="O39" s="110">
        <f t="shared" ref="O39:Y39" si="44">SUM(O40,O69,O74)</f>
        <v>0</v>
      </c>
      <c r="P39" s="110">
        <f t="shared" si="44"/>
        <v>0</v>
      </c>
      <c r="Q39" s="110">
        <f t="shared" si="44"/>
        <v>0</v>
      </c>
      <c r="R39" s="110">
        <f t="shared" si="44"/>
        <v>0</v>
      </c>
      <c r="S39" s="110">
        <f t="shared" si="44"/>
        <v>0</v>
      </c>
      <c r="T39" s="110">
        <f t="shared" si="44"/>
        <v>0</v>
      </c>
      <c r="U39" s="110">
        <f t="shared" si="44"/>
        <v>0</v>
      </c>
      <c r="V39" s="110">
        <f t="shared" si="44"/>
        <v>0</v>
      </c>
      <c r="W39" s="110">
        <f t="shared" si="44"/>
        <v>0</v>
      </c>
      <c r="X39" s="110">
        <f t="shared" si="44"/>
        <v>0</v>
      </c>
      <c r="Y39" s="110">
        <f t="shared" si="44"/>
        <v>0</v>
      </c>
      <c r="Z39" s="110">
        <f t="shared" ref="Z39:AP39" si="45">SUM(Z40,Z69,Z74)</f>
        <v>0</v>
      </c>
      <c r="AA39" s="110">
        <f t="shared" si="45"/>
        <v>0</v>
      </c>
      <c r="AB39" s="110">
        <f t="shared" si="45"/>
        <v>0</v>
      </c>
      <c r="AC39" s="110">
        <f t="shared" si="45"/>
        <v>0</v>
      </c>
      <c r="AD39" s="110">
        <f t="shared" si="45"/>
        <v>0</v>
      </c>
      <c r="AE39" s="110">
        <f t="shared" si="45"/>
        <v>0</v>
      </c>
      <c r="AF39" s="110">
        <f t="shared" si="45"/>
        <v>0</v>
      </c>
      <c r="AG39" s="110">
        <f t="shared" si="45"/>
        <v>0</v>
      </c>
      <c r="AH39" s="110">
        <f t="shared" si="45"/>
        <v>0</v>
      </c>
      <c r="AI39" s="110">
        <f t="shared" si="45"/>
        <v>0</v>
      </c>
      <c r="AJ39" s="110">
        <f t="shared" si="45"/>
        <v>0</v>
      </c>
      <c r="AK39" s="110">
        <f t="shared" si="45"/>
        <v>0</v>
      </c>
      <c r="AL39" s="110">
        <f t="shared" si="45"/>
        <v>0</v>
      </c>
      <c r="AM39" s="110">
        <f t="shared" si="45"/>
        <v>0</v>
      </c>
      <c r="AN39" s="110">
        <f t="shared" si="45"/>
        <v>0</v>
      </c>
      <c r="AO39" s="110">
        <f t="shared" si="45"/>
        <v>0</v>
      </c>
      <c r="AP39" s="110">
        <f t="shared" si="45"/>
        <v>0</v>
      </c>
    </row>
    <row r="40" spans="1:42" x14ac:dyDescent="0.3">
      <c r="A40" s="8">
        <f t="shared" si="13"/>
        <v>32</v>
      </c>
      <c r="B40" s="9" t="str">
        <f t="shared" si="14"/>
        <v xml:space="preserve"> </v>
      </c>
      <c r="C40" s="45" t="str">
        <f t="shared" si="4"/>
        <v xml:space="preserve">  </v>
      </c>
      <c r="D40" s="45" t="str">
        <f t="shared" si="5"/>
        <v xml:space="preserve">  </v>
      </c>
      <c r="E40" s="39"/>
      <c r="F40" s="40"/>
      <c r="G40" s="41"/>
      <c r="H40" s="42">
        <v>32</v>
      </c>
      <c r="I40" s="43"/>
      <c r="J40" s="43"/>
      <c r="K40" s="44" t="s">
        <v>56</v>
      </c>
      <c r="L40" s="110">
        <f>SUM(L41,L45,L51,L63,L61)</f>
        <v>274430</v>
      </c>
      <c r="N40" s="110">
        <f t="shared" ref="N40" si="46">SUM(N41,N45,N51,N63,N61)</f>
        <v>274430</v>
      </c>
      <c r="O40" s="110">
        <f t="shared" ref="O40:Z40" si="47">SUM(O41,O45,O51,O63,O61)</f>
        <v>0</v>
      </c>
      <c r="P40" s="110">
        <f t="shared" si="47"/>
        <v>0</v>
      </c>
      <c r="Q40" s="110">
        <f t="shared" si="47"/>
        <v>0</v>
      </c>
      <c r="R40" s="110">
        <f t="shared" si="47"/>
        <v>0</v>
      </c>
      <c r="S40" s="110">
        <f t="shared" si="47"/>
        <v>0</v>
      </c>
      <c r="T40" s="110">
        <f t="shared" si="47"/>
        <v>0</v>
      </c>
      <c r="U40" s="110">
        <f t="shared" si="47"/>
        <v>0</v>
      </c>
      <c r="V40" s="110">
        <f t="shared" si="47"/>
        <v>0</v>
      </c>
      <c r="W40" s="110">
        <f t="shared" si="47"/>
        <v>0</v>
      </c>
      <c r="X40" s="110">
        <f t="shared" si="47"/>
        <v>0</v>
      </c>
      <c r="Y40" s="110">
        <f t="shared" si="47"/>
        <v>0</v>
      </c>
      <c r="Z40" s="110">
        <f t="shared" si="47"/>
        <v>0</v>
      </c>
      <c r="AA40" s="110">
        <f t="shared" ref="AA40:AP40" si="48">SUM(AA41,AA45,AA51,AA63,AA61)</f>
        <v>0</v>
      </c>
      <c r="AB40" s="110">
        <f t="shared" si="48"/>
        <v>0</v>
      </c>
      <c r="AC40" s="110">
        <f t="shared" si="48"/>
        <v>0</v>
      </c>
      <c r="AD40" s="110">
        <f t="shared" si="48"/>
        <v>0</v>
      </c>
      <c r="AE40" s="110">
        <f t="shared" si="48"/>
        <v>0</v>
      </c>
      <c r="AF40" s="110">
        <f t="shared" si="48"/>
        <v>0</v>
      </c>
      <c r="AG40" s="110">
        <f t="shared" si="48"/>
        <v>0</v>
      </c>
      <c r="AH40" s="110">
        <f t="shared" si="48"/>
        <v>0</v>
      </c>
      <c r="AI40" s="110">
        <f t="shared" si="48"/>
        <v>0</v>
      </c>
      <c r="AJ40" s="110">
        <f t="shared" si="48"/>
        <v>0</v>
      </c>
      <c r="AK40" s="110">
        <f t="shared" si="48"/>
        <v>0</v>
      </c>
      <c r="AL40" s="110">
        <f t="shared" si="48"/>
        <v>0</v>
      </c>
      <c r="AM40" s="110">
        <f t="shared" si="48"/>
        <v>0</v>
      </c>
      <c r="AN40" s="110">
        <f t="shared" si="48"/>
        <v>0</v>
      </c>
      <c r="AO40" s="110">
        <f t="shared" si="48"/>
        <v>0</v>
      </c>
      <c r="AP40" s="110">
        <f t="shared" si="48"/>
        <v>0</v>
      </c>
    </row>
    <row r="41" spans="1:42" x14ac:dyDescent="0.3">
      <c r="A41" s="8">
        <f t="shared" si="13"/>
        <v>321</v>
      </c>
      <c r="B41" s="9" t="str">
        <f t="shared" si="14"/>
        <v xml:space="preserve"> </v>
      </c>
      <c r="C41" s="45" t="str">
        <f t="shared" si="4"/>
        <v xml:space="preserve">  </v>
      </c>
      <c r="D41" s="45" t="str">
        <f t="shared" si="5"/>
        <v xml:space="preserve">  </v>
      </c>
      <c r="E41" s="39"/>
      <c r="F41" s="40"/>
      <c r="G41" s="41"/>
      <c r="H41" s="42">
        <v>321</v>
      </c>
      <c r="I41" s="43"/>
      <c r="J41" s="43"/>
      <c r="K41" s="44" t="s">
        <v>75</v>
      </c>
      <c r="L41" s="110">
        <f>SUM(L42:L44)</f>
        <v>32114</v>
      </c>
      <c r="M41" s="18"/>
      <c r="N41" s="110">
        <f t="shared" ref="N41" si="49">SUM(N42:N44)</f>
        <v>32114</v>
      </c>
      <c r="O41" s="110">
        <f t="shared" ref="O41:Z41" si="50">SUM(O42:O44)</f>
        <v>0</v>
      </c>
      <c r="P41" s="110">
        <f t="shared" si="50"/>
        <v>0</v>
      </c>
      <c r="Q41" s="110">
        <f t="shared" si="50"/>
        <v>0</v>
      </c>
      <c r="R41" s="110">
        <f t="shared" si="50"/>
        <v>0</v>
      </c>
      <c r="S41" s="110">
        <f t="shared" si="50"/>
        <v>0</v>
      </c>
      <c r="T41" s="110">
        <f t="shared" si="50"/>
        <v>0</v>
      </c>
      <c r="U41" s="110">
        <f t="shared" si="50"/>
        <v>0</v>
      </c>
      <c r="V41" s="110">
        <f t="shared" si="50"/>
        <v>0</v>
      </c>
      <c r="W41" s="110">
        <f t="shared" si="50"/>
        <v>0</v>
      </c>
      <c r="X41" s="110">
        <f t="shared" si="50"/>
        <v>0</v>
      </c>
      <c r="Y41" s="110">
        <f t="shared" si="50"/>
        <v>0</v>
      </c>
      <c r="Z41" s="110">
        <f t="shared" si="50"/>
        <v>0</v>
      </c>
      <c r="AA41" s="110">
        <f t="shared" ref="AA41:AP41" si="51">SUM(AA42:AA44)</f>
        <v>0</v>
      </c>
      <c r="AB41" s="110">
        <f t="shared" si="51"/>
        <v>0</v>
      </c>
      <c r="AC41" s="110">
        <f t="shared" si="51"/>
        <v>0</v>
      </c>
      <c r="AD41" s="110">
        <f t="shared" si="51"/>
        <v>0</v>
      </c>
      <c r="AE41" s="110">
        <f t="shared" si="51"/>
        <v>0</v>
      </c>
      <c r="AF41" s="110">
        <f t="shared" si="51"/>
        <v>0</v>
      </c>
      <c r="AG41" s="110">
        <f t="shared" si="51"/>
        <v>0</v>
      </c>
      <c r="AH41" s="110">
        <f t="shared" si="51"/>
        <v>0</v>
      </c>
      <c r="AI41" s="110">
        <f t="shared" si="51"/>
        <v>0</v>
      </c>
      <c r="AJ41" s="110">
        <f t="shared" si="51"/>
        <v>0</v>
      </c>
      <c r="AK41" s="110">
        <f t="shared" si="51"/>
        <v>0</v>
      </c>
      <c r="AL41" s="110">
        <f t="shared" si="51"/>
        <v>0</v>
      </c>
      <c r="AM41" s="110">
        <f t="shared" si="51"/>
        <v>0</v>
      </c>
      <c r="AN41" s="110">
        <f t="shared" si="51"/>
        <v>0</v>
      </c>
      <c r="AO41" s="110">
        <f t="shared" si="51"/>
        <v>0</v>
      </c>
      <c r="AP41" s="110">
        <f t="shared" si="51"/>
        <v>0</v>
      </c>
    </row>
    <row r="42" spans="1:42" x14ac:dyDescent="0.3">
      <c r="A42" s="8">
        <f t="shared" si="13"/>
        <v>3211</v>
      </c>
      <c r="B42" s="9">
        <f t="shared" si="14"/>
        <v>12</v>
      </c>
      <c r="C42" s="45" t="str">
        <f t="shared" si="4"/>
        <v>091</v>
      </c>
      <c r="D42" s="45" t="str">
        <f t="shared" si="5"/>
        <v>0912</v>
      </c>
      <c r="E42" s="39" t="s">
        <v>137</v>
      </c>
      <c r="F42" s="40">
        <v>121</v>
      </c>
      <c r="G42" s="41">
        <v>12</v>
      </c>
      <c r="H42" s="42">
        <v>3211</v>
      </c>
      <c r="I42" s="46">
        <v>935</v>
      </c>
      <c r="J42" s="46">
        <v>935</v>
      </c>
      <c r="K42" s="44" t="s">
        <v>76</v>
      </c>
      <c r="L42" s="400">
        <f>SUM(N42:AP42)</f>
        <v>10500</v>
      </c>
      <c r="M42" s="49">
        <v>121</v>
      </c>
      <c r="N42" s="400">
        <v>10500</v>
      </c>
      <c r="O42" s="400"/>
      <c r="P42" s="400"/>
      <c r="Q42" s="400"/>
      <c r="R42" s="400"/>
      <c r="S42" s="400"/>
      <c r="T42" s="400"/>
      <c r="U42" s="400"/>
      <c r="V42" s="400"/>
      <c r="W42" s="400"/>
      <c r="X42" s="400"/>
      <c r="Y42" s="400"/>
      <c r="Z42" s="400"/>
      <c r="AA42" s="400"/>
      <c r="AB42" s="400"/>
      <c r="AC42" s="400"/>
      <c r="AD42" s="400"/>
      <c r="AE42" s="400"/>
      <c r="AF42" s="400"/>
      <c r="AG42" s="400"/>
      <c r="AH42" s="400"/>
      <c r="AI42" s="400"/>
      <c r="AJ42" s="400"/>
      <c r="AK42" s="400"/>
      <c r="AL42" s="400"/>
      <c r="AM42" s="400"/>
      <c r="AN42" s="400"/>
      <c r="AO42" s="400"/>
      <c r="AP42" s="400"/>
    </row>
    <row r="43" spans="1:42" x14ac:dyDescent="0.3">
      <c r="A43" s="8">
        <f t="shared" si="13"/>
        <v>3213</v>
      </c>
      <c r="B43" s="9">
        <f t="shared" si="14"/>
        <v>12</v>
      </c>
      <c r="C43" s="45" t="str">
        <f t="shared" si="4"/>
        <v>091</v>
      </c>
      <c r="D43" s="45" t="str">
        <f t="shared" si="5"/>
        <v>0912</v>
      </c>
      <c r="E43" s="39" t="s">
        <v>137</v>
      </c>
      <c r="F43" s="40">
        <v>121</v>
      </c>
      <c r="G43" s="41">
        <v>12</v>
      </c>
      <c r="H43" s="42">
        <v>3213</v>
      </c>
      <c r="I43" s="46">
        <v>936</v>
      </c>
      <c r="J43" s="46">
        <v>936</v>
      </c>
      <c r="K43" s="44" t="s">
        <v>90</v>
      </c>
      <c r="L43" s="400">
        <f>SUM(N43:AP43)</f>
        <v>3100</v>
      </c>
      <c r="M43" s="49">
        <v>121</v>
      </c>
      <c r="N43" s="400">
        <v>3100</v>
      </c>
      <c r="O43" s="400"/>
      <c r="P43" s="400"/>
      <c r="Q43" s="400"/>
      <c r="R43" s="400"/>
      <c r="S43" s="400"/>
      <c r="T43" s="400"/>
      <c r="U43" s="400"/>
      <c r="V43" s="400"/>
      <c r="W43" s="400"/>
      <c r="X43" s="400"/>
      <c r="Y43" s="400"/>
      <c r="Z43" s="400"/>
      <c r="AA43" s="400"/>
      <c r="AB43" s="400"/>
      <c r="AC43" s="400"/>
      <c r="AD43" s="400"/>
      <c r="AE43" s="400"/>
      <c r="AF43" s="400"/>
      <c r="AG43" s="400"/>
      <c r="AH43" s="400"/>
      <c r="AI43" s="400"/>
      <c r="AJ43" s="400"/>
      <c r="AK43" s="400"/>
      <c r="AL43" s="400"/>
      <c r="AM43" s="400"/>
      <c r="AN43" s="400"/>
      <c r="AO43" s="400"/>
      <c r="AP43" s="400"/>
    </row>
    <row r="44" spans="1:42" x14ac:dyDescent="0.3">
      <c r="A44" s="8">
        <f t="shared" si="13"/>
        <v>3214</v>
      </c>
      <c r="B44" s="9">
        <f t="shared" si="14"/>
        <v>12</v>
      </c>
      <c r="C44" s="45" t="str">
        <f t="shared" si="4"/>
        <v>091</v>
      </c>
      <c r="D44" s="45" t="str">
        <f t="shared" si="5"/>
        <v>0912</v>
      </c>
      <c r="E44" s="39" t="s">
        <v>137</v>
      </c>
      <c r="F44" s="40">
        <v>121</v>
      </c>
      <c r="G44" s="41">
        <v>12</v>
      </c>
      <c r="H44" s="42">
        <v>3214</v>
      </c>
      <c r="I44" s="46">
        <v>937</v>
      </c>
      <c r="J44" s="46">
        <v>937</v>
      </c>
      <c r="K44" s="44" t="s">
        <v>77</v>
      </c>
      <c r="L44" s="400">
        <f>SUM(N44:AP44)</f>
        <v>18514</v>
      </c>
      <c r="M44" s="49">
        <v>121</v>
      </c>
      <c r="N44" s="400">
        <v>18514</v>
      </c>
      <c r="O44" s="400"/>
      <c r="P44" s="400"/>
      <c r="Q44" s="400"/>
      <c r="R44" s="400"/>
      <c r="S44" s="400"/>
      <c r="T44" s="400"/>
      <c r="U44" s="400"/>
      <c r="V44" s="400"/>
      <c r="W44" s="400"/>
      <c r="X44" s="400"/>
      <c r="Y44" s="400"/>
      <c r="Z44" s="400"/>
      <c r="AA44" s="400"/>
      <c r="AB44" s="400"/>
      <c r="AC44" s="400"/>
      <c r="AD44" s="400"/>
      <c r="AE44" s="400"/>
      <c r="AF44" s="400"/>
      <c r="AG44" s="400"/>
      <c r="AH44" s="400"/>
      <c r="AI44" s="400"/>
      <c r="AJ44" s="400"/>
      <c r="AK44" s="400"/>
      <c r="AL44" s="400"/>
      <c r="AM44" s="400"/>
      <c r="AN44" s="400"/>
      <c r="AO44" s="400"/>
      <c r="AP44" s="400"/>
    </row>
    <row r="45" spans="1:42" x14ac:dyDescent="0.3">
      <c r="A45" s="8">
        <f t="shared" si="13"/>
        <v>322</v>
      </c>
      <c r="B45" s="9" t="str">
        <f t="shared" si="14"/>
        <v xml:space="preserve"> </v>
      </c>
      <c r="C45" s="45" t="str">
        <f t="shared" si="4"/>
        <v xml:space="preserve">  </v>
      </c>
      <c r="D45" s="45" t="str">
        <f t="shared" si="5"/>
        <v xml:space="preserve">  </v>
      </c>
      <c r="E45" s="39"/>
      <c r="F45" s="40"/>
      <c r="G45" s="41"/>
      <c r="H45" s="42">
        <v>322</v>
      </c>
      <c r="I45" s="43"/>
      <c r="J45" s="43"/>
      <c r="K45" s="44" t="s">
        <v>78</v>
      </c>
      <c r="L45" s="110">
        <f>SUM(L46:L50)</f>
        <v>178915</v>
      </c>
      <c r="N45" s="110">
        <f t="shared" ref="N45" si="52">SUM(N46:N50)</f>
        <v>178915</v>
      </c>
      <c r="O45" s="110">
        <f t="shared" ref="O45:Z45" si="53">SUM(O46:O50)</f>
        <v>0</v>
      </c>
      <c r="P45" s="110">
        <f t="shared" si="53"/>
        <v>0</v>
      </c>
      <c r="Q45" s="110">
        <f t="shared" si="53"/>
        <v>0</v>
      </c>
      <c r="R45" s="110">
        <f t="shared" si="53"/>
        <v>0</v>
      </c>
      <c r="S45" s="110">
        <f t="shared" si="53"/>
        <v>0</v>
      </c>
      <c r="T45" s="110">
        <f t="shared" si="53"/>
        <v>0</v>
      </c>
      <c r="U45" s="110">
        <f t="shared" si="53"/>
        <v>0</v>
      </c>
      <c r="V45" s="110">
        <f t="shared" si="53"/>
        <v>0</v>
      </c>
      <c r="W45" s="110">
        <f t="shared" si="53"/>
        <v>0</v>
      </c>
      <c r="X45" s="110">
        <f t="shared" si="53"/>
        <v>0</v>
      </c>
      <c r="Y45" s="110">
        <f t="shared" si="53"/>
        <v>0</v>
      </c>
      <c r="Z45" s="110">
        <f t="shared" si="53"/>
        <v>0</v>
      </c>
      <c r="AA45" s="110">
        <f t="shared" ref="AA45:AP45" si="54">SUM(AA46:AA50)</f>
        <v>0</v>
      </c>
      <c r="AB45" s="110">
        <f t="shared" si="54"/>
        <v>0</v>
      </c>
      <c r="AC45" s="110">
        <f t="shared" si="54"/>
        <v>0</v>
      </c>
      <c r="AD45" s="110">
        <f t="shared" si="54"/>
        <v>0</v>
      </c>
      <c r="AE45" s="110">
        <f t="shared" si="54"/>
        <v>0</v>
      </c>
      <c r="AF45" s="110">
        <f t="shared" si="54"/>
        <v>0</v>
      </c>
      <c r="AG45" s="110">
        <f t="shared" si="54"/>
        <v>0</v>
      </c>
      <c r="AH45" s="110">
        <f t="shared" si="54"/>
        <v>0</v>
      </c>
      <c r="AI45" s="110">
        <f t="shared" si="54"/>
        <v>0</v>
      </c>
      <c r="AJ45" s="110">
        <f t="shared" si="54"/>
        <v>0</v>
      </c>
      <c r="AK45" s="110">
        <f t="shared" si="54"/>
        <v>0</v>
      </c>
      <c r="AL45" s="110">
        <f t="shared" si="54"/>
        <v>0</v>
      </c>
      <c r="AM45" s="110">
        <f t="shared" si="54"/>
        <v>0</v>
      </c>
      <c r="AN45" s="110">
        <f t="shared" si="54"/>
        <v>0</v>
      </c>
      <c r="AO45" s="110">
        <f t="shared" si="54"/>
        <v>0</v>
      </c>
      <c r="AP45" s="110">
        <f t="shared" si="54"/>
        <v>0</v>
      </c>
    </row>
    <row r="46" spans="1:42" ht="26.4" x14ac:dyDescent="0.3">
      <c r="A46" s="8">
        <f t="shared" si="13"/>
        <v>3221</v>
      </c>
      <c r="B46" s="9">
        <f t="shared" si="14"/>
        <v>12</v>
      </c>
      <c r="C46" s="45" t="str">
        <f t="shared" si="4"/>
        <v>091</v>
      </c>
      <c r="D46" s="45" t="str">
        <f t="shared" si="5"/>
        <v>0912</v>
      </c>
      <c r="E46" s="39" t="s">
        <v>137</v>
      </c>
      <c r="F46" s="40">
        <v>121</v>
      </c>
      <c r="G46" s="41">
        <v>12</v>
      </c>
      <c r="H46" s="42">
        <v>3221</v>
      </c>
      <c r="I46" s="46">
        <v>938</v>
      </c>
      <c r="J46" s="46">
        <v>938</v>
      </c>
      <c r="K46" s="44" t="s">
        <v>79</v>
      </c>
      <c r="L46" s="400">
        <f>SUM(N46:AP46)</f>
        <v>108915</v>
      </c>
      <c r="M46" s="49">
        <v>121</v>
      </c>
      <c r="N46" s="400">
        <v>108915</v>
      </c>
      <c r="O46" s="400"/>
      <c r="P46" s="400"/>
      <c r="Q46" s="400"/>
      <c r="R46" s="400"/>
      <c r="S46" s="400"/>
      <c r="T46" s="400"/>
      <c r="U46" s="400"/>
      <c r="V46" s="400"/>
      <c r="W46" s="400"/>
      <c r="X46" s="400"/>
      <c r="Y46" s="400"/>
      <c r="Z46" s="400"/>
      <c r="AA46" s="400"/>
      <c r="AB46" s="400"/>
      <c r="AC46" s="400"/>
      <c r="AD46" s="400"/>
      <c r="AE46" s="400"/>
      <c r="AF46" s="400"/>
      <c r="AG46" s="400"/>
      <c r="AH46" s="400"/>
      <c r="AI46" s="400"/>
      <c r="AJ46" s="400"/>
      <c r="AK46" s="400"/>
      <c r="AL46" s="400"/>
      <c r="AM46" s="400"/>
      <c r="AN46" s="400"/>
      <c r="AO46" s="400"/>
      <c r="AP46" s="400"/>
    </row>
    <row r="47" spans="1:42" x14ac:dyDescent="0.3">
      <c r="A47" s="8">
        <f t="shared" si="13"/>
        <v>3223</v>
      </c>
      <c r="B47" s="9">
        <f t="shared" si="14"/>
        <v>12</v>
      </c>
      <c r="C47" s="45" t="str">
        <f t="shared" si="4"/>
        <v>091</v>
      </c>
      <c r="D47" s="45" t="str">
        <f t="shared" si="5"/>
        <v>0912</v>
      </c>
      <c r="E47" s="39" t="s">
        <v>137</v>
      </c>
      <c r="F47" s="40">
        <v>121</v>
      </c>
      <c r="G47" s="41">
        <v>12</v>
      </c>
      <c r="H47" s="42">
        <v>3223</v>
      </c>
      <c r="I47" s="46">
        <v>939</v>
      </c>
      <c r="J47" s="46">
        <v>939</v>
      </c>
      <c r="K47" s="44" t="s">
        <v>80</v>
      </c>
      <c r="L47" s="400">
        <f>SUM(N47:AP47)</f>
        <v>5000</v>
      </c>
      <c r="M47" s="49">
        <v>121</v>
      </c>
      <c r="N47" s="400">
        <v>5000</v>
      </c>
      <c r="O47" s="400"/>
      <c r="P47" s="400"/>
      <c r="Q47" s="400"/>
      <c r="R47" s="400"/>
      <c r="S47" s="400"/>
      <c r="T47" s="400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400"/>
      <c r="AI47" s="400"/>
      <c r="AJ47" s="400"/>
      <c r="AK47" s="400"/>
      <c r="AL47" s="400"/>
      <c r="AM47" s="400"/>
      <c r="AN47" s="400"/>
      <c r="AO47" s="400"/>
      <c r="AP47" s="400"/>
    </row>
    <row r="48" spans="1:42" ht="26.4" x14ac:dyDescent="0.3">
      <c r="A48" s="8">
        <f t="shared" si="13"/>
        <v>3224</v>
      </c>
      <c r="B48" s="9">
        <f t="shared" si="14"/>
        <v>12</v>
      </c>
      <c r="C48" s="45" t="str">
        <f t="shared" si="4"/>
        <v>091</v>
      </c>
      <c r="D48" s="45" t="str">
        <f t="shared" si="5"/>
        <v>0912</v>
      </c>
      <c r="E48" s="39" t="s">
        <v>137</v>
      </c>
      <c r="F48" s="40">
        <v>121</v>
      </c>
      <c r="G48" s="41">
        <v>12</v>
      </c>
      <c r="H48" s="42">
        <v>3224</v>
      </c>
      <c r="I48" s="46">
        <v>940</v>
      </c>
      <c r="J48" s="46">
        <v>940</v>
      </c>
      <c r="K48" s="44" t="s">
        <v>91</v>
      </c>
      <c r="L48" s="400">
        <f>SUM(N48:AP48)</f>
        <v>22000</v>
      </c>
      <c r="M48" s="49">
        <v>121</v>
      </c>
      <c r="N48" s="400">
        <v>22000</v>
      </c>
      <c r="O48" s="400"/>
      <c r="P48" s="400"/>
      <c r="Q48" s="400"/>
      <c r="R48" s="400"/>
      <c r="S48" s="400"/>
      <c r="T48" s="400"/>
      <c r="U48" s="400"/>
      <c r="V48" s="400"/>
      <c r="W48" s="400"/>
      <c r="X48" s="400"/>
      <c r="Y48" s="400"/>
      <c r="Z48" s="400"/>
      <c r="AA48" s="400"/>
      <c r="AB48" s="400"/>
      <c r="AC48" s="400"/>
      <c r="AD48" s="400"/>
      <c r="AE48" s="400"/>
      <c r="AF48" s="400"/>
      <c r="AG48" s="400"/>
      <c r="AH48" s="400"/>
      <c r="AI48" s="400"/>
      <c r="AJ48" s="400"/>
      <c r="AK48" s="400"/>
      <c r="AL48" s="400"/>
      <c r="AM48" s="400"/>
      <c r="AN48" s="400"/>
      <c r="AO48" s="400"/>
      <c r="AP48" s="400"/>
    </row>
    <row r="49" spans="1:42" x14ac:dyDescent="0.3">
      <c r="A49" s="8">
        <f t="shared" si="13"/>
        <v>3225</v>
      </c>
      <c r="B49" s="9">
        <f t="shared" si="14"/>
        <v>12</v>
      </c>
      <c r="C49" s="45" t="str">
        <f t="shared" si="4"/>
        <v>091</v>
      </c>
      <c r="D49" s="45" t="str">
        <f t="shared" si="5"/>
        <v>0912</v>
      </c>
      <c r="E49" s="39" t="s">
        <v>137</v>
      </c>
      <c r="F49" s="40">
        <v>121</v>
      </c>
      <c r="G49" s="41">
        <v>12</v>
      </c>
      <c r="H49" s="42">
        <v>3225</v>
      </c>
      <c r="I49" s="46">
        <v>941</v>
      </c>
      <c r="J49" s="46">
        <v>941</v>
      </c>
      <c r="K49" s="44" t="s">
        <v>81</v>
      </c>
      <c r="L49" s="400">
        <f>SUM(N49:AP49)</f>
        <v>35000</v>
      </c>
      <c r="M49" s="49">
        <v>121</v>
      </c>
      <c r="N49" s="400">
        <v>35000</v>
      </c>
      <c r="O49" s="400"/>
      <c r="P49" s="400"/>
      <c r="Q49" s="400"/>
      <c r="R49" s="400"/>
      <c r="S49" s="400"/>
      <c r="T49" s="400"/>
      <c r="U49" s="400"/>
      <c r="V49" s="400"/>
      <c r="W49" s="400"/>
      <c r="X49" s="400"/>
      <c r="Y49" s="400"/>
      <c r="Z49" s="400"/>
      <c r="AA49" s="400"/>
      <c r="AB49" s="400"/>
      <c r="AC49" s="400"/>
      <c r="AD49" s="400"/>
      <c r="AE49" s="400"/>
      <c r="AF49" s="400"/>
      <c r="AG49" s="400"/>
      <c r="AH49" s="400"/>
      <c r="AI49" s="400"/>
      <c r="AJ49" s="400"/>
      <c r="AK49" s="400"/>
      <c r="AL49" s="400"/>
      <c r="AM49" s="400"/>
      <c r="AN49" s="400"/>
      <c r="AO49" s="400"/>
      <c r="AP49" s="400"/>
    </row>
    <row r="50" spans="1:42" ht="26.4" x14ac:dyDescent="0.3">
      <c r="A50" s="8">
        <f t="shared" si="13"/>
        <v>3227</v>
      </c>
      <c r="B50" s="9">
        <f t="shared" si="14"/>
        <v>12</v>
      </c>
      <c r="C50" s="45" t="str">
        <f t="shared" si="4"/>
        <v>091</v>
      </c>
      <c r="D50" s="45" t="str">
        <f t="shared" si="5"/>
        <v>0912</v>
      </c>
      <c r="E50" s="39" t="s">
        <v>137</v>
      </c>
      <c r="F50" s="40">
        <v>121</v>
      </c>
      <c r="G50" s="41">
        <v>12</v>
      </c>
      <c r="H50" s="42">
        <v>3227</v>
      </c>
      <c r="I50" s="46">
        <v>942</v>
      </c>
      <c r="J50" s="46">
        <v>942</v>
      </c>
      <c r="K50" s="44" t="s">
        <v>109</v>
      </c>
      <c r="L50" s="400">
        <f>SUM(N50:AP50)</f>
        <v>8000</v>
      </c>
      <c r="M50" s="49">
        <v>121</v>
      </c>
      <c r="N50" s="400">
        <v>8000</v>
      </c>
      <c r="O50" s="400"/>
      <c r="P50" s="400"/>
      <c r="Q50" s="400"/>
      <c r="R50" s="400"/>
      <c r="S50" s="400"/>
      <c r="T50" s="400"/>
      <c r="U50" s="400"/>
      <c r="V50" s="400"/>
      <c r="W50" s="400"/>
      <c r="X50" s="400"/>
      <c r="Y50" s="400"/>
      <c r="Z50" s="400"/>
      <c r="AA50" s="400"/>
      <c r="AB50" s="400"/>
      <c r="AC50" s="400"/>
      <c r="AD50" s="400"/>
      <c r="AE50" s="400"/>
      <c r="AF50" s="400"/>
      <c r="AG50" s="400"/>
      <c r="AH50" s="400"/>
      <c r="AI50" s="400"/>
      <c r="AJ50" s="400"/>
      <c r="AK50" s="400"/>
      <c r="AL50" s="400"/>
      <c r="AM50" s="400"/>
      <c r="AN50" s="400"/>
      <c r="AO50" s="400"/>
      <c r="AP50" s="400"/>
    </row>
    <row r="51" spans="1:42" x14ac:dyDescent="0.3">
      <c r="A51" s="8">
        <f t="shared" si="13"/>
        <v>323</v>
      </c>
      <c r="B51" s="9" t="str">
        <f t="shared" si="14"/>
        <v xml:space="preserve"> </v>
      </c>
      <c r="C51" s="45" t="str">
        <f t="shared" si="4"/>
        <v xml:space="preserve">  </v>
      </c>
      <c r="D51" s="45" t="str">
        <f t="shared" si="5"/>
        <v xml:space="preserve">  </v>
      </c>
      <c r="E51" s="39"/>
      <c r="F51" s="40"/>
      <c r="G51" s="41"/>
      <c r="H51" s="42">
        <v>323</v>
      </c>
      <c r="I51" s="43"/>
      <c r="J51" s="43"/>
      <c r="K51" s="44" t="s">
        <v>57</v>
      </c>
      <c r="L51" s="110">
        <f>SUM(L52:L60)</f>
        <v>52575</v>
      </c>
      <c r="M51" s="18"/>
      <c r="N51" s="110">
        <f t="shared" ref="N51" si="55">SUM(N52:N60)</f>
        <v>52575</v>
      </c>
      <c r="O51" s="110">
        <f t="shared" ref="O51:Z51" si="56">SUM(O52:O60)</f>
        <v>0</v>
      </c>
      <c r="P51" s="110">
        <f t="shared" si="56"/>
        <v>0</v>
      </c>
      <c r="Q51" s="110">
        <f t="shared" si="56"/>
        <v>0</v>
      </c>
      <c r="R51" s="110">
        <f t="shared" si="56"/>
        <v>0</v>
      </c>
      <c r="S51" s="110">
        <f t="shared" si="56"/>
        <v>0</v>
      </c>
      <c r="T51" s="110">
        <f t="shared" si="56"/>
        <v>0</v>
      </c>
      <c r="U51" s="110">
        <f t="shared" si="56"/>
        <v>0</v>
      </c>
      <c r="V51" s="110">
        <f t="shared" si="56"/>
        <v>0</v>
      </c>
      <c r="W51" s="110">
        <f t="shared" si="56"/>
        <v>0</v>
      </c>
      <c r="X51" s="110">
        <f t="shared" si="56"/>
        <v>0</v>
      </c>
      <c r="Y51" s="110">
        <f t="shared" si="56"/>
        <v>0</v>
      </c>
      <c r="Z51" s="110">
        <f t="shared" si="56"/>
        <v>0</v>
      </c>
      <c r="AA51" s="110">
        <f t="shared" ref="AA51:AP51" si="57">SUM(AA52:AA60)</f>
        <v>0</v>
      </c>
      <c r="AB51" s="110">
        <f t="shared" si="57"/>
        <v>0</v>
      </c>
      <c r="AC51" s="110">
        <f t="shared" si="57"/>
        <v>0</v>
      </c>
      <c r="AD51" s="110">
        <f t="shared" si="57"/>
        <v>0</v>
      </c>
      <c r="AE51" s="110">
        <f t="shared" si="57"/>
        <v>0</v>
      </c>
      <c r="AF51" s="110">
        <f t="shared" si="57"/>
        <v>0</v>
      </c>
      <c r="AG51" s="110">
        <f t="shared" si="57"/>
        <v>0</v>
      </c>
      <c r="AH51" s="110">
        <f t="shared" si="57"/>
        <v>0</v>
      </c>
      <c r="AI51" s="110">
        <f t="shared" si="57"/>
        <v>0</v>
      </c>
      <c r="AJ51" s="110">
        <f t="shared" si="57"/>
        <v>0</v>
      </c>
      <c r="AK51" s="110">
        <f t="shared" si="57"/>
        <v>0</v>
      </c>
      <c r="AL51" s="110">
        <f t="shared" si="57"/>
        <v>0</v>
      </c>
      <c r="AM51" s="110">
        <f t="shared" si="57"/>
        <v>0</v>
      </c>
      <c r="AN51" s="110">
        <f t="shared" si="57"/>
        <v>0</v>
      </c>
      <c r="AO51" s="110">
        <f t="shared" si="57"/>
        <v>0</v>
      </c>
      <c r="AP51" s="110">
        <f t="shared" si="57"/>
        <v>0</v>
      </c>
    </row>
    <row r="52" spans="1:42" x14ac:dyDescent="0.3">
      <c r="A52" s="8">
        <f t="shared" si="13"/>
        <v>3231</v>
      </c>
      <c r="B52" s="9">
        <f t="shared" si="14"/>
        <v>12</v>
      </c>
      <c r="C52" s="45" t="str">
        <f t="shared" si="4"/>
        <v>091</v>
      </c>
      <c r="D52" s="45" t="str">
        <f t="shared" si="5"/>
        <v>0912</v>
      </c>
      <c r="E52" s="39" t="s">
        <v>137</v>
      </c>
      <c r="F52" s="40">
        <v>121</v>
      </c>
      <c r="G52" s="41">
        <v>12</v>
      </c>
      <c r="H52" s="42">
        <v>3231</v>
      </c>
      <c r="I52" s="46">
        <v>943</v>
      </c>
      <c r="J52" s="46">
        <v>943</v>
      </c>
      <c r="K52" s="44" t="s">
        <v>58</v>
      </c>
      <c r="L52" s="400">
        <f t="shared" ref="L52:L60" si="58">SUM(N52:AP52)</f>
        <v>9150</v>
      </c>
      <c r="M52" s="49">
        <v>121</v>
      </c>
      <c r="N52" s="400">
        <v>9150</v>
      </c>
      <c r="O52" s="400"/>
      <c r="P52" s="400"/>
      <c r="Q52" s="400"/>
      <c r="R52" s="400"/>
      <c r="S52" s="400"/>
      <c r="T52" s="400"/>
      <c r="U52" s="400"/>
      <c r="V52" s="400"/>
      <c r="W52" s="400"/>
      <c r="X52" s="400"/>
      <c r="Y52" s="400"/>
      <c r="Z52" s="400"/>
      <c r="AA52" s="400"/>
      <c r="AB52" s="400"/>
      <c r="AC52" s="400"/>
      <c r="AD52" s="400"/>
      <c r="AE52" s="400"/>
      <c r="AF52" s="400"/>
      <c r="AG52" s="400"/>
      <c r="AH52" s="400"/>
      <c r="AI52" s="400"/>
      <c r="AJ52" s="400"/>
      <c r="AK52" s="400"/>
      <c r="AL52" s="400"/>
      <c r="AM52" s="400"/>
      <c r="AN52" s="400"/>
      <c r="AO52" s="400"/>
      <c r="AP52" s="400"/>
    </row>
    <row r="53" spans="1:42" ht="26.4" x14ac:dyDescent="0.3">
      <c r="A53" s="8">
        <f t="shared" si="13"/>
        <v>3232</v>
      </c>
      <c r="B53" s="9">
        <f t="shared" si="14"/>
        <v>12</v>
      </c>
      <c r="C53" s="45" t="str">
        <f t="shared" si="4"/>
        <v>091</v>
      </c>
      <c r="D53" s="45" t="str">
        <f t="shared" si="5"/>
        <v>0912</v>
      </c>
      <c r="E53" s="39" t="s">
        <v>137</v>
      </c>
      <c r="F53" s="40">
        <v>121</v>
      </c>
      <c r="G53" s="41">
        <v>12</v>
      </c>
      <c r="H53" s="42">
        <v>3232</v>
      </c>
      <c r="I53" s="46">
        <v>944</v>
      </c>
      <c r="J53" s="46">
        <v>944</v>
      </c>
      <c r="K53" s="44" t="s">
        <v>97</v>
      </c>
      <c r="L53" s="400">
        <f t="shared" si="58"/>
        <v>0</v>
      </c>
      <c r="M53" s="49">
        <v>121</v>
      </c>
      <c r="N53" s="400"/>
      <c r="O53" s="400"/>
      <c r="P53" s="400"/>
      <c r="Q53" s="400"/>
      <c r="R53" s="400"/>
      <c r="S53" s="400"/>
      <c r="T53" s="400"/>
      <c r="U53" s="400"/>
      <c r="V53" s="400"/>
      <c r="W53" s="400"/>
      <c r="X53" s="400"/>
      <c r="Y53" s="400"/>
      <c r="Z53" s="400"/>
      <c r="AA53" s="400"/>
      <c r="AB53" s="400"/>
      <c r="AC53" s="400"/>
      <c r="AD53" s="400"/>
      <c r="AE53" s="400"/>
      <c r="AF53" s="400"/>
      <c r="AG53" s="400"/>
      <c r="AH53" s="400"/>
      <c r="AI53" s="400"/>
      <c r="AJ53" s="400"/>
      <c r="AK53" s="400"/>
      <c r="AL53" s="400"/>
      <c r="AM53" s="400"/>
      <c r="AN53" s="400"/>
      <c r="AO53" s="400"/>
      <c r="AP53" s="400"/>
    </row>
    <row r="54" spans="1:42" x14ac:dyDescent="0.3">
      <c r="A54" s="8">
        <f t="shared" si="13"/>
        <v>3233</v>
      </c>
      <c r="B54" s="9">
        <f t="shared" si="14"/>
        <v>12</v>
      </c>
      <c r="C54" s="45" t="str">
        <f t="shared" si="4"/>
        <v>091</v>
      </c>
      <c r="D54" s="45" t="str">
        <f t="shared" si="5"/>
        <v>0912</v>
      </c>
      <c r="E54" s="39" t="s">
        <v>137</v>
      </c>
      <c r="F54" s="40">
        <v>121</v>
      </c>
      <c r="G54" s="41">
        <v>12</v>
      </c>
      <c r="H54" s="42">
        <v>3233</v>
      </c>
      <c r="I54" s="46">
        <v>945</v>
      </c>
      <c r="J54" s="46">
        <v>945</v>
      </c>
      <c r="K54" s="44" t="s">
        <v>59</v>
      </c>
      <c r="L54" s="400">
        <f t="shared" si="58"/>
        <v>0</v>
      </c>
      <c r="M54" s="49">
        <v>121</v>
      </c>
      <c r="N54" s="400"/>
      <c r="O54" s="400"/>
      <c r="P54" s="400"/>
      <c r="Q54" s="400"/>
      <c r="R54" s="400"/>
      <c r="S54" s="400"/>
      <c r="T54" s="400"/>
      <c r="U54" s="400"/>
      <c r="V54" s="400"/>
      <c r="W54" s="400"/>
      <c r="X54" s="400"/>
      <c r="Y54" s="400"/>
      <c r="Z54" s="400"/>
      <c r="AA54" s="400"/>
      <c r="AB54" s="400"/>
      <c r="AC54" s="400"/>
      <c r="AD54" s="400"/>
      <c r="AE54" s="400"/>
      <c r="AF54" s="400"/>
      <c r="AG54" s="400"/>
      <c r="AH54" s="400"/>
      <c r="AI54" s="400"/>
      <c r="AJ54" s="400"/>
      <c r="AK54" s="400"/>
      <c r="AL54" s="400"/>
      <c r="AM54" s="400"/>
      <c r="AN54" s="400"/>
      <c r="AO54" s="400"/>
      <c r="AP54" s="400"/>
    </row>
    <row r="55" spans="1:42" x14ac:dyDescent="0.3">
      <c r="A55" s="8">
        <f t="shared" si="13"/>
        <v>3234</v>
      </c>
      <c r="B55" s="9">
        <f t="shared" si="14"/>
        <v>12</v>
      </c>
      <c r="C55" s="45" t="str">
        <f t="shared" si="4"/>
        <v>091</v>
      </c>
      <c r="D55" s="45" t="str">
        <f t="shared" si="5"/>
        <v>0912</v>
      </c>
      <c r="E55" s="39" t="s">
        <v>137</v>
      </c>
      <c r="F55" s="40">
        <v>121</v>
      </c>
      <c r="G55" s="41">
        <v>12</v>
      </c>
      <c r="H55" s="42">
        <v>3234</v>
      </c>
      <c r="I55" s="46">
        <v>946</v>
      </c>
      <c r="J55" s="46">
        <v>946</v>
      </c>
      <c r="K55" s="44" t="s">
        <v>82</v>
      </c>
      <c r="L55" s="400">
        <f t="shared" si="58"/>
        <v>23160</v>
      </c>
      <c r="M55" s="49">
        <v>121</v>
      </c>
      <c r="N55" s="400">
        <v>23160</v>
      </c>
      <c r="O55" s="400"/>
      <c r="P55" s="400"/>
      <c r="Q55" s="400"/>
      <c r="R55" s="400"/>
      <c r="S55" s="400"/>
      <c r="T55" s="400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400"/>
      <c r="AI55" s="400"/>
      <c r="AJ55" s="400"/>
      <c r="AK55" s="400"/>
      <c r="AL55" s="400"/>
      <c r="AM55" s="400"/>
      <c r="AN55" s="400"/>
      <c r="AO55" s="400"/>
      <c r="AP55" s="400"/>
    </row>
    <row r="56" spans="1:42" x14ac:dyDescent="0.3">
      <c r="A56" s="8">
        <f t="shared" si="13"/>
        <v>3235</v>
      </c>
      <c r="B56" s="9">
        <f t="shared" si="14"/>
        <v>12</v>
      </c>
      <c r="C56" s="45" t="str">
        <f t="shared" si="4"/>
        <v>091</v>
      </c>
      <c r="D56" s="45" t="str">
        <f t="shared" si="5"/>
        <v>0912</v>
      </c>
      <c r="E56" s="39" t="s">
        <v>137</v>
      </c>
      <c r="F56" s="40">
        <v>121</v>
      </c>
      <c r="G56" s="41">
        <v>12</v>
      </c>
      <c r="H56" s="42">
        <v>3235</v>
      </c>
      <c r="I56" s="46">
        <v>947</v>
      </c>
      <c r="J56" s="46">
        <v>947</v>
      </c>
      <c r="K56" s="44" t="s">
        <v>60</v>
      </c>
      <c r="L56" s="400">
        <f t="shared" si="58"/>
        <v>1200</v>
      </c>
      <c r="M56" s="49">
        <v>121</v>
      </c>
      <c r="N56" s="400">
        <v>1200</v>
      </c>
      <c r="O56" s="400"/>
      <c r="P56" s="400"/>
      <c r="Q56" s="400"/>
      <c r="R56" s="400"/>
      <c r="S56" s="400"/>
      <c r="T56" s="400"/>
      <c r="U56" s="400"/>
      <c r="V56" s="400"/>
      <c r="W56" s="400"/>
      <c r="X56" s="400"/>
      <c r="Y56" s="400"/>
      <c r="Z56" s="400"/>
      <c r="AA56" s="400"/>
      <c r="AB56" s="400"/>
      <c r="AC56" s="400"/>
      <c r="AD56" s="400"/>
      <c r="AE56" s="400"/>
      <c r="AF56" s="400"/>
      <c r="AG56" s="400"/>
      <c r="AH56" s="400"/>
      <c r="AI56" s="400"/>
      <c r="AJ56" s="400"/>
      <c r="AK56" s="400"/>
      <c r="AL56" s="400"/>
      <c r="AM56" s="400"/>
      <c r="AN56" s="400"/>
      <c r="AO56" s="400"/>
      <c r="AP56" s="400"/>
    </row>
    <row r="57" spans="1:42" x14ac:dyDescent="0.3">
      <c r="A57" s="8">
        <f t="shared" si="13"/>
        <v>3236</v>
      </c>
      <c r="B57" s="9">
        <f t="shared" si="14"/>
        <v>12</v>
      </c>
      <c r="C57" s="45" t="str">
        <f t="shared" si="4"/>
        <v>091</v>
      </c>
      <c r="D57" s="45" t="str">
        <f t="shared" si="5"/>
        <v>0912</v>
      </c>
      <c r="E57" s="39" t="s">
        <v>137</v>
      </c>
      <c r="F57" s="40">
        <v>121</v>
      </c>
      <c r="G57" s="41">
        <v>12</v>
      </c>
      <c r="H57" s="42">
        <v>3236</v>
      </c>
      <c r="I57" s="46">
        <v>948</v>
      </c>
      <c r="J57" s="46">
        <v>948</v>
      </c>
      <c r="K57" s="44" t="s">
        <v>110</v>
      </c>
      <c r="L57" s="400">
        <f t="shared" si="58"/>
        <v>7265</v>
      </c>
      <c r="M57" s="49">
        <v>121</v>
      </c>
      <c r="N57" s="400">
        <v>7265</v>
      </c>
      <c r="O57" s="400"/>
      <c r="P57" s="400"/>
      <c r="Q57" s="400"/>
      <c r="R57" s="400"/>
      <c r="S57" s="400"/>
      <c r="T57" s="400"/>
      <c r="U57" s="400"/>
      <c r="V57" s="400"/>
      <c r="W57" s="400"/>
      <c r="X57" s="400"/>
      <c r="Y57" s="400"/>
      <c r="Z57" s="400"/>
      <c r="AA57" s="400"/>
      <c r="AB57" s="400"/>
      <c r="AC57" s="400"/>
      <c r="AD57" s="400"/>
      <c r="AE57" s="400"/>
      <c r="AF57" s="400"/>
      <c r="AG57" s="400"/>
      <c r="AH57" s="400"/>
      <c r="AI57" s="400"/>
      <c r="AJ57" s="400"/>
      <c r="AK57" s="400"/>
      <c r="AL57" s="400"/>
      <c r="AM57" s="400"/>
      <c r="AN57" s="400"/>
      <c r="AO57" s="400"/>
      <c r="AP57" s="400"/>
    </row>
    <row r="58" spans="1:42" x14ac:dyDescent="0.3">
      <c r="A58" s="8">
        <f t="shared" si="13"/>
        <v>3237</v>
      </c>
      <c r="B58" s="9">
        <f t="shared" si="14"/>
        <v>12</v>
      </c>
      <c r="C58" s="45" t="str">
        <f t="shared" si="4"/>
        <v>091</v>
      </c>
      <c r="D58" s="45" t="str">
        <f t="shared" si="5"/>
        <v>0912</v>
      </c>
      <c r="E58" s="39" t="s">
        <v>137</v>
      </c>
      <c r="F58" s="40">
        <v>121</v>
      </c>
      <c r="G58" s="41">
        <v>12</v>
      </c>
      <c r="H58" s="42">
        <v>3237</v>
      </c>
      <c r="I58" s="46">
        <v>949</v>
      </c>
      <c r="J58" s="46">
        <v>949</v>
      </c>
      <c r="K58" s="44" t="s">
        <v>61</v>
      </c>
      <c r="L58" s="400">
        <f t="shared" si="58"/>
        <v>0</v>
      </c>
      <c r="M58" s="49">
        <v>121</v>
      </c>
      <c r="N58" s="400"/>
      <c r="O58" s="400"/>
      <c r="P58" s="400"/>
      <c r="Q58" s="400"/>
      <c r="R58" s="400"/>
      <c r="S58" s="400"/>
      <c r="T58" s="400"/>
      <c r="U58" s="400"/>
      <c r="V58" s="400"/>
      <c r="W58" s="400"/>
      <c r="X58" s="400"/>
      <c r="Y58" s="400"/>
      <c r="Z58" s="400"/>
      <c r="AA58" s="400"/>
      <c r="AB58" s="400"/>
      <c r="AC58" s="400"/>
      <c r="AD58" s="400"/>
      <c r="AE58" s="400"/>
      <c r="AF58" s="400"/>
      <c r="AG58" s="400"/>
      <c r="AH58" s="400"/>
      <c r="AI58" s="400"/>
      <c r="AJ58" s="400"/>
      <c r="AK58" s="400"/>
      <c r="AL58" s="400"/>
      <c r="AM58" s="400"/>
      <c r="AN58" s="400"/>
      <c r="AO58" s="400"/>
      <c r="AP58" s="400"/>
    </row>
    <row r="59" spans="1:42" x14ac:dyDescent="0.3">
      <c r="A59" s="8">
        <f t="shared" si="13"/>
        <v>3238</v>
      </c>
      <c r="B59" s="9">
        <f t="shared" si="14"/>
        <v>12</v>
      </c>
      <c r="C59" s="45" t="str">
        <f t="shared" si="4"/>
        <v>091</v>
      </c>
      <c r="D59" s="45" t="str">
        <f t="shared" si="5"/>
        <v>0912</v>
      </c>
      <c r="E59" s="39" t="s">
        <v>137</v>
      </c>
      <c r="F59" s="40">
        <v>121</v>
      </c>
      <c r="G59" s="41">
        <v>12</v>
      </c>
      <c r="H59" s="42">
        <v>3238</v>
      </c>
      <c r="I59" s="46">
        <v>950</v>
      </c>
      <c r="J59" s="46">
        <v>950</v>
      </c>
      <c r="K59" s="44" t="s">
        <v>115</v>
      </c>
      <c r="L59" s="400">
        <f t="shared" si="58"/>
        <v>7000</v>
      </c>
      <c r="M59" s="49">
        <v>121</v>
      </c>
      <c r="N59" s="400">
        <v>7000</v>
      </c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0"/>
      <c r="Z59" s="400"/>
      <c r="AA59" s="400"/>
      <c r="AB59" s="400"/>
      <c r="AC59" s="400"/>
      <c r="AD59" s="400"/>
      <c r="AE59" s="400"/>
      <c r="AF59" s="400"/>
      <c r="AG59" s="400"/>
      <c r="AH59" s="400"/>
      <c r="AI59" s="400"/>
      <c r="AJ59" s="400"/>
      <c r="AK59" s="400"/>
      <c r="AL59" s="400"/>
      <c r="AM59" s="400"/>
      <c r="AN59" s="400"/>
      <c r="AO59" s="400"/>
      <c r="AP59" s="400"/>
    </row>
    <row r="60" spans="1:42" x14ac:dyDescent="0.3">
      <c r="A60" s="8">
        <f t="shared" si="13"/>
        <v>3239</v>
      </c>
      <c r="B60" s="9">
        <f t="shared" si="14"/>
        <v>12</v>
      </c>
      <c r="C60" s="45" t="str">
        <f t="shared" si="4"/>
        <v>091</v>
      </c>
      <c r="D60" s="45" t="str">
        <f t="shared" si="5"/>
        <v>0912</v>
      </c>
      <c r="E60" s="39" t="s">
        <v>137</v>
      </c>
      <c r="F60" s="40">
        <v>121</v>
      </c>
      <c r="G60" s="41">
        <v>12</v>
      </c>
      <c r="H60" s="42">
        <v>3239</v>
      </c>
      <c r="I60" s="46">
        <v>951</v>
      </c>
      <c r="J60" s="46">
        <v>951</v>
      </c>
      <c r="K60" s="44" t="s">
        <v>62</v>
      </c>
      <c r="L60" s="400">
        <f t="shared" si="58"/>
        <v>4800</v>
      </c>
      <c r="M60" s="49">
        <v>121</v>
      </c>
      <c r="N60" s="400">
        <v>4800</v>
      </c>
      <c r="O60" s="400"/>
      <c r="P60" s="400"/>
      <c r="Q60" s="400"/>
      <c r="R60" s="400"/>
      <c r="S60" s="400"/>
      <c r="T60" s="400"/>
      <c r="U60" s="400"/>
      <c r="V60" s="400"/>
      <c r="W60" s="400"/>
      <c r="X60" s="400"/>
      <c r="Y60" s="400"/>
      <c r="Z60" s="400"/>
      <c r="AA60" s="400"/>
      <c r="AB60" s="400"/>
      <c r="AC60" s="400"/>
      <c r="AD60" s="400"/>
      <c r="AE60" s="400"/>
      <c r="AF60" s="400"/>
      <c r="AG60" s="400"/>
      <c r="AH60" s="400"/>
      <c r="AI60" s="400"/>
      <c r="AJ60" s="400"/>
      <c r="AK60" s="400"/>
      <c r="AL60" s="400"/>
      <c r="AM60" s="400"/>
      <c r="AN60" s="400"/>
      <c r="AO60" s="400"/>
      <c r="AP60" s="400"/>
    </row>
    <row r="61" spans="1:42" ht="26.4" x14ac:dyDescent="0.3">
      <c r="A61" s="8">
        <f t="shared" si="13"/>
        <v>324</v>
      </c>
      <c r="B61" s="9" t="str">
        <f t="shared" si="14"/>
        <v xml:space="preserve"> </v>
      </c>
      <c r="C61" s="45" t="str">
        <f t="shared" si="4"/>
        <v xml:space="preserve">  </v>
      </c>
      <c r="D61" s="45" t="str">
        <f t="shared" si="5"/>
        <v xml:space="preserve">  </v>
      </c>
      <c r="E61" s="39"/>
      <c r="F61" s="40"/>
      <c r="G61" s="41"/>
      <c r="H61" s="42">
        <v>324</v>
      </c>
      <c r="I61" s="43"/>
      <c r="J61" s="43"/>
      <c r="K61" s="44" t="s">
        <v>92</v>
      </c>
      <c r="L61" s="110">
        <f>SUM(L62)</f>
        <v>0</v>
      </c>
      <c r="M61" s="18"/>
      <c r="N61" s="110">
        <f t="shared" ref="N61" si="59">SUM(N62)</f>
        <v>0</v>
      </c>
      <c r="O61" s="110">
        <f t="shared" ref="O61:Z61" si="60">SUM(O62)</f>
        <v>0</v>
      </c>
      <c r="P61" s="110">
        <f t="shared" si="60"/>
        <v>0</v>
      </c>
      <c r="Q61" s="110">
        <f t="shared" si="60"/>
        <v>0</v>
      </c>
      <c r="R61" s="110">
        <f t="shared" si="60"/>
        <v>0</v>
      </c>
      <c r="S61" s="110">
        <f t="shared" si="60"/>
        <v>0</v>
      </c>
      <c r="T61" s="110">
        <f t="shared" si="60"/>
        <v>0</v>
      </c>
      <c r="U61" s="110">
        <f t="shared" si="60"/>
        <v>0</v>
      </c>
      <c r="V61" s="110">
        <f t="shared" si="60"/>
        <v>0</v>
      </c>
      <c r="W61" s="110">
        <f t="shared" si="60"/>
        <v>0</v>
      </c>
      <c r="X61" s="110">
        <f t="shared" si="60"/>
        <v>0</v>
      </c>
      <c r="Y61" s="110">
        <f t="shared" si="60"/>
        <v>0</v>
      </c>
      <c r="Z61" s="110">
        <f t="shared" si="60"/>
        <v>0</v>
      </c>
      <c r="AA61" s="110">
        <f t="shared" ref="AA61:AP61" si="61">SUM(AA62)</f>
        <v>0</v>
      </c>
      <c r="AB61" s="110">
        <f t="shared" si="61"/>
        <v>0</v>
      </c>
      <c r="AC61" s="110">
        <f t="shared" si="61"/>
        <v>0</v>
      </c>
      <c r="AD61" s="110">
        <f t="shared" si="61"/>
        <v>0</v>
      </c>
      <c r="AE61" s="110">
        <f t="shared" si="61"/>
        <v>0</v>
      </c>
      <c r="AF61" s="110">
        <f t="shared" si="61"/>
        <v>0</v>
      </c>
      <c r="AG61" s="110">
        <f t="shared" si="61"/>
        <v>0</v>
      </c>
      <c r="AH61" s="110">
        <f t="shared" si="61"/>
        <v>0</v>
      </c>
      <c r="AI61" s="110">
        <f t="shared" si="61"/>
        <v>0</v>
      </c>
      <c r="AJ61" s="110">
        <f t="shared" si="61"/>
        <v>0</v>
      </c>
      <c r="AK61" s="110">
        <f t="shared" si="61"/>
        <v>0</v>
      </c>
      <c r="AL61" s="110">
        <f t="shared" si="61"/>
        <v>0</v>
      </c>
      <c r="AM61" s="110">
        <f t="shared" si="61"/>
        <v>0</v>
      </c>
      <c r="AN61" s="110">
        <f t="shared" si="61"/>
        <v>0</v>
      </c>
      <c r="AO61" s="110">
        <f t="shared" si="61"/>
        <v>0</v>
      </c>
      <c r="AP61" s="110">
        <f t="shared" si="61"/>
        <v>0</v>
      </c>
    </row>
    <row r="62" spans="1:42" ht="26.4" x14ac:dyDescent="0.3">
      <c r="A62" s="8">
        <f t="shared" si="13"/>
        <v>3241</v>
      </c>
      <c r="B62" s="9">
        <f t="shared" si="14"/>
        <v>12</v>
      </c>
      <c r="C62" s="45" t="str">
        <f t="shared" si="4"/>
        <v>091</v>
      </c>
      <c r="D62" s="45" t="str">
        <f t="shared" si="5"/>
        <v>0912</v>
      </c>
      <c r="E62" s="39" t="s">
        <v>137</v>
      </c>
      <c r="F62" s="40">
        <v>121</v>
      </c>
      <c r="G62" s="41">
        <v>12</v>
      </c>
      <c r="H62" s="42">
        <v>3241</v>
      </c>
      <c r="I62" s="46">
        <v>952</v>
      </c>
      <c r="J62" s="46">
        <v>952</v>
      </c>
      <c r="K62" s="44" t="s">
        <v>92</v>
      </c>
      <c r="L62" s="400">
        <f>SUM(N62:AP62)</f>
        <v>0</v>
      </c>
      <c r="M62" s="49">
        <v>121</v>
      </c>
      <c r="N62" s="400"/>
      <c r="O62" s="400"/>
      <c r="P62" s="400"/>
      <c r="Q62" s="400"/>
      <c r="R62" s="400"/>
      <c r="S62" s="400"/>
      <c r="T62" s="400"/>
      <c r="U62" s="400"/>
      <c r="V62" s="400"/>
      <c r="W62" s="400"/>
      <c r="X62" s="400"/>
      <c r="Y62" s="400"/>
      <c r="Z62" s="400"/>
      <c r="AA62" s="400"/>
      <c r="AB62" s="400"/>
      <c r="AC62" s="400"/>
      <c r="AD62" s="400"/>
      <c r="AE62" s="400"/>
      <c r="AF62" s="400"/>
      <c r="AG62" s="400"/>
      <c r="AH62" s="400"/>
      <c r="AI62" s="400"/>
      <c r="AJ62" s="400"/>
      <c r="AK62" s="400"/>
      <c r="AL62" s="400"/>
      <c r="AM62" s="400"/>
      <c r="AN62" s="400"/>
      <c r="AO62" s="400"/>
      <c r="AP62" s="400"/>
    </row>
    <row r="63" spans="1:42" ht="26.4" x14ac:dyDescent="0.3">
      <c r="A63" s="8">
        <f t="shared" si="13"/>
        <v>329</v>
      </c>
      <c r="B63" s="9" t="str">
        <f t="shared" si="14"/>
        <v xml:space="preserve"> </v>
      </c>
      <c r="C63" s="45" t="str">
        <f t="shared" si="4"/>
        <v xml:space="preserve">  </v>
      </c>
      <c r="D63" s="45" t="str">
        <f t="shared" si="5"/>
        <v xml:space="preserve">  </v>
      </c>
      <c r="E63" s="39"/>
      <c r="F63" s="40"/>
      <c r="G63" s="41"/>
      <c r="H63" s="42">
        <v>329</v>
      </c>
      <c r="I63" s="43"/>
      <c r="J63" s="43"/>
      <c r="K63" s="44" t="s">
        <v>63</v>
      </c>
      <c r="L63" s="110">
        <f>SUM(L64:L68)</f>
        <v>10826</v>
      </c>
      <c r="N63" s="110">
        <f t="shared" ref="N63" si="62">SUM(N64:N68)</f>
        <v>10826</v>
      </c>
      <c r="O63" s="110">
        <f t="shared" ref="O63:Z63" si="63">SUM(O64:O68)</f>
        <v>0</v>
      </c>
      <c r="P63" s="110">
        <f t="shared" si="63"/>
        <v>0</v>
      </c>
      <c r="Q63" s="110">
        <f t="shared" si="63"/>
        <v>0</v>
      </c>
      <c r="R63" s="110">
        <f t="shared" si="63"/>
        <v>0</v>
      </c>
      <c r="S63" s="110">
        <f t="shared" si="63"/>
        <v>0</v>
      </c>
      <c r="T63" s="110">
        <f t="shared" si="63"/>
        <v>0</v>
      </c>
      <c r="U63" s="110">
        <f t="shared" si="63"/>
        <v>0</v>
      </c>
      <c r="V63" s="110">
        <f t="shared" si="63"/>
        <v>0</v>
      </c>
      <c r="W63" s="110">
        <f t="shared" si="63"/>
        <v>0</v>
      </c>
      <c r="X63" s="110">
        <f t="shared" si="63"/>
        <v>0</v>
      </c>
      <c r="Y63" s="110">
        <f t="shared" si="63"/>
        <v>0</v>
      </c>
      <c r="Z63" s="110">
        <f t="shared" si="63"/>
        <v>0</v>
      </c>
      <c r="AA63" s="110">
        <f t="shared" ref="AA63:AP63" si="64">SUM(AA64:AA68)</f>
        <v>0</v>
      </c>
      <c r="AB63" s="110">
        <f t="shared" si="64"/>
        <v>0</v>
      </c>
      <c r="AC63" s="110">
        <f t="shared" si="64"/>
        <v>0</v>
      </c>
      <c r="AD63" s="110">
        <f t="shared" si="64"/>
        <v>0</v>
      </c>
      <c r="AE63" s="110">
        <f t="shared" si="64"/>
        <v>0</v>
      </c>
      <c r="AF63" s="110">
        <f t="shared" si="64"/>
        <v>0</v>
      </c>
      <c r="AG63" s="110">
        <f t="shared" si="64"/>
        <v>0</v>
      </c>
      <c r="AH63" s="110">
        <f t="shared" si="64"/>
        <v>0</v>
      </c>
      <c r="AI63" s="110">
        <f t="shared" si="64"/>
        <v>0</v>
      </c>
      <c r="AJ63" s="110">
        <f t="shared" si="64"/>
        <v>0</v>
      </c>
      <c r="AK63" s="110">
        <f t="shared" si="64"/>
        <v>0</v>
      </c>
      <c r="AL63" s="110">
        <f t="shared" si="64"/>
        <v>0</v>
      </c>
      <c r="AM63" s="110">
        <f t="shared" si="64"/>
        <v>0</v>
      </c>
      <c r="AN63" s="110">
        <f t="shared" si="64"/>
        <v>0</v>
      </c>
      <c r="AO63" s="110">
        <f t="shared" si="64"/>
        <v>0</v>
      </c>
      <c r="AP63" s="110">
        <f t="shared" si="64"/>
        <v>0</v>
      </c>
    </row>
    <row r="64" spans="1:42" x14ac:dyDescent="0.3">
      <c r="A64" s="8">
        <f t="shared" si="13"/>
        <v>3292</v>
      </c>
      <c r="B64" s="9">
        <f t="shared" si="14"/>
        <v>12</v>
      </c>
      <c r="C64" s="45" t="str">
        <f t="shared" si="4"/>
        <v>091</v>
      </c>
      <c r="D64" s="45" t="str">
        <f t="shared" si="5"/>
        <v>0912</v>
      </c>
      <c r="E64" s="39" t="s">
        <v>137</v>
      </c>
      <c r="F64" s="40">
        <v>121</v>
      </c>
      <c r="G64" s="41">
        <v>12</v>
      </c>
      <c r="H64" s="42">
        <v>3292</v>
      </c>
      <c r="I64" s="46">
        <v>953</v>
      </c>
      <c r="J64" s="46">
        <v>953</v>
      </c>
      <c r="K64" s="44" t="s">
        <v>93</v>
      </c>
      <c r="L64" s="400">
        <f>SUM(N64:AP64)</f>
        <v>0</v>
      </c>
      <c r="M64" s="49">
        <v>121</v>
      </c>
      <c r="N64" s="400"/>
      <c r="O64" s="400"/>
      <c r="P64" s="400"/>
      <c r="Q64" s="400"/>
      <c r="R64" s="400"/>
      <c r="S64" s="400"/>
      <c r="T64" s="400"/>
      <c r="U64" s="400"/>
      <c r="V64" s="400"/>
      <c r="W64" s="400"/>
      <c r="X64" s="400"/>
      <c r="Y64" s="400"/>
      <c r="Z64" s="400"/>
      <c r="AA64" s="400"/>
      <c r="AB64" s="400"/>
      <c r="AC64" s="400"/>
      <c r="AD64" s="400"/>
      <c r="AE64" s="400"/>
      <c r="AF64" s="400"/>
      <c r="AG64" s="400"/>
      <c r="AH64" s="400"/>
      <c r="AI64" s="400"/>
      <c r="AJ64" s="400"/>
      <c r="AK64" s="400"/>
      <c r="AL64" s="400"/>
      <c r="AM64" s="400"/>
      <c r="AN64" s="400"/>
      <c r="AO64" s="400"/>
      <c r="AP64" s="400"/>
    </row>
    <row r="65" spans="1:42" x14ac:dyDescent="0.3">
      <c r="A65" s="8">
        <f t="shared" si="13"/>
        <v>3293</v>
      </c>
      <c r="B65" s="9">
        <f t="shared" si="14"/>
        <v>12</v>
      </c>
      <c r="C65" s="45" t="str">
        <f t="shared" si="4"/>
        <v>091</v>
      </c>
      <c r="D65" s="45" t="str">
        <f t="shared" si="5"/>
        <v>0912</v>
      </c>
      <c r="E65" s="39" t="s">
        <v>137</v>
      </c>
      <c r="F65" s="40">
        <v>121</v>
      </c>
      <c r="G65" s="41">
        <v>12</v>
      </c>
      <c r="H65" s="42">
        <v>3293</v>
      </c>
      <c r="I65" s="46">
        <v>954</v>
      </c>
      <c r="J65" s="46">
        <v>954</v>
      </c>
      <c r="K65" s="44" t="s">
        <v>65</v>
      </c>
      <c r="L65" s="400">
        <f>SUM(N65:AP65)</f>
        <v>500</v>
      </c>
      <c r="M65" s="49">
        <v>121</v>
      </c>
      <c r="N65" s="400">
        <v>500</v>
      </c>
      <c r="O65" s="400"/>
      <c r="P65" s="400"/>
      <c r="Q65" s="400"/>
      <c r="R65" s="400"/>
      <c r="S65" s="400"/>
      <c r="T65" s="400"/>
      <c r="U65" s="400"/>
      <c r="V65" s="400"/>
      <c r="W65" s="400"/>
      <c r="X65" s="400"/>
      <c r="Y65" s="400"/>
      <c r="Z65" s="400"/>
      <c r="AA65" s="400"/>
      <c r="AB65" s="400"/>
      <c r="AC65" s="400"/>
      <c r="AD65" s="400"/>
      <c r="AE65" s="400"/>
      <c r="AF65" s="400"/>
      <c r="AG65" s="400"/>
      <c r="AH65" s="400"/>
      <c r="AI65" s="400"/>
      <c r="AJ65" s="400"/>
      <c r="AK65" s="400"/>
      <c r="AL65" s="400"/>
      <c r="AM65" s="400"/>
      <c r="AN65" s="400"/>
      <c r="AO65" s="400"/>
      <c r="AP65" s="400"/>
    </row>
    <row r="66" spans="1:42" x14ac:dyDescent="0.3">
      <c r="A66" s="8">
        <f t="shared" si="13"/>
        <v>3294</v>
      </c>
      <c r="B66" s="9">
        <f t="shared" si="14"/>
        <v>12</v>
      </c>
      <c r="C66" s="45" t="str">
        <f t="shared" si="4"/>
        <v>091</v>
      </c>
      <c r="D66" s="45" t="str">
        <f t="shared" si="5"/>
        <v>0912</v>
      </c>
      <c r="E66" s="39" t="s">
        <v>137</v>
      </c>
      <c r="F66" s="40">
        <v>121</v>
      </c>
      <c r="G66" s="41">
        <v>12</v>
      </c>
      <c r="H66" s="42">
        <v>3294</v>
      </c>
      <c r="I66" s="46">
        <v>955</v>
      </c>
      <c r="J66" s="46">
        <v>955</v>
      </c>
      <c r="K66" s="5" t="s">
        <v>94</v>
      </c>
      <c r="L66" s="400">
        <f>SUM(N66:AP66)</f>
        <v>1000</v>
      </c>
      <c r="M66" s="49">
        <v>121</v>
      </c>
      <c r="N66" s="400">
        <v>1000</v>
      </c>
      <c r="O66" s="400"/>
      <c r="P66" s="400"/>
      <c r="Q66" s="400"/>
      <c r="R66" s="400"/>
      <c r="S66" s="400"/>
      <c r="T66" s="400"/>
      <c r="U66" s="400"/>
      <c r="V66" s="400"/>
      <c r="W66" s="400"/>
      <c r="X66" s="400"/>
      <c r="Y66" s="400"/>
      <c r="Z66" s="400"/>
      <c r="AA66" s="400"/>
      <c r="AB66" s="400"/>
      <c r="AC66" s="400"/>
      <c r="AD66" s="400"/>
      <c r="AE66" s="400"/>
      <c r="AF66" s="400"/>
      <c r="AG66" s="400"/>
      <c r="AH66" s="400"/>
      <c r="AI66" s="400"/>
      <c r="AJ66" s="400"/>
      <c r="AK66" s="400"/>
      <c r="AL66" s="400"/>
      <c r="AM66" s="400"/>
      <c r="AN66" s="400"/>
      <c r="AO66" s="400"/>
      <c r="AP66" s="400"/>
    </row>
    <row r="67" spans="1:42" x14ac:dyDescent="0.3">
      <c r="A67" s="8">
        <f t="shared" si="13"/>
        <v>3295</v>
      </c>
      <c r="B67" s="9">
        <f t="shared" si="14"/>
        <v>12</v>
      </c>
      <c r="C67" s="45" t="str">
        <f t="shared" si="4"/>
        <v>091</v>
      </c>
      <c r="D67" s="45" t="str">
        <f t="shared" si="5"/>
        <v>0912</v>
      </c>
      <c r="E67" s="39" t="s">
        <v>137</v>
      </c>
      <c r="F67" s="40">
        <v>121</v>
      </c>
      <c r="G67" s="41">
        <v>12</v>
      </c>
      <c r="H67" s="42">
        <v>3295</v>
      </c>
      <c r="I67" s="46">
        <v>956</v>
      </c>
      <c r="J67" s="46">
        <v>956</v>
      </c>
      <c r="K67" s="44" t="s">
        <v>95</v>
      </c>
      <c r="L67" s="400">
        <f>SUM(N67:AP67)</f>
        <v>826</v>
      </c>
      <c r="M67" s="49">
        <v>121</v>
      </c>
      <c r="N67" s="400">
        <v>826</v>
      </c>
      <c r="O67" s="400"/>
      <c r="P67" s="400"/>
      <c r="Q67" s="400"/>
      <c r="R67" s="400"/>
      <c r="S67" s="400"/>
      <c r="T67" s="400"/>
      <c r="U67" s="400"/>
      <c r="V67" s="400"/>
      <c r="W67" s="400"/>
      <c r="X67" s="400"/>
      <c r="Y67" s="400"/>
      <c r="Z67" s="400"/>
      <c r="AA67" s="400"/>
      <c r="AB67" s="400"/>
      <c r="AC67" s="400"/>
      <c r="AD67" s="400"/>
      <c r="AE67" s="400"/>
      <c r="AF67" s="400"/>
      <c r="AG67" s="400"/>
      <c r="AH67" s="400"/>
      <c r="AI67" s="400"/>
      <c r="AJ67" s="400"/>
      <c r="AK67" s="400"/>
      <c r="AL67" s="400"/>
      <c r="AM67" s="400"/>
      <c r="AN67" s="400"/>
      <c r="AO67" s="400"/>
      <c r="AP67" s="400"/>
    </row>
    <row r="68" spans="1:42" ht="26.4" x14ac:dyDescent="0.3">
      <c r="A68" s="8">
        <f t="shared" si="13"/>
        <v>3299</v>
      </c>
      <c r="B68" s="9">
        <f t="shared" si="14"/>
        <v>12</v>
      </c>
      <c r="C68" s="45" t="str">
        <f t="shared" si="4"/>
        <v>091</v>
      </c>
      <c r="D68" s="45" t="str">
        <f t="shared" si="5"/>
        <v>0912</v>
      </c>
      <c r="E68" s="39" t="s">
        <v>137</v>
      </c>
      <c r="F68" s="40">
        <v>121</v>
      </c>
      <c r="G68" s="41">
        <v>12</v>
      </c>
      <c r="H68" s="42">
        <v>3299</v>
      </c>
      <c r="I68" s="46">
        <v>957</v>
      </c>
      <c r="J68" s="46">
        <v>957</v>
      </c>
      <c r="K68" s="44" t="s">
        <v>63</v>
      </c>
      <c r="L68" s="400">
        <f>SUM(N68:AP68)</f>
        <v>8500</v>
      </c>
      <c r="M68" s="49">
        <v>121</v>
      </c>
      <c r="N68" s="400">
        <v>8500</v>
      </c>
      <c r="O68" s="400"/>
      <c r="P68" s="400"/>
      <c r="Q68" s="400"/>
      <c r="R68" s="400"/>
      <c r="S68" s="400"/>
      <c r="T68" s="400"/>
      <c r="U68" s="400"/>
      <c r="V68" s="400"/>
      <c r="W68" s="400"/>
      <c r="X68" s="400"/>
      <c r="Y68" s="400"/>
      <c r="Z68" s="400"/>
      <c r="AA68" s="400"/>
      <c r="AB68" s="400"/>
      <c r="AC68" s="400"/>
      <c r="AD68" s="400"/>
      <c r="AE68" s="400"/>
      <c r="AF68" s="400"/>
      <c r="AG68" s="400"/>
      <c r="AH68" s="400"/>
      <c r="AI68" s="400"/>
      <c r="AJ68" s="400"/>
      <c r="AK68" s="400"/>
      <c r="AL68" s="400"/>
      <c r="AM68" s="400"/>
      <c r="AN68" s="400"/>
      <c r="AO68" s="400"/>
      <c r="AP68" s="400"/>
    </row>
    <row r="69" spans="1:42" x14ac:dyDescent="0.3">
      <c r="A69" s="8">
        <f t="shared" si="13"/>
        <v>34</v>
      </c>
      <c r="B69" s="9" t="str">
        <f t="shared" si="14"/>
        <v xml:space="preserve"> </v>
      </c>
      <c r="C69" s="45" t="str">
        <f t="shared" si="4"/>
        <v xml:space="preserve">  </v>
      </c>
      <c r="D69" s="45" t="str">
        <f t="shared" si="5"/>
        <v xml:space="preserve">  </v>
      </c>
      <c r="E69" s="39"/>
      <c r="F69" s="40"/>
      <c r="G69" s="41"/>
      <c r="H69" s="42">
        <v>34</v>
      </c>
      <c r="I69" s="43"/>
      <c r="J69" s="43"/>
      <c r="K69" s="44" t="s">
        <v>83</v>
      </c>
      <c r="L69" s="110">
        <f>SUM(L70)</f>
        <v>10</v>
      </c>
      <c r="M69" s="18"/>
      <c r="N69" s="110">
        <f t="shared" ref="N69" si="65">SUM(N70)</f>
        <v>10</v>
      </c>
      <c r="O69" s="110">
        <f t="shared" ref="O69:Z69" si="66">SUM(O70)</f>
        <v>0</v>
      </c>
      <c r="P69" s="110">
        <f t="shared" si="66"/>
        <v>0</v>
      </c>
      <c r="Q69" s="110">
        <f t="shared" si="66"/>
        <v>0</v>
      </c>
      <c r="R69" s="110">
        <f t="shared" si="66"/>
        <v>0</v>
      </c>
      <c r="S69" s="110">
        <f t="shared" si="66"/>
        <v>0</v>
      </c>
      <c r="T69" s="110">
        <f t="shared" si="66"/>
        <v>0</v>
      </c>
      <c r="U69" s="110">
        <f t="shared" si="66"/>
        <v>0</v>
      </c>
      <c r="V69" s="110">
        <f t="shared" si="66"/>
        <v>0</v>
      </c>
      <c r="W69" s="110">
        <f t="shared" si="66"/>
        <v>0</v>
      </c>
      <c r="X69" s="110">
        <f t="shared" si="66"/>
        <v>0</v>
      </c>
      <c r="Y69" s="110">
        <f t="shared" si="66"/>
        <v>0</v>
      </c>
      <c r="Z69" s="110">
        <f t="shared" si="66"/>
        <v>0</v>
      </c>
      <c r="AA69" s="110">
        <f t="shared" ref="AA69:AP69" si="67">SUM(AA70)</f>
        <v>0</v>
      </c>
      <c r="AB69" s="110">
        <f t="shared" si="67"/>
        <v>0</v>
      </c>
      <c r="AC69" s="110">
        <f t="shared" si="67"/>
        <v>0</v>
      </c>
      <c r="AD69" s="110">
        <f t="shared" si="67"/>
        <v>0</v>
      </c>
      <c r="AE69" s="110">
        <f t="shared" si="67"/>
        <v>0</v>
      </c>
      <c r="AF69" s="110">
        <f t="shared" si="67"/>
        <v>0</v>
      </c>
      <c r="AG69" s="110">
        <f t="shared" si="67"/>
        <v>0</v>
      </c>
      <c r="AH69" s="110">
        <f t="shared" si="67"/>
        <v>0</v>
      </c>
      <c r="AI69" s="110">
        <f t="shared" si="67"/>
        <v>0</v>
      </c>
      <c r="AJ69" s="110">
        <f t="shared" si="67"/>
        <v>0</v>
      </c>
      <c r="AK69" s="110">
        <f t="shared" si="67"/>
        <v>0</v>
      </c>
      <c r="AL69" s="110">
        <f t="shared" si="67"/>
        <v>0</v>
      </c>
      <c r="AM69" s="110">
        <f t="shared" si="67"/>
        <v>0</v>
      </c>
      <c r="AN69" s="110">
        <f t="shared" si="67"/>
        <v>0</v>
      </c>
      <c r="AO69" s="110">
        <f t="shared" si="67"/>
        <v>0</v>
      </c>
      <c r="AP69" s="110">
        <f t="shared" si="67"/>
        <v>0</v>
      </c>
    </row>
    <row r="70" spans="1:42" x14ac:dyDescent="0.3">
      <c r="A70" s="8">
        <f t="shared" si="13"/>
        <v>343</v>
      </c>
      <c r="B70" s="9" t="str">
        <f t="shared" si="14"/>
        <v xml:space="preserve"> </v>
      </c>
      <c r="C70" s="45" t="str">
        <f t="shared" si="4"/>
        <v xml:space="preserve">  </v>
      </c>
      <c r="D70" s="45" t="str">
        <f t="shared" si="5"/>
        <v xml:space="preserve">  </v>
      </c>
      <c r="E70" s="39"/>
      <c r="F70" s="40"/>
      <c r="G70" s="41"/>
      <c r="H70" s="42">
        <v>343</v>
      </c>
      <c r="I70" s="43"/>
      <c r="J70" s="43"/>
      <c r="K70" s="44" t="s">
        <v>84</v>
      </c>
      <c r="L70" s="110">
        <f>SUM(L71:L73)</f>
        <v>10</v>
      </c>
      <c r="M70" s="18"/>
      <c r="N70" s="110">
        <f t="shared" ref="N70" si="68">SUM(N71:N73)</f>
        <v>10</v>
      </c>
      <c r="O70" s="110">
        <f t="shared" ref="O70:Z70" si="69">SUM(O71:O73)</f>
        <v>0</v>
      </c>
      <c r="P70" s="110">
        <f t="shared" si="69"/>
        <v>0</v>
      </c>
      <c r="Q70" s="110">
        <f t="shared" si="69"/>
        <v>0</v>
      </c>
      <c r="R70" s="110">
        <f t="shared" si="69"/>
        <v>0</v>
      </c>
      <c r="S70" s="110">
        <f t="shared" si="69"/>
        <v>0</v>
      </c>
      <c r="T70" s="110">
        <f t="shared" si="69"/>
        <v>0</v>
      </c>
      <c r="U70" s="110">
        <f t="shared" si="69"/>
        <v>0</v>
      </c>
      <c r="V70" s="110">
        <f t="shared" si="69"/>
        <v>0</v>
      </c>
      <c r="W70" s="110">
        <f t="shared" si="69"/>
        <v>0</v>
      </c>
      <c r="X70" s="110">
        <f t="shared" si="69"/>
        <v>0</v>
      </c>
      <c r="Y70" s="110">
        <f t="shared" si="69"/>
        <v>0</v>
      </c>
      <c r="Z70" s="110">
        <f t="shared" si="69"/>
        <v>0</v>
      </c>
      <c r="AA70" s="110">
        <f t="shared" ref="AA70:AP70" si="70">SUM(AA71:AA73)</f>
        <v>0</v>
      </c>
      <c r="AB70" s="110">
        <f t="shared" si="70"/>
        <v>0</v>
      </c>
      <c r="AC70" s="110">
        <f t="shared" si="70"/>
        <v>0</v>
      </c>
      <c r="AD70" s="110">
        <f t="shared" si="70"/>
        <v>0</v>
      </c>
      <c r="AE70" s="110">
        <f t="shared" si="70"/>
        <v>0</v>
      </c>
      <c r="AF70" s="110">
        <f t="shared" si="70"/>
        <v>0</v>
      </c>
      <c r="AG70" s="110">
        <f t="shared" si="70"/>
        <v>0</v>
      </c>
      <c r="AH70" s="110">
        <f t="shared" si="70"/>
        <v>0</v>
      </c>
      <c r="AI70" s="110">
        <f t="shared" si="70"/>
        <v>0</v>
      </c>
      <c r="AJ70" s="110">
        <f t="shared" si="70"/>
        <v>0</v>
      </c>
      <c r="AK70" s="110">
        <f t="shared" si="70"/>
        <v>0</v>
      </c>
      <c r="AL70" s="110">
        <f t="shared" si="70"/>
        <v>0</v>
      </c>
      <c r="AM70" s="110">
        <f t="shared" si="70"/>
        <v>0</v>
      </c>
      <c r="AN70" s="110">
        <f t="shared" si="70"/>
        <v>0</v>
      </c>
      <c r="AO70" s="110">
        <f t="shared" si="70"/>
        <v>0</v>
      </c>
      <c r="AP70" s="110">
        <f t="shared" si="70"/>
        <v>0</v>
      </c>
    </row>
    <row r="71" spans="1:42" ht="26.4" x14ac:dyDescent="0.3">
      <c r="A71" s="8">
        <f t="shared" si="13"/>
        <v>3431</v>
      </c>
      <c r="B71" s="9">
        <f t="shared" si="14"/>
        <v>12</v>
      </c>
      <c r="C71" s="45" t="str">
        <f t="shared" si="4"/>
        <v>091</v>
      </c>
      <c r="D71" s="45" t="str">
        <f t="shared" si="5"/>
        <v>0912</v>
      </c>
      <c r="E71" s="39" t="s">
        <v>137</v>
      </c>
      <c r="F71" s="40">
        <v>121</v>
      </c>
      <c r="G71" s="41">
        <v>12</v>
      </c>
      <c r="H71" s="42">
        <v>3431</v>
      </c>
      <c r="I71" s="46">
        <v>958</v>
      </c>
      <c r="J71" s="46">
        <v>958</v>
      </c>
      <c r="K71" s="44" t="s">
        <v>85</v>
      </c>
      <c r="L71" s="400">
        <f>SUM(N71:AP71)</f>
        <v>0</v>
      </c>
      <c r="M71" s="49">
        <v>121</v>
      </c>
      <c r="N71" s="400"/>
      <c r="O71" s="400"/>
      <c r="P71" s="400"/>
      <c r="Q71" s="400"/>
      <c r="R71" s="400"/>
      <c r="S71" s="400"/>
      <c r="T71" s="400"/>
      <c r="U71" s="400"/>
      <c r="V71" s="400"/>
      <c r="W71" s="400"/>
      <c r="X71" s="400"/>
      <c r="Y71" s="400"/>
      <c r="Z71" s="400"/>
      <c r="AA71" s="400"/>
      <c r="AB71" s="400"/>
      <c r="AC71" s="400"/>
      <c r="AD71" s="400"/>
      <c r="AE71" s="400"/>
      <c r="AF71" s="400"/>
      <c r="AG71" s="400"/>
      <c r="AH71" s="400"/>
      <c r="AI71" s="400"/>
      <c r="AJ71" s="400"/>
      <c r="AK71" s="400"/>
      <c r="AL71" s="400"/>
      <c r="AM71" s="400"/>
      <c r="AN71" s="400"/>
      <c r="AO71" s="400"/>
      <c r="AP71" s="400"/>
    </row>
    <row r="72" spans="1:42" x14ac:dyDescent="0.3">
      <c r="A72" s="8">
        <f t="shared" si="13"/>
        <v>3433</v>
      </c>
      <c r="B72" s="9">
        <f t="shared" si="14"/>
        <v>12</v>
      </c>
      <c r="C72" s="45" t="str">
        <f t="shared" si="4"/>
        <v>091</v>
      </c>
      <c r="D72" s="45" t="str">
        <f t="shared" si="5"/>
        <v>0912</v>
      </c>
      <c r="E72" s="39" t="s">
        <v>137</v>
      </c>
      <c r="F72" s="40">
        <v>121</v>
      </c>
      <c r="G72" s="41">
        <v>12</v>
      </c>
      <c r="H72" s="42">
        <v>3433</v>
      </c>
      <c r="I72" s="46">
        <v>959</v>
      </c>
      <c r="J72" s="46">
        <v>959</v>
      </c>
      <c r="K72" s="44" t="s">
        <v>126</v>
      </c>
      <c r="L72" s="400">
        <f>SUM(N72:AP72)</f>
        <v>10</v>
      </c>
      <c r="M72" s="49">
        <v>121</v>
      </c>
      <c r="N72" s="400">
        <v>10</v>
      </c>
      <c r="O72" s="400"/>
      <c r="P72" s="400"/>
      <c r="Q72" s="400"/>
      <c r="R72" s="400"/>
      <c r="S72" s="400"/>
      <c r="T72" s="400"/>
      <c r="U72" s="400"/>
      <c r="V72" s="400"/>
      <c r="W72" s="400"/>
      <c r="X72" s="400"/>
      <c r="Y72" s="400"/>
      <c r="Z72" s="400"/>
      <c r="AA72" s="400"/>
      <c r="AB72" s="400"/>
      <c r="AC72" s="400"/>
      <c r="AD72" s="400"/>
      <c r="AE72" s="400"/>
      <c r="AF72" s="400"/>
      <c r="AG72" s="400"/>
      <c r="AH72" s="400"/>
      <c r="AI72" s="400"/>
      <c r="AJ72" s="400"/>
      <c r="AK72" s="400"/>
      <c r="AL72" s="400"/>
      <c r="AM72" s="400"/>
      <c r="AN72" s="400"/>
      <c r="AO72" s="400"/>
      <c r="AP72" s="400"/>
    </row>
    <row r="73" spans="1:42" ht="26.4" x14ac:dyDescent="0.3">
      <c r="A73" s="8">
        <f t="shared" si="13"/>
        <v>3434</v>
      </c>
      <c r="B73" s="9">
        <f t="shared" si="14"/>
        <v>12</v>
      </c>
      <c r="C73" s="45" t="str">
        <f t="shared" si="4"/>
        <v>091</v>
      </c>
      <c r="D73" s="45" t="str">
        <f t="shared" si="5"/>
        <v>0912</v>
      </c>
      <c r="E73" s="39" t="s">
        <v>137</v>
      </c>
      <c r="F73" s="40">
        <v>121</v>
      </c>
      <c r="G73" s="41">
        <v>12</v>
      </c>
      <c r="H73" s="42">
        <v>3434</v>
      </c>
      <c r="I73" s="46">
        <v>960</v>
      </c>
      <c r="J73" s="46">
        <v>960</v>
      </c>
      <c r="K73" s="44" t="s">
        <v>127</v>
      </c>
      <c r="L73" s="400">
        <f>SUM(N73:AP73)</f>
        <v>0</v>
      </c>
      <c r="M73" s="49">
        <v>121</v>
      </c>
      <c r="N73" s="400"/>
      <c r="O73" s="400"/>
      <c r="P73" s="400"/>
      <c r="Q73" s="400"/>
      <c r="R73" s="400"/>
      <c r="S73" s="400"/>
      <c r="T73" s="400"/>
      <c r="U73" s="400"/>
      <c r="V73" s="400"/>
      <c r="W73" s="400"/>
      <c r="X73" s="400"/>
      <c r="Y73" s="400"/>
      <c r="Z73" s="400"/>
      <c r="AA73" s="400"/>
      <c r="AB73" s="400"/>
      <c r="AC73" s="400"/>
      <c r="AD73" s="400"/>
      <c r="AE73" s="400"/>
      <c r="AF73" s="400"/>
      <c r="AG73" s="400"/>
      <c r="AH73" s="400"/>
      <c r="AI73" s="400"/>
      <c r="AJ73" s="400"/>
      <c r="AK73" s="400"/>
      <c r="AL73" s="400"/>
      <c r="AM73" s="400"/>
      <c r="AN73" s="400"/>
      <c r="AO73" s="400"/>
      <c r="AP73" s="400"/>
    </row>
    <row r="74" spans="1:42" ht="26.4" x14ac:dyDescent="0.3">
      <c r="A74" s="8">
        <f t="shared" ref="A74:A76" si="71">H74</f>
        <v>37</v>
      </c>
      <c r="B74" s="9" t="str">
        <f t="shared" ref="B74:B76" si="72">IF(J74&gt;0,G74," ")</f>
        <v xml:space="preserve"> </v>
      </c>
      <c r="C74" s="45" t="str">
        <f t="shared" ref="C74:C76" si="73">IF(I74&gt;0,LEFT(E74,3),"  ")</f>
        <v xml:space="preserve">  </v>
      </c>
      <c r="D74" s="45" t="str">
        <f t="shared" ref="D74:D76" si="74">IF(I74&gt;0,LEFT(E74,4),"  ")</f>
        <v xml:space="preserve">  </v>
      </c>
      <c r="E74" s="39"/>
      <c r="F74" s="40"/>
      <c r="G74" s="41"/>
      <c r="H74" s="42">
        <v>37</v>
      </c>
      <c r="I74" s="43"/>
      <c r="J74" s="43"/>
      <c r="K74" s="44" t="s">
        <v>116</v>
      </c>
      <c r="L74" s="110">
        <f>SUM(L75)</f>
        <v>5000</v>
      </c>
      <c r="M74" s="18"/>
      <c r="N74" s="110">
        <f t="shared" ref="N74" si="75">SUM(N75)</f>
        <v>5000</v>
      </c>
      <c r="O74" s="110">
        <f t="shared" ref="O74:Z75" si="76">SUM(O75)</f>
        <v>0</v>
      </c>
      <c r="P74" s="110">
        <f t="shared" si="76"/>
        <v>0</v>
      </c>
      <c r="Q74" s="110">
        <f t="shared" si="76"/>
        <v>0</v>
      </c>
      <c r="R74" s="110">
        <f t="shared" si="76"/>
        <v>0</v>
      </c>
      <c r="S74" s="110">
        <f t="shared" si="76"/>
        <v>0</v>
      </c>
      <c r="T74" s="110">
        <f t="shared" si="76"/>
        <v>0</v>
      </c>
      <c r="U74" s="110">
        <f t="shared" si="76"/>
        <v>0</v>
      </c>
      <c r="V74" s="110">
        <f t="shared" si="76"/>
        <v>0</v>
      </c>
      <c r="W74" s="110">
        <f t="shared" si="76"/>
        <v>0</v>
      </c>
      <c r="X74" s="110">
        <f t="shared" si="76"/>
        <v>0</v>
      </c>
      <c r="Y74" s="110">
        <f t="shared" si="76"/>
        <v>0</v>
      </c>
      <c r="Z74" s="110">
        <f t="shared" si="76"/>
        <v>0</v>
      </c>
      <c r="AA74" s="110">
        <f t="shared" ref="AA74:AP75" si="77">SUM(AA75)</f>
        <v>0</v>
      </c>
      <c r="AB74" s="110">
        <f t="shared" si="77"/>
        <v>0</v>
      </c>
      <c r="AC74" s="110">
        <f t="shared" si="77"/>
        <v>0</v>
      </c>
      <c r="AD74" s="110">
        <f t="shared" si="77"/>
        <v>0</v>
      </c>
      <c r="AE74" s="110">
        <f t="shared" si="77"/>
        <v>0</v>
      </c>
      <c r="AF74" s="110">
        <f t="shared" si="77"/>
        <v>0</v>
      </c>
      <c r="AG74" s="110">
        <f t="shared" si="77"/>
        <v>0</v>
      </c>
      <c r="AH74" s="110">
        <f t="shared" si="77"/>
        <v>0</v>
      </c>
      <c r="AI74" s="110">
        <f t="shared" si="77"/>
        <v>0</v>
      </c>
      <c r="AJ74" s="110">
        <f t="shared" si="77"/>
        <v>0</v>
      </c>
      <c r="AK74" s="110">
        <f t="shared" si="77"/>
        <v>0</v>
      </c>
      <c r="AL74" s="110">
        <f t="shared" si="77"/>
        <v>0</v>
      </c>
      <c r="AM74" s="110">
        <f t="shared" si="77"/>
        <v>0</v>
      </c>
      <c r="AN74" s="110">
        <f t="shared" si="77"/>
        <v>0</v>
      </c>
      <c r="AO74" s="110">
        <f t="shared" si="77"/>
        <v>0</v>
      </c>
      <c r="AP74" s="110">
        <f t="shared" si="77"/>
        <v>0</v>
      </c>
    </row>
    <row r="75" spans="1:42" ht="26.4" x14ac:dyDescent="0.3">
      <c r="A75" s="8">
        <f t="shared" si="71"/>
        <v>372</v>
      </c>
      <c r="B75" s="9" t="str">
        <f t="shared" si="72"/>
        <v xml:space="preserve"> </v>
      </c>
      <c r="C75" s="45" t="str">
        <f t="shared" si="73"/>
        <v xml:space="preserve">  </v>
      </c>
      <c r="D75" s="45" t="str">
        <f t="shared" si="74"/>
        <v xml:space="preserve">  </v>
      </c>
      <c r="E75" s="39"/>
      <c r="F75" s="40"/>
      <c r="G75" s="41"/>
      <c r="H75" s="42">
        <v>372</v>
      </c>
      <c r="I75" s="43"/>
      <c r="J75" s="43"/>
      <c r="K75" s="44" t="s">
        <v>117</v>
      </c>
      <c r="L75" s="110">
        <f>SUM(L76)</f>
        <v>5000</v>
      </c>
      <c r="M75" s="18"/>
      <c r="N75" s="110">
        <f t="shared" ref="N75" si="78">SUM(N76)</f>
        <v>5000</v>
      </c>
      <c r="O75" s="110">
        <f t="shared" si="76"/>
        <v>0</v>
      </c>
      <c r="P75" s="110">
        <f t="shared" si="76"/>
        <v>0</v>
      </c>
      <c r="Q75" s="110">
        <f t="shared" si="76"/>
        <v>0</v>
      </c>
      <c r="R75" s="110">
        <f t="shared" si="76"/>
        <v>0</v>
      </c>
      <c r="S75" s="110">
        <f t="shared" si="76"/>
        <v>0</v>
      </c>
      <c r="T75" s="110">
        <f t="shared" si="76"/>
        <v>0</v>
      </c>
      <c r="U75" s="110">
        <f t="shared" si="76"/>
        <v>0</v>
      </c>
      <c r="V75" s="110">
        <f t="shared" si="76"/>
        <v>0</v>
      </c>
      <c r="W75" s="110">
        <f t="shared" si="76"/>
        <v>0</v>
      </c>
      <c r="X75" s="110">
        <f t="shared" si="76"/>
        <v>0</v>
      </c>
      <c r="Y75" s="110">
        <f t="shared" si="76"/>
        <v>0</v>
      </c>
      <c r="Z75" s="110">
        <f t="shared" si="76"/>
        <v>0</v>
      </c>
      <c r="AA75" s="110">
        <f t="shared" si="77"/>
        <v>0</v>
      </c>
      <c r="AB75" s="110">
        <f t="shared" si="77"/>
        <v>0</v>
      </c>
      <c r="AC75" s="110">
        <f t="shared" si="77"/>
        <v>0</v>
      </c>
      <c r="AD75" s="110">
        <f t="shared" si="77"/>
        <v>0</v>
      </c>
      <c r="AE75" s="110">
        <f t="shared" si="77"/>
        <v>0</v>
      </c>
      <c r="AF75" s="110">
        <f t="shared" si="77"/>
        <v>0</v>
      </c>
      <c r="AG75" s="110">
        <f t="shared" si="77"/>
        <v>0</v>
      </c>
      <c r="AH75" s="110">
        <f t="shared" si="77"/>
        <v>0</v>
      </c>
      <c r="AI75" s="110">
        <f t="shared" si="77"/>
        <v>0</v>
      </c>
      <c r="AJ75" s="110">
        <f t="shared" si="77"/>
        <v>0</v>
      </c>
      <c r="AK75" s="110">
        <f t="shared" si="77"/>
        <v>0</v>
      </c>
      <c r="AL75" s="110">
        <f t="shared" si="77"/>
        <v>0</v>
      </c>
      <c r="AM75" s="110">
        <f t="shared" si="77"/>
        <v>0</v>
      </c>
      <c r="AN75" s="110">
        <f t="shared" si="77"/>
        <v>0</v>
      </c>
      <c r="AO75" s="110">
        <f t="shared" si="77"/>
        <v>0</v>
      </c>
      <c r="AP75" s="110">
        <f>SUM(AP76)</f>
        <v>0</v>
      </c>
    </row>
    <row r="76" spans="1:42" ht="26.4" x14ac:dyDescent="0.3">
      <c r="A76" s="8">
        <f t="shared" si="71"/>
        <v>3722</v>
      </c>
      <c r="B76" s="9">
        <f t="shared" si="72"/>
        <v>12</v>
      </c>
      <c r="C76" s="45" t="str">
        <f t="shared" si="73"/>
        <v>091</v>
      </c>
      <c r="D76" s="45" t="str">
        <f t="shared" si="74"/>
        <v>0912</v>
      </c>
      <c r="E76" s="39" t="s">
        <v>137</v>
      </c>
      <c r="F76" s="40">
        <v>121</v>
      </c>
      <c r="G76" s="41">
        <v>12</v>
      </c>
      <c r="H76" s="42">
        <v>3722</v>
      </c>
      <c r="I76" s="48">
        <v>7047</v>
      </c>
      <c r="J76" s="46">
        <v>958</v>
      </c>
      <c r="K76" s="44" t="s">
        <v>179</v>
      </c>
      <c r="L76" s="400">
        <f>SUM(N76:AP76)</f>
        <v>5000</v>
      </c>
      <c r="M76" s="49">
        <v>121</v>
      </c>
      <c r="N76" s="400">
        <v>5000</v>
      </c>
      <c r="O76" s="400"/>
      <c r="P76" s="400"/>
      <c r="Q76" s="400"/>
      <c r="R76" s="400"/>
      <c r="S76" s="400"/>
      <c r="T76" s="400"/>
      <c r="U76" s="400"/>
      <c r="V76" s="400"/>
      <c r="W76" s="400"/>
      <c r="X76" s="400"/>
      <c r="Y76" s="400"/>
      <c r="Z76" s="400"/>
      <c r="AA76" s="400"/>
      <c r="AB76" s="400"/>
      <c r="AC76" s="400"/>
      <c r="AD76" s="400"/>
      <c r="AE76" s="400"/>
      <c r="AF76" s="400"/>
      <c r="AG76" s="400"/>
      <c r="AH76" s="400"/>
      <c r="AI76" s="400"/>
      <c r="AJ76" s="400"/>
      <c r="AK76" s="400"/>
      <c r="AL76" s="400"/>
      <c r="AM76" s="400"/>
      <c r="AN76" s="400"/>
      <c r="AO76" s="400"/>
      <c r="AP76" s="400"/>
    </row>
    <row r="77" spans="1:42" x14ac:dyDescent="0.3">
      <c r="A77" s="8">
        <f t="shared" si="13"/>
        <v>0</v>
      </c>
      <c r="B77" s="9" t="str">
        <f t="shared" si="14"/>
        <v xml:space="preserve"> </v>
      </c>
      <c r="C77" s="45" t="str">
        <f t="shared" si="4"/>
        <v xml:space="preserve">  </v>
      </c>
      <c r="D77" s="45" t="str">
        <f t="shared" si="5"/>
        <v xml:space="preserve">  </v>
      </c>
      <c r="E77" s="39"/>
      <c r="F77" s="40"/>
      <c r="G77" s="41"/>
      <c r="H77" s="42"/>
      <c r="I77" s="43"/>
      <c r="J77" s="43"/>
      <c r="K77" s="44"/>
      <c r="L77" s="110"/>
      <c r="M77" s="18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</row>
    <row r="78" spans="1:42" ht="39.6" x14ac:dyDescent="0.3">
      <c r="A78" s="8" t="str">
        <f t="shared" si="13"/>
        <v>A 7006 05</v>
      </c>
      <c r="B78" s="9" t="str">
        <f t="shared" si="14"/>
        <v xml:space="preserve"> </v>
      </c>
      <c r="C78" s="45" t="str">
        <f t="shared" si="4"/>
        <v xml:space="preserve">  </v>
      </c>
      <c r="D78" s="45" t="str">
        <f t="shared" si="5"/>
        <v xml:space="preserve">  </v>
      </c>
      <c r="E78" s="33" t="s">
        <v>137</v>
      </c>
      <c r="F78" s="34">
        <v>121</v>
      </c>
      <c r="G78" s="35"/>
      <c r="H78" s="36" t="s">
        <v>156</v>
      </c>
      <c r="I78" s="43"/>
      <c r="J78" s="43"/>
      <c r="K78" s="38" t="s">
        <v>157</v>
      </c>
      <c r="L78" s="115">
        <f t="shared" ref="L78:L79" si="79">SUM(L79)</f>
        <v>279171</v>
      </c>
      <c r="M78" s="407"/>
      <c r="N78" s="115">
        <f t="shared" ref="N78:N79" si="80">SUM(N79)</f>
        <v>279171</v>
      </c>
      <c r="O78" s="115">
        <f t="shared" ref="O78:AM79" si="81">SUM(O79)</f>
        <v>0</v>
      </c>
      <c r="P78" s="115">
        <f t="shared" si="81"/>
        <v>0</v>
      </c>
      <c r="Q78" s="115">
        <f t="shared" si="81"/>
        <v>0</v>
      </c>
      <c r="R78" s="115">
        <f t="shared" si="81"/>
        <v>0</v>
      </c>
      <c r="S78" s="115">
        <f t="shared" si="81"/>
        <v>0</v>
      </c>
      <c r="T78" s="115">
        <f t="shared" si="81"/>
        <v>0</v>
      </c>
      <c r="U78" s="115">
        <f t="shared" si="81"/>
        <v>0</v>
      </c>
      <c r="V78" s="115">
        <f t="shared" si="81"/>
        <v>0</v>
      </c>
      <c r="W78" s="115">
        <f t="shared" si="81"/>
        <v>0</v>
      </c>
      <c r="X78" s="115">
        <f t="shared" si="81"/>
        <v>0</v>
      </c>
      <c r="Y78" s="115">
        <f t="shared" si="81"/>
        <v>0</v>
      </c>
      <c r="Z78" s="115">
        <f t="shared" si="81"/>
        <v>0</v>
      </c>
      <c r="AA78" s="115">
        <f t="shared" si="81"/>
        <v>0</v>
      </c>
      <c r="AB78" s="115">
        <f t="shared" si="81"/>
        <v>0</v>
      </c>
      <c r="AC78" s="115">
        <f t="shared" si="81"/>
        <v>0</v>
      </c>
      <c r="AD78" s="115">
        <f t="shared" si="81"/>
        <v>0</v>
      </c>
      <c r="AE78" s="115">
        <f t="shared" si="81"/>
        <v>0</v>
      </c>
      <c r="AF78" s="115">
        <f t="shared" si="81"/>
        <v>0</v>
      </c>
      <c r="AG78" s="115">
        <f t="shared" si="81"/>
        <v>0</v>
      </c>
      <c r="AH78" s="115">
        <f t="shared" si="81"/>
        <v>0</v>
      </c>
      <c r="AI78" s="115">
        <f t="shared" si="81"/>
        <v>0</v>
      </c>
      <c r="AJ78" s="115">
        <f t="shared" si="81"/>
        <v>0</v>
      </c>
      <c r="AK78" s="115">
        <f t="shared" si="81"/>
        <v>0</v>
      </c>
      <c r="AL78" s="115">
        <f t="shared" si="81"/>
        <v>0</v>
      </c>
      <c r="AM78" s="115">
        <f t="shared" si="81"/>
        <v>0</v>
      </c>
      <c r="AN78" s="115">
        <f t="shared" ref="AN78:AP79" si="82">SUM(AN79)</f>
        <v>0</v>
      </c>
      <c r="AO78" s="115">
        <f t="shared" si="82"/>
        <v>0</v>
      </c>
      <c r="AP78" s="115">
        <f t="shared" si="82"/>
        <v>0</v>
      </c>
    </row>
    <row r="79" spans="1:42" x14ac:dyDescent="0.3">
      <c r="A79" s="8">
        <f t="shared" si="13"/>
        <v>3</v>
      </c>
      <c r="B79" s="9" t="str">
        <f t="shared" si="14"/>
        <v xml:space="preserve"> </v>
      </c>
      <c r="C79" s="45" t="str">
        <f t="shared" si="4"/>
        <v xml:space="preserve">  </v>
      </c>
      <c r="D79" s="45" t="str">
        <f t="shared" si="5"/>
        <v xml:space="preserve">  </v>
      </c>
      <c r="E79" s="39"/>
      <c r="F79" s="40"/>
      <c r="G79" s="41"/>
      <c r="H79" s="42">
        <v>3</v>
      </c>
      <c r="I79" s="43"/>
      <c r="J79" s="43"/>
      <c r="K79" s="44" t="s">
        <v>50</v>
      </c>
      <c r="L79" s="110">
        <f t="shared" si="79"/>
        <v>279171</v>
      </c>
      <c r="M79" s="18"/>
      <c r="N79" s="110">
        <f t="shared" si="80"/>
        <v>279171</v>
      </c>
      <c r="O79" s="110">
        <f t="shared" ref="O79:Z79" si="83">SUM(O80)</f>
        <v>0</v>
      </c>
      <c r="P79" s="110">
        <f t="shared" si="83"/>
        <v>0</v>
      </c>
      <c r="Q79" s="110">
        <f t="shared" si="83"/>
        <v>0</v>
      </c>
      <c r="R79" s="110">
        <f t="shared" si="83"/>
        <v>0</v>
      </c>
      <c r="S79" s="110">
        <f t="shared" si="83"/>
        <v>0</v>
      </c>
      <c r="T79" s="110">
        <f t="shared" si="83"/>
        <v>0</v>
      </c>
      <c r="U79" s="110">
        <f t="shared" si="83"/>
        <v>0</v>
      </c>
      <c r="V79" s="110">
        <f t="shared" si="83"/>
        <v>0</v>
      </c>
      <c r="W79" s="110">
        <f t="shared" si="83"/>
        <v>0</v>
      </c>
      <c r="X79" s="110">
        <f t="shared" si="83"/>
        <v>0</v>
      </c>
      <c r="Y79" s="110">
        <f t="shared" si="83"/>
        <v>0</v>
      </c>
      <c r="Z79" s="110">
        <f t="shared" si="83"/>
        <v>0</v>
      </c>
      <c r="AA79" s="110">
        <f t="shared" si="81"/>
        <v>0</v>
      </c>
      <c r="AB79" s="110">
        <f t="shared" si="81"/>
        <v>0</v>
      </c>
      <c r="AC79" s="110">
        <f t="shared" si="81"/>
        <v>0</v>
      </c>
      <c r="AD79" s="110">
        <f t="shared" si="81"/>
        <v>0</v>
      </c>
      <c r="AE79" s="110">
        <f t="shared" si="81"/>
        <v>0</v>
      </c>
      <c r="AF79" s="110">
        <f t="shared" si="81"/>
        <v>0</v>
      </c>
      <c r="AG79" s="110">
        <f t="shared" si="81"/>
        <v>0</v>
      </c>
      <c r="AH79" s="110">
        <f t="shared" si="81"/>
        <v>0</v>
      </c>
      <c r="AI79" s="110">
        <f t="shared" si="81"/>
        <v>0</v>
      </c>
      <c r="AJ79" s="110">
        <f t="shared" si="81"/>
        <v>0</v>
      </c>
      <c r="AK79" s="110">
        <f t="shared" si="81"/>
        <v>0</v>
      </c>
      <c r="AL79" s="110">
        <f t="shared" si="81"/>
        <v>0</v>
      </c>
      <c r="AM79" s="110">
        <f t="shared" si="81"/>
        <v>0</v>
      </c>
      <c r="AN79" s="110">
        <f t="shared" si="82"/>
        <v>0</v>
      </c>
      <c r="AO79" s="110">
        <f t="shared" si="82"/>
        <v>0</v>
      </c>
      <c r="AP79" s="110">
        <f t="shared" si="82"/>
        <v>0</v>
      </c>
    </row>
    <row r="80" spans="1:42" x14ac:dyDescent="0.3">
      <c r="A80" s="8">
        <f t="shared" si="13"/>
        <v>32</v>
      </c>
      <c r="B80" s="9" t="str">
        <f t="shared" si="14"/>
        <v xml:space="preserve"> </v>
      </c>
      <c r="C80" s="45" t="str">
        <f t="shared" si="4"/>
        <v xml:space="preserve">  </v>
      </c>
      <c r="D80" s="45" t="str">
        <f t="shared" si="5"/>
        <v xml:space="preserve">  </v>
      </c>
      <c r="E80" s="39"/>
      <c r="F80" s="40"/>
      <c r="G80" s="41"/>
      <c r="H80" s="42">
        <v>32</v>
      </c>
      <c r="I80" s="43"/>
      <c r="J80" s="43"/>
      <c r="K80" s="44" t="s">
        <v>56</v>
      </c>
      <c r="L80" s="110">
        <f>SUM(L81,L85,L93)</f>
        <v>279171</v>
      </c>
      <c r="N80" s="110">
        <f t="shared" ref="N80" si="84">SUM(N81,N85,N93)</f>
        <v>279171</v>
      </c>
      <c r="O80" s="110">
        <f t="shared" ref="O80:Z80" si="85">SUM(O81,O85,O93)</f>
        <v>0</v>
      </c>
      <c r="P80" s="110">
        <f t="shared" si="85"/>
        <v>0</v>
      </c>
      <c r="Q80" s="110">
        <f t="shared" si="85"/>
        <v>0</v>
      </c>
      <c r="R80" s="110">
        <f t="shared" si="85"/>
        <v>0</v>
      </c>
      <c r="S80" s="110">
        <f t="shared" si="85"/>
        <v>0</v>
      </c>
      <c r="T80" s="110">
        <f t="shared" si="85"/>
        <v>0</v>
      </c>
      <c r="U80" s="110">
        <f t="shared" si="85"/>
        <v>0</v>
      </c>
      <c r="V80" s="110">
        <f t="shared" si="85"/>
        <v>0</v>
      </c>
      <c r="W80" s="110">
        <f t="shared" si="85"/>
        <v>0</v>
      </c>
      <c r="X80" s="110">
        <f t="shared" si="85"/>
        <v>0</v>
      </c>
      <c r="Y80" s="110">
        <f t="shared" si="85"/>
        <v>0</v>
      </c>
      <c r="Z80" s="110">
        <f t="shared" si="85"/>
        <v>0</v>
      </c>
      <c r="AA80" s="110">
        <f t="shared" ref="AA80:AP80" si="86">SUM(AA81,AA85,AA93)</f>
        <v>0</v>
      </c>
      <c r="AB80" s="110">
        <f t="shared" si="86"/>
        <v>0</v>
      </c>
      <c r="AC80" s="110">
        <f t="shared" si="86"/>
        <v>0</v>
      </c>
      <c r="AD80" s="110">
        <f t="shared" si="86"/>
        <v>0</v>
      </c>
      <c r="AE80" s="110">
        <f t="shared" si="86"/>
        <v>0</v>
      </c>
      <c r="AF80" s="110">
        <f t="shared" si="86"/>
        <v>0</v>
      </c>
      <c r="AG80" s="110">
        <f t="shared" si="86"/>
        <v>0</v>
      </c>
      <c r="AH80" s="110">
        <f t="shared" si="86"/>
        <v>0</v>
      </c>
      <c r="AI80" s="110">
        <f t="shared" si="86"/>
        <v>0</v>
      </c>
      <c r="AJ80" s="110">
        <f t="shared" si="86"/>
        <v>0</v>
      </c>
      <c r="AK80" s="110">
        <f t="shared" si="86"/>
        <v>0</v>
      </c>
      <c r="AL80" s="110">
        <f t="shared" si="86"/>
        <v>0</v>
      </c>
      <c r="AM80" s="110">
        <f t="shared" si="86"/>
        <v>0</v>
      </c>
      <c r="AN80" s="110">
        <f t="shared" si="86"/>
        <v>0</v>
      </c>
      <c r="AO80" s="110">
        <f t="shared" si="86"/>
        <v>0</v>
      </c>
      <c r="AP80" s="110">
        <f t="shared" si="86"/>
        <v>0</v>
      </c>
    </row>
    <row r="81" spans="1:42" x14ac:dyDescent="0.3">
      <c r="A81" s="8">
        <f t="shared" si="13"/>
        <v>322</v>
      </c>
      <c r="B81" s="9" t="str">
        <f t="shared" si="14"/>
        <v xml:space="preserve"> </v>
      </c>
      <c r="C81" s="45" t="str">
        <f t="shared" si="4"/>
        <v xml:space="preserve">  </v>
      </c>
      <c r="D81" s="45" t="str">
        <f t="shared" si="5"/>
        <v xml:space="preserve">  </v>
      </c>
      <c r="E81" s="39"/>
      <c r="F81" s="40"/>
      <c r="G81" s="41"/>
      <c r="H81" s="42">
        <v>322</v>
      </c>
      <c r="I81" s="43"/>
      <c r="J81" s="43"/>
      <c r="K81" s="44" t="s">
        <v>78</v>
      </c>
      <c r="L81" s="110">
        <f>SUM(L82:L84)</f>
        <v>133233</v>
      </c>
      <c r="N81" s="110">
        <f t="shared" ref="N81" si="87">SUM(N82:N84)</f>
        <v>133233</v>
      </c>
      <c r="O81" s="110">
        <f t="shared" ref="O81:Z81" si="88">SUM(O82:O84)</f>
        <v>0</v>
      </c>
      <c r="P81" s="110">
        <f t="shared" si="88"/>
        <v>0</v>
      </c>
      <c r="Q81" s="110">
        <f t="shared" si="88"/>
        <v>0</v>
      </c>
      <c r="R81" s="110">
        <f t="shared" si="88"/>
        <v>0</v>
      </c>
      <c r="S81" s="110">
        <f t="shared" si="88"/>
        <v>0</v>
      </c>
      <c r="T81" s="110">
        <f t="shared" si="88"/>
        <v>0</v>
      </c>
      <c r="U81" s="110">
        <f t="shared" si="88"/>
        <v>0</v>
      </c>
      <c r="V81" s="110">
        <f t="shared" si="88"/>
        <v>0</v>
      </c>
      <c r="W81" s="110">
        <f t="shared" si="88"/>
        <v>0</v>
      </c>
      <c r="X81" s="110">
        <f t="shared" si="88"/>
        <v>0</v>
      </c>
      <c r="Y81" s="110">
        <f t="shared" si="88"/>
        <v>0</v>
      </c>
      <c r="Z81" s="110">
        <f t="shared" si="88"/>
        <v>0</v>
      </c>
      <c r="AA81" s="110">
        <f t="shared" ref="AA81:AP81" si="89">SUM(AA82:AA84)</f>
        <v>0</v>
      </c>
      <c r="AB81" s="110">
        <f t="shared" si="89"/>
        <v>0</v>
      </c>
      <c r="AC81" s="110">
        <f t="shared" si="89"/>
        <v>0</v>
      </c>
      <c r="AD81" s="110">
        <f t="shared" si="89"/>
        <v>0</v>
      </c>
      <c r="AE81" s="110">
        <f t="shared" si="89"/>
        <v>0</v>
      </c>
      <c r="AF81" s="110">
        <f t="shared" si="89"/>
        <v>0</v>
      </c>
      <c r="AG81" s="110">
        <f t="shared" si="89"/>
        <v>0</v>
      </c>
      <c r="AH81" s="110">
        <f t="shared" si="89"/>
        <v>0</v>
      </c>
      <c r="AI81" s="110">
        <f t="shared" si="89"/>
        <v>0</v>
      </c>
      <c r="AJ81" s="110">
        <f t="shared" si="89"/>
        <v>0</v>
      </c>
      <c r="AK81" s="110">
        <f t="shared" si="89"/>
        <v>0</v>
      </c>
      <c r="AL81" s="110">
        <f t="shared" si="89"/>
        <v>0</v>
      </c>
      <c r="AM81" s="110">
        <f t="shared" si="89"/>
        <v>0</v>
      </c>
      <c r="AN81" s="110">
        <f t="shared" si="89"/>
        <v>0</v>
      </c>
      <c r="AO81" s="110">
        <f t="shared" si="89"/>
        <v>0</v>
      </c>
      <c r="AP81" s="110">
        <f t="shared" si="89"/>
        <v>0</v>
      </c>
    </row>
    <row r="82" spans="1:42" ht="26.4" x14ac:dyDescent="0.3">
      <c r="A82" s="8">
        <f t="shared" si="13"/>
        <v>3221</v>
      </c>
      <c r="B82" s="9">
        <f t="shared" si="14"/>
        <v>12</v>
      </c>
      <c r="C82" s="45" t="str">
        <f t="shared" si="4"/>
        <v>091</v>
      </c>
      <c r="D82" s="45" t="str">
        <f t="shared" si="5"/>
        <v>0912</v>
      </c>
      <c r="E82" s="39" t="s">
        <v>137</v>
      </c>
      <c r="F82" s="40">
        <v>121</v>
      </c>
      <c r="G82" s="41">
        <v>12</v>
      </c>
      <c r="H82" s="42">
        <v>3221</v>
      </c>
      <c r="I82" s="46">
        <v>961</v>
      </c>
      <c r="J82" s="46">
        <v>961</v>
      </c>
      <c r="K82" s="44" t="s">
        <v>79</v>
      </c>
      <c r="L82" s="400">
        <f>SUM(N82:AP82)</f>
        <v>5000</v>
      </c>
      <c r="M82" s="49">
        <v>121</v>
      </c>
      <c r="N82" s="400">
        <v>5000</v>
      </c>
      <c r="O82" s="400"/>
      <c r="P82" s="400"/>
      <c r="Q82" s="400"/>
      <c r="R82" s="400"/>
      <c r="S82" s="400"/>
      <c r="T82" s="400"/>
      <c r="U82" s="400"/>
      <c r="V82" s="400"/>
      <c r="W82" s="400"/>
      <c r="X82" s="400"/>
      <c r="Y82" s="400"/>
      <c r="Z82" s="400"/>
      <c r="AA82" s="400"/>
      <c r="AB82" s="400"/>
      <c r="AC82" s="400"/>
      <c r="AD82" s="400"/>
      <c r="AE82" s="400"/>
      <c r="AF82" s="400"/>
      <c r="AG82" s="400"/>
      <c r="AH82" s="400"/>
      <c r="AI82" s="400"/>
      <c r="AJ82" s="400"/>
      <c r="AK82" s="400"/>
      <c r="AL82" s="400"/>
      <c r="AM82" s="400"/>
      <c r="AN82" s="400"/>
      <c r="AO82" s="400"/>
      <c r="AP82" s="400"/>
    </row>
    <row r="83" spans="1:42" x14ac:dyDescent="0.3">
      <c r="A83" s="8">
        <f t="shared" si="13"/>
        <v>3223</v>
      </c>
      <c r="B83" s="9">
        <f t="shared" si="14"/>
        <v>12</v>
      </c>
      <c r="C83" s="45" t="str">
        <f t="shared" si="4"/>
        <v>091</v>
      </c>
      <c r="D83" s="45" t="str">
        <f t="shared" si="5"/>
        <v>0912</v>
      </c>
      <c r="E83" s="39" t="s">
        <v>137</v>
      </c>
      <c r="F83" s="40">
        <v>121</v>
      </c>
      <c r="G83" s="41">
        <v>12</v>
      </c>
      <c r="H83" s="42">
        <v>3223</v>
      </c>
      <c r="I83" s="46">
        <v>962</v>
      </c>
      <c r="J83" s="46">
        <v>962</v>
      </c>
      <c r="K83" s="44" t="s">
        <v>80</v>
      </c>
      <c r="L83" s="400">
        <f>SUM(N83:AP83)</f>
        <v>128233</v>
      </c>
      <c r="M83" s="49">
        <v>121</v>
      </c>
      <c r="N83" s="400">
        <v>128233</v>
      </c>
      <c r="O83" s="400"/>
      <c r="P83" s="400"/>
      <c r="Q83" s="400"/>
      <c r="R83" s="400"/>
      <c r="S83" s="400"/>
      <c r="T83" s="400"/>
      <c r="U83" s="400"/>
      <c r="V83" s="400"/>
      <c r="W83" s="400"/>
      <c r="X83" s="400"/>
      <c r="Y83" s="400"/>
      <c r="Z83" s="400"/>
      <c r="AA83" s="400"/>
      <c r="AB83" s="400"/>
      <c r="AC83" s="400"/>
      <c r="AD83" s="400"/>
      <c r="AE83" s="400"/>
      <c r="AF83" s="400"/>
      <c r="AG83" s="400"/>
      <c r="AH83" s="400"/>
      <c r="AI83" s="400"/>
      <c r="AJ83" s="400"/>
      <c r="AK83" s="400"/>
      <c r="AL83" s="400"/>
      <c r="AM83" s="400"/>
      <c r="AN83" s="400"/>
      <c r="AO83" s="400"/>
      <c r="AP83" s="400"/>
    </row>
    <row r="84" spans="1:42" x14ac:dyDescent="0.3">
      <c r="A84" s="8">
        <f t="shared" si="13"/>
        <v>3225</v>
      </c>
      <c r="B84" s="9">
        <f t="shared" si="14"/>
        <v>12</v>
      </c>
      <c r="C84" s="45" t="str">
        <f t="shared" si="4"/>
        <v>091</v>
      </c>
      <c r="D84" s="45" t="str">
        <f t="shared" si="5"/>
        <v>0912</v>
      </c>
      <c r="E84" s="39" t="s">
        <v>137</v>
      </c>
      <c r="F84" s="40">
        <v>121</v>
      </c>
      <c r="G84" s="41">
        <v>12</v>
      </c>
      <c r="H84" s="42">
        <v>3225</v>
      </c>
      <c r="I84" s="46">
        <v>963</v>
      </c>
      <c r="J84" s="46">
        <v>963</v>
      </c>
      <c r="K84" s="44" t="s">
        <v>81</v>
      </c>
      <c r="L84" s="400">
        <f>SUM(N84:AP84)</f>
        <v>0</v>
      </c>
      <c r="M84" s="49">
        <v>121</v>
      </c>
      <c r="N84" s="400"/>
      <c r="O84" s="400"/>
      <c r="P84" s="400"/>
      <c r="Q84" s="400"/>
      <c r="R84" s="400"/>
      <c r="S84" s="400"/>
      <c r="T84" s="400"/>
      <c r="U84" s="400"/>
      <c r="V84" s="400"/>
      <c r="W84" s="400"/>
      <c r="X84" s="400"/>
      <c r="Y84" s="400"/>
      <c r="Z84" s="400"/>
      <c r="AA84" s="400"/>
      <c r="AB84" s="400"/>
      <c r="AC84" s="400"/>
      <c r="AD84" s="400"/>
      <c r="AE84" s="400"/>
      <c r="AF84" s="400"/>
      <c r="AG84" s="400"/>
      <c r="AH84" s="400"/>
      <c r="AI84" s="400"/>
      <c r="AJ84" s="400"/>
      <c r="AK84" s="400"/>
      <c r="AL84" s="400"/>
      <c r="AM84" s="400"/>
      <c r="AN84" s="400"/>
      <c r="AO84" s="400"/>
      <c r="AP84" s="400"/>
    </row>
    <row r="85" spans="1:42" x14ac:dyDescent="0.3">
      <c r="A85" s="8">
        <f t="shared" si="13"/>
        <v>323</v>
      </c>
      <c r="B85" s="9" t="str">
        <f t="shared" si="14"/>
        <v xml:space="preserve"> </v>
      </c>
      <c r="C85" s="45" t="str">
        <f t="shared" si="4"/>
        <v xml:space="preserve">  </v>
      </c>
      <c r="D85" s="45" t="str">
        <f t="shared" si="5"/>
        <v xml:space="preserve">  </v>
      </c>
      <c r="E85" s="39"/>
      <c r="F85" s="40"/>
      <c r="G85" s="41"/>
      <c r="H85" s="42">
        <v>323</v>
      </c>
      <c r="I85" s="43"/>
      <c r="J85" s="43"/>
      <c r="K85" s="44" t="s">
        <v>57</v>
      </c>
      <c r="L85" s="110">
        <f>SUM(L86:L92)</f>
        <v>145938</v>
      </c>
      <c r="M85" s="18"/>
      <c r="N85" s="110">
        <f t="shared" ref="N85" si="90">SUM(N86:N92)</f>
        <v>145938</v>
      </c>
      <c r="O85" s="110">
        <f t="shared" ref="O85:Z85" si="91">SUM(O86:O92)</f>
        <v>0</v>
      </c>
      <c r="P85" s="110">
        <f t="shared" si="91"/>
        <v>0</v>
      </c>
      <c r="Q85" s="110">
        <f t="shared" si="91"/>
        <v>0</v>
      </c>
      <c r="R85" s="110">
        <f t="shared" si="91"/>
        <v>0</v>
      </c>
      <c r="S85" s="110">
        <f t="shared" si="91"/>
        <v>0</v>
      </c>
      <c r="T85" s="110">
        <f t="shared" si="91"/>
        <v>0</v>
      </c>
      <c r="U85" s="110">
        <f t="shared" si="91"/>
        <v>0</v>
      </c>
      <c r="V85" s="110">
        <f t="shared" si="91"/>
        <v>0</v>
      </c>
      <c r="W85" s="110">
        <f t="shared" si="91"/>
        <v>0</v>
      </c>
      <c r="X85" s="110">
        <f t="shared" si="91"/>
        <v>0</v>
      </c>
      <c r="Y85" s="110">
        <f t="shared" si="91"/>
        <v>0</v>
      </c>
      <c r="Z85" s="110">
        <f t="shared" si="91"/>
        <v>0</v>
      </c>
      <c r="AA85" s="110">
        <f t="shared" ref="AA85:AP85" si="92">SUM(AA86:AA92)</f>
        <v>0</v>
      </c>
      <c r="AB85" s="110">
        <f t="shared" si="92"/>
        <v>0</v>
      </c>
      <c r="AC85" s="110">
        <f t="shared" si="92"/>
        <v>0</v>
      </c>
      <c r="AD85" s="110">
        <f t="shared" si="92"/>
        <v>0</v>
      </c>
      <c r="AE85" s="110">
        <f t="shared" si="92"/>
        <v>0</v>
      </c>
      <c r="AF85" s="110">
        <f t="shared" si="92"/>
        <v>0</v>
      </c>
      <c r="AG85" s="110">
        <f t="shared" si="92"/>
        <v>0</v>
      </c>
      <c r="AH85" s="110">
        <f t="shared" si="92"/>
        <v>0</v>
      </c>
      <c r="AI85" s="110">
        <f t="shared" si="92"/>
        <v>0</v>
      </c>
      <c r="AJ85" s="110">
        <f t="shared" si="92"/>
        <v>0</v>
      </c>
      <c r="AK85" s="110">
        <f t="shared" si="92"/>
        <v>0</v>
      </c>
      <c r="AL85" s="110">
        <f t="shared" si="92"/>
        <v>0</v>
      </c>
      <c r="AM85" s="110">
        <f t="shared" si="92"/>
        <v>0</v>
      </c>
      <c r="AN85" s="110">
        <f t="shared" si="92"/>
        <v>0</v>
      </c>
      <c r="AO85" s="110">
        <f t="shared" si="92"/>
        <v>0</v>
      </c>
      <c r="AP85" s="110">
        <f t="shared" si="92"/>
        <v>0</v>
      </c>
    </row>
    <row r="86" spans="1:42" x14ac:dyDescent="0.3">
      <c r="A86" s="8">
        <f t="shared" si="13"/>
        <v>3231</v>
      </c>
      <c r="B86" s="9">
        <f t="shared" si="14"/>
        <v>12</v>
      </c>
      <c r="C86" s="45" t="str">
        <f t="shared" ref="C86:C165" si="93">IF(I86&gt;0,LEFT(E86,3),"  ")</f>
        <v>091</v>
      </c>
      <c r="D86" s="45" t="str">
        <f t="shared" ref="D86:D165" si="94">IF(I86&gt;0,LEFT(E86,4),"  ")</f>
        <v>0912</v>
      </c>
      <c r="E86" s="39" t="s">
        <v>137</v>
      </c>
      <c r="F86" s="40">
        <v>121</v>
      </c>
      <c r="G86" s="41">
        <v>12</v>
      </c>
      <c r="H86" s="42">
        <v>3231</v>
      </c>
      <c r="I86" s="46">
        <v>964</v>
      </c>
      <c r="J86" s="46">
        <v>964</v>
      </c>
      <c r="K86" s="44" t="s">
        <v>58</v>
      </c>
      <c r="L86" s="400">
        <f t="shared" ref="L86:L92" si="95">SUM(N86:AP86)</f>
        <v>0</v>
      </c>
      <c r="M86" s="49">
        <v>121</v>
      </c>
      <c r="N86" s="400"/>
      <c r="O86" s="400"/>
      <c r="P86" s="400"/>
      <c r="Q86" s="400"/>
      <c r="R86" s="400"/>
      <c r="S86" s="400"/>
      <c r="T86" s="400"/>
      <c r="U86" s="400"/>
      <c r="V86" s="400"/>
      <c r="W86" s="400"/>
      <c r="X86" s="400"/>
      <c r="Y86" s="400"/>
      <c r="Z86" s="400"/>
      <c r="AA86" s="400"/>
      <c r="AB86" s="400"/>
      <c r="AC86" s="400"/>
      <c r="AD86" s="400"/>
      <c r="AE86" s="400"/>
      <c r="AF86" s="400"/>
      <c r="AG86" s="400"/>
      <c r="AH86" s="400"/>
      <c r="AI86" s="400"/>
      <c r="AJ86" s="400"/>
      <c r="AK86" s="400"/>
      <c r="AL86" s="400"/>
      <c r="AM86" s="400"/>
      <c r="AN86" s="400"/>
      <c r="AO86" s="400"/>
      <c r="AP86" s="400"/>
    </row>
    <row r="87" spans="1:42" ht="26.4" x14ac:dyDescent="0.3">
      <c r="A87" s="8">
        <f t="shared" si="13"/>
        <v>3232</v>
      </c>
      <c r="B87" s="9">
        <f t="shared" si="14"/>
        <v>12</v>
      </c>
      <c r="C87" s="45" t="str">
        <f t="shared" si="93"/>
        <v>091</v>
      </c>
      <c r="D87" s="45" t="str">
        <f t="shared" si="94"/>
        <v>0912</v>
      </c>
      <c r="E87" s="39" t="s">
        <v>137</v>
      </c>
      <c r="F87" s="40">
        <v>121</v>
      </c>
      <c r="G87" s="41">
        <v>12</v>
      </c>
      <c r="H87" s="42">
        <v>3232</v>
      </c>
      <c r="I87" s="46">
        <v>965</v>
      </c>
      <c r="J87" s="46">
        <v>965</v>
      </c>
      <c r="K87" s="44" t="s">
        <v>97</v>
      </c>
      <c r="L87" s="400">
        <f t="shared" si="95"/>
        <v>120000</v>
      </c>
      <c r="M87" s="49">
        <v>121</v>
      </c>
      <c r="N87" s="400">
        <v>120000</v>
      </c>
      <c r="O87" s="400"/>
      <c r="P87" s="400"/>
      <c r="Q87" s="400"/>
      <c r="R87" s="400"/>
      <c r="S87" s="400"/>
      <c r="T87" s="400"/>
      <c r="U87" s="400"/>
      <c r="V87" s="400"/>
      <c r="W87" s="400"/>
      <c r="X87" s="400"/>
      <c r="Y87" s="400"/>
      <c r="Z87" s="400"/>
      <c r="AA87" s="400"/>
      <c r="AB87" s="400"/>
      <c r="AC87" s="400"/>
      <c r="AD87" s="400"/>
      <c r="AE87" s="400"/>
      <c r="AF87" s="400"/>
      <c r="AG87" s="400"/>
      <c r="AH87" s="400"/>
      <c r="AI87" s="400"/>
      <c r="AJ87" s="400"/>
      <c r="AK87" s="400"/>
      <c r="AL87" s="400"/>
      <c r="AM87" s="400"/>
      <c r="AN87" s="400"/>
      <c r="AO87" s="400"/>
      <c r="AP87" s="400"/>
    </row>
    <row r="88" spans="1:42" x14ac:dyDescent="0.3">
      <c r="A88" s="8">
        <f t="shared" si="13"/>
        <v>3234</v>
      </c>
      <c r="B88" s="9">
        <f t="shared" si="14"/>
        <v>12</v>
      </c>
      <c r="C88" s="45" t="str">
        <f t="shared" si="93"/>
        <v>091</v>
      </c>
      <c r="D88" s="45" t="str">
        <f t="shared" si="94"/>
        <v>0912</v>
      </c>
      <c r="E88" s="39" t="s">
        <v>137</v>
      </c>
      <c r="F88" s="40">
        <v>121</v>
      </c>
      <c r="G88" s="41">
        <v>12</v>
      </c>
      <c r="H88" s="42">
        <v>3234</v>
      </c>
      <c r="I88" s="46">
        <v>966</v>
      </c>
      <c r="J88" s="46">
        <v>966</v>
      </c>
      <c r="K88" s="44" t="s">
        <v>82</v>
      </c>
      <c r="L88" s="400">
        <f t="shared" si="95"/>
        <v>5000</v>
      </c>
      <c r="M88" s="49">
        <v>121</v>
      </c>
      <c r="N88" s="400">
        <v>5000</v>
      </c>
      <c r="O88" s="400"/>
      <c r="P88" s="400"/>
      <c r="Q88" s="400"/>
      <c r="R88" s="400"/>
      <c r="S88" s="400"/>
      <c r="T88" s="400"/>
      <c r="U88" s="400"/>
      <c r="V88" s="400"/>
      <c r="W88" s="400"/>
      <c r="X88" s="400"/>
      <c r="Y88" s="400"/>
      <c r="Z88" s="400"/>
      <c r="AA88" s="400"/>
      <c r="AB88" s="400"/>
      <c r="AC88" s="400"/>
      <c r="AD88" s="400"/>
      <c r="AE88" s="400"/>
      <c r="AF88" s="400"/>
      <c r="AG88" s="400"/>
      <c r="AH88" s="400"/>
      <c r="AI88" s="400"/>
      <c r="AJ88" s="400"/>
      <c r="AK88" s="400"/>
      <c r="AL88" s="400"/>
      <c r="AM88" s="400"/>
      <c r="AN88" s="400"/>
      <c r="AO88" s="400"/>
      <c r="AP88" s="400"/>
    </row>
    <row r="89" spans="1:42" x14ac:dyDescent="0.3">
      <c r="A89" s="8">
        <f t="shared" si="13"/>
        <v>3235</v>
      </c>
      <c r="B89" s="9">
        <f t="shared" si="14"/>
        <v>12</v>
      </c>
      <c r="C89" s="45" t="str">
        <f t="shared" si="93"/>
        <v>091</v>
      </c>
      <c r="D89" s="45" t="str">
        <f t="shared" si="94"/>
        <v>0912</v>
      </c>
      <c r="E89" s="39" t="s">
        <v>137</v>
      </c>
      <c r="F89" s="40">
        <v>121</v>
      </c>
      <c r="G89" s="41">
        <v>12</v>
      </c>
      <c r="H89" s="42">
        <v>3235</v>
      </c>
      <c r="I89" s="46">
        <v>967</v>
      </c>
      <c r="J89" s="46">
        <v>967</v>
      </c>
      <c r="K89" s="44" t="s">
        <v>60</v>
      </c>
      <c r="L89" s="400">
        <f t="shared" si="95"/>
        <v>0</v>
      </c>
      <c r="M89" s="49">
        <v>121</v>
      </c>
      <c r="N89" s="400"/>
      <c r="O89" s="400"/>
      <c r="P89" s="400"/>
      <c r="Q89" s="400"/>
      <c r="R89" s="400"/>
      <c r="S89" s="400"/>
      <c r="T89" s="400"/>
      <c r="U89" s="400"/>
      <c r="V89" s="400"/>
      <c r="W89" s="400"/>
      <c r="X89" s="400"/>
      <c r="Y89" s="400"/>
      <c r="Z89" s="400"/>
      <c r="AA89" s="400"/>
      <c r="AB89" s="400"/>
      <c r="AC89" s="400"/>
      <c r="AD89" s="400"/>
      <c r="AE89" s="400"/>
      <c r="AF89" s="400"/>
      <c r="AG89" s="400"/>
      <c r="AH89" s="400"/>
      <c r="AI89" s="400"/>
      <c r="AJ89" s="400"/>
      <c r="AK89" s="400"/>
      <c r="AL89" s="400"/>
      <c r="AM89" s="400"/>
      <c r="AN89" s="400"/>
      <c r="AO89" s="400"/>
      <c r="AP89" s="400"/>
    </row>
    <row r="90" spans="1:42" x14ac:dyDescent="0.3">
      <c r="A90" s="8">
        <f t="shared" si="13"/>
        <v>3236</v>
      </c>
      <c r="B90" s="9">
        <f t="shared" si="14"/>
        <v>12</v>
      </c>
      <c r="C90" s="45" t="str">
        <f t="shared" si="93"/>
        <v>091</v>
      </c>
      <c r="D90" s="45" t="str">
        <f t="shared" si="94"/>
        <v>0912</v>
      </c>
      <c r="E90" s="39" t="s">
        <v>137</v>
      </c>
      <c r="F90" s="40">
        <v>121</v>
      </c>
      <c r="G90" s="41">
        <v>12</v>
      </c>
      <c r="H90" s="42">
        <v>3236</v>
      </c>
      <c r="I90" s="46">
        <v>968</v>
      </c>
      <c r="J90" s="46">
        <v>968</v>
      </c>
      <c r="K90" s="44" t="s">
        <v>110</v>
      </c>
      <c r="L90" s="400">
        <f t="shared" si="95"/>
        <v>8000</v>
      </c>
      <c r="M90" s="49">
        <v>121</v>
      </c>
      <c r="N90" s="400">
        <v>8000</v>
      </c>
      <c r="O90" s="400"/>
      <c r="P90" s="400"/>
      <c r="Q90" s="400"/>
      <c r="R90" s="400"/>
      <c r="S90" s="400"/>
      <c r="T90" s="400"/>
      <c r="U90" s="400"/>
      <c r="V90" s="400"/>
      <c r="W90" s="400"/>
      <c r="X90" s="400"/>
      <c r="Y90" s="400"/>
      <c r="Z90" s="400"/>
      <c r="AA90" s="400"/>
      <c r="AB90" s="400"/>
      <c r="AC90" s="400"/>
      <c r="AD90" s="400"/>
      <c r="AE90" s="400"/>
      <c r="AF90" s="400"/>
      <c r="AG90" s="400"/>
      <c r="AH90" s="400"/>
      <c r="AI90" s="400"/>
      <c r="AJ90" s="400"/>
      <c r="AK90" s="400"/>
      <c r="AL90" s="400"/>
      <c r="AM90" s="400"/>
      <c r="AN90" s="400"/>
      <c r="AO90" s="400"/>
      <c r="AP90" s="400"/>
    </row>
    <row r="91" spans="1:42" x14ac:dyDescent="0.3">
      <c r="A91" s="8">
        <f t="shared" si="13"/>
        <v>3237</v>
      </c>
      <c r="B91" s="9">
        <f t="shared" si="14"/>
        <v>12</v>
      </c>
      <c r="C91" s="45" t="str">
        <f t="shared" si="93"/>
        <v>091</v>
      </c>
      <c r="D91" s="45" t="str">
        <f t="shared" si="94"/>
        <v>0912</v>
      </c>
      <c r="E91" s="39" t="s">
        <v>137</v>
      </c>
      <c r="F91" s="40">
        <v>121</v>
      </c>
      <c r="G91" s="41">
        <v>12</v>
      </c>
      <c r="H91" s="42">
        <v>3237</v>
      </c>
      <c r="I91" s="46">
        <v>969</v>
      </c>
      <c r="J91" s="46">
        <v>969</v>
      </c>
      <c r="K91" s="44" t="s">
        <v>61</v>
      </c>
      <c r="L91" s="400">
        <f t="shared" si="95"/>
        <v>12938</v>
      </c>
      <c r="M91" s="49">
        <v>121</v>
      </c>
      <c r="N91" s="400">
        <v>12938</v>
      </c>
      <c r="O91" s="400"/>
      <c r="P91" s="400"/>
      <c r="Q91" s="400"/>
      <c r="R91" s="400"/>
      <c r="S91" s="400"/>
      <c r="T91" s="400"/>
      <c r="U91" s="400"/>
      <c r="V91" s="400"/>
      <c r="W91" s="400"/>
      <c r="X91" s="400"/>
      <c r="Y91" s="400"/>
      <c r="Z91" s="400"/>
      <c r="AA91" s="400"/>
      <c r="AB91" s="400"/>
      <c r="AC91" s="400"/>
      <c r="AD91" s="400"/>
      <c r="AE91" s="400"/>
      <c r="AF91" s="400"/>
      <c r="AG91" s="400"/>
      <c r="AH91" s="400"/>
      <c r="AI91" s="400"/>
      <c r="AJ91" s="400"/>
      <c r="AK91" s="400"/>
      <c r="AL91" s="400"/>
      <c r="AM91" s="400"/>
      <c r="AN91" s="400"/>
      <c r="AO91" s="400"/>
      <c r="AP91" s="400"/>
    </row>
    <row r="92" spans="1:42" x14ac:dyDescent="0.3">
      <c r="A92" s="8">
        <f t="shared" si="13"/>
        <v>3239</v>
      </c>
      <c r="B92" s="9">
        <f t="shared" si="14"/>
        <v>12</v>
      </c>
      <c r="C92" s="45" t="str">
        <f t="shared" si="93"/>
        <v>091</v>
      </c>
      <c r="D92" s="45" t="str">
        <f t="shared" si="94"/>
        <v>0912</v>
      </c>
      <c r="E92" s="39" t="s">
        <v>137</v>
      </c>
      <c r="F92" s="40">
        <v>121</v>
      </c>
      <c r="G92" s="41">
        <v>12</v>
      </c>
      <c r="H92" s="42">
        <v>3239</v>
      </c>
      <c r="I92" s="46">
        <v>970</v>
      </c>
      <c r="J92" s="46">
        <v>970</v>
      </c>
      <c r="K92" s="44" t="s">
        <v>62</v>
      </c>
      <c r="L92" s="400">
        <f t="shared" si="95"/>
        <v>0</v>
      </c>
      <c r="M92" s="49">
        <v>121</v>
      </c>
      <c r="N92" s="400"/>
      <c r="O92" s="400"/>
      <c r="P92" s="400"/>
      <c r="Q92" s="400"/>
      <c r="R92" s="400"/>
      <c r="S92" s="400"/>
      <c r="T92" s="400"/>
      <c r="U92" s="400"/>
      <c r="V92" s="400"/>
      <c r="W92" s="400"/>
      <c r="X92" s="400"/>
      <c r="Y92" s="400"/>
      <c r="Z92" s="400"/>
      <c r="AA92" s="400"/>
      <c r="AB92" s="400"/>
      <c r="AC92" s="400"/>
      <c r="AD92" s="400"/>
      <c r="AE92" s="400"/>
      <c r="AF92" s="400"/>
      <c r="AG92" s="400"/>
      <c r="AH92" s="400"/>
      <c r="AI92" s="400"/>
      <c r="AJ92" s="400"/>
      <c r="AK92" s="400"/>
      <c r="AL92" s="400"/>
      <c r="AM92" s="400"/>
      <c r="AN92" s="400"/>
      <c r="AO92" s="400"/>
      <c r="AP92" s="400"/>
    </row>
    <row r="93" spans="1:42" ht="26.4" x14ac:dyDescent="0.3">
      <c r="A93" s="8">
        <f t="shared" si="13"/>
        <v>329</v>
      </c>
      <c r="B93" s="9" t="str">
        <f t="shared" si="14"/>
        <v xml:space="preserve"> </v>
      </c>
      <c r="C93" s="45" t="str">
        <f t="shared" si="93"/>
        <v xml:space="preserve">  </v>
      </c>
      <c r="D93" s="45" t="str">
        <f t="shared" si="94"/>
        <v xml:space="preserve">  </v>
      </c>
      <c r="E93" s="39"/>
      <c r="F93" s="40"/>
      <c r="G93" s="41"/>
      <c r="H93" s="42">
        <v>329</v>
      </c>
      <c r="I93" s="43"/>
      <c r="J93" s="43"/>
      <c r="K93" s="44" t="s">
        <v>63</v>
      </c>
      <c r="L93" s="110">
        <f>SUM(L94:L94)</f>
        <v>0</v>
      </c>
      <c r="N93" s="110">
        <f t="shared" ref="N93" si="96">SUM(N94:N94)</f>
        <v>0</v>
      </c>
      <c r="O93" s="110">
        <f t="shared" ref="O93:Z93" si="97">SUM(O94:O94)</f>
        <v>0</v>
      </c>
      <c r="P93" s="110">
        <f t="shared" si="97"/>
        <v>0</v>
      </c>
      <c r="Q93" s="110">
        <f t="shared" si="97"/>
        <v>0</v>
      </c>
      <c r="R93" s="110">
        <f t="shared" si="97"/>
        <v>0</v>
      </c>
      <c r="S93" s="110">
        <f t="shared" si="97"/>
        <v>0</v>
      </c>
      <c r="T93" s="110">
        <f t="shared" si="97"/>
        <v>0</v>
      </c>
      <c r="U93" s="110">
        <f t="shared" si="97"/>
        <v>0</v>
      </c>
      <c r="V93" s="110">
        <f t="shared" si="97"/>
        <v>0</v>
      </c>
      <c r="W93" s="110">
        <f t="shared" si="97"/>
        <v>0</v>
      </c>
      <c r="X93" s="110">
        <f t="shared" si="97"/>
        <v>0</v>
      </c>
      <c r="Y93" s="110">
        <f t="shared" si="97"/>
        <v>0</v>
      </c>
      <c r="Z93" s="110">
        <f t="shared" si="97"/>
        <v>0</v>
      </c>
      <c r="AA93" s="110">
        <f t="shared" ref="AA93:AP93" si="98">SUM(AA94:AA94)</f>
        <v>0</v>
      </c>
      <c r="AB93" s="110">
        <f t="shared" si="98"/>
        <v>0</v>
      </c>
      <c r="AC93" s="110">
        <f t="shared" si="98"/>
        <v>0</v>
      </c>
      <c r="AD93" s="110">
        <f t="shared" si="98"/>
        <v>0</v>
      </c>
      <c r="AE93" s="110">
        <f t="shared" si="98"/>
        <v>0</v>
      </c>
      <c r="AF93" s="110">
        <f t="shared" si="98"/>
        <v>0</v>
      </c>
      <c r="AG93" s="110">
        <f t="shared" si="98"/>
        <v>0</v>
      </c>
      <c r="AH93" s="110">
        <f t="shared" si="98"/>
        <v>0</v>
      </c>
      <c r="AI93" s="110">
        <f t="shared" si="98"/>
        <v>0</v>
      </c>
      <c r="AJ93" s="110">
        <f t="shared" si="98"/>
        <v>0</v>
      </c>
      <c r="AK93" s="110">
        <f t="shared" si="98"/>
        <v>0</v>
      </c>
      <c r="AL93" s="110">
        <f t="shared" si="98"/>
        <v>0</v>
      </c>
      <c r="AM93" s="110">
        <f t="shared" si="98"/>
        <v>0</v>
      </c>
      <c r="AN93" s="110">
        <f t="shared" si="98"/>
        <v>0</v>
      </c>
      <c r="AO93" s="110">
        <f t="shared" si="98"/>
        <v>0</v>
      </c>
      <c r="AP93" s="110">
        <f t="shared" si="98"/>
        <v>0</v>
      </c>
    </row>
    <row r="94" spans="1:42" x14ac:dyDescent="0.3">
      <c r="A94" s="8">
        <f t="shared" si="13"/>
        <v>3292</v>
      </c>
      <c r="B94" s="9">
        <f t="shared" si="14"/>
        <v>12</v>
      </c>
      <c r="C94" s="45" t="str">
        <f t="shared" si="93"/>
        <v>091</v>
      </c>
      <c r="D94" s="45" t="str">
        <f t="shared" si="94"/>
        <v>0912</v>
      </c>
      <c r="E94" s="39" t="s">
        <v>137</v>
      </c>
      <c r="F94" s="40">
        <v>121</v>
      </c>
      <c r="G94" s="41">
        <v>12</v>
      </c>
      <c r="H94" s="42">
        <v>3292</v>
      </c>
      <c r="I94" s="46">
        <v>971</v>
      </c>
      <c r="J94" s="46">
        <v>971</v>
      </c>
      <c r="K94" s="44" t="s">
        <v>93</v>
      </c>
      <c r="L94" s="400">
        <f>SUM(N94:AP94)</f>
        <v>0</v>
      </c>
      <c r="M94" s="49">
        <v>121</v>
      </c>
      <c r="N94" s="400"/>
      <c r="O94" s="400"/>
      <c r="P94" s="400"/>
      <c r="Q94" s="400"/>
      <c r="R94" s="400"/>
      <c r="S94" s="400"/>
      <c r="T94" s="400"/>
      <c r="U94" s="400"/>
      <c r="V94" s="400"/>
      <c r="W94" s="400"/>
      <c r="X94" s="400"/>
      <c r="Y94" s="400"/>
      <c r="Z94" s="400"/>
      <c r="AA94" s="400"/>
      <c r="AB94" s="400"/>
      <c r="AC94" s="400"/>
      <c r="AD94" s="400"/>
      <c r="AE94" s="400"/>
      <c r="AF94" s="400"/>
      <c r="AG94" s="400"/>
      <c r="AH94" s="400"/>
      <c r="AI94" s="400"/>
      <c r="AJ94" s="400"/>
      <c r="AK94" s="400"/>
      <c r="AL94" s="400"/>
      <c r="AM94" s="400"/>
      <c r="AN94" s="400"/>
      <c r="AO94" s="400"/>
      <c r="AP94" s="400"/>
    </row>
    <row r="95" spans="1:42" x14ac:dyDescent="0.3">
      <c r="A95" s="8">
        <f t="shared" si="13"/>
        <v>0</v>
      </c>
      <c r="B95" s="9" t="str">
        <f t="shared" si="14"/>
        <v xml:space="preserve"> </v>
      </c>
      <c r="C95" s="45" t="str">
        <f t="shared" si="93"/>
        <v xml:space="preserve">  </v>
      </c>
      <c r="D95" s="45" t="str">
        <f t="shared" si="94"/>
        <v xml:space="preserve">  </v>
      </c>
      <c r="E95" s="39"/>
      <c r="F95" s="40"/>
      <c r="G95" s="41"/>
      <c r="H95" s="42"/>
      <c r="I95" s="43"/>
      <c r="J95" s="43"/>
      <c r="K95" s="44"/>
      <c r="L95" s="110"/>
      <c r="M95" s="18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</row>
    <row r="96" spans="1:42" ht="39.6" x14ac:dyDescent="0.3">
      <c r="A96" s="8" t="str">
        <f t="shared" si="13"/>
        <v>Program 7007</v>
      </c>
      <c r="B96" s="9" t="str">
        <f t="shared" si="14"/>
        <v xml:space="preserve"> </v>
      </c>
      <c r="C96" s="45" t="str">
        <f t="shared" si="93"/>
        <v xml:space="preserve">  </v>
      </c>
      <c r="D96" s="45" t="str">
        <f t="shared" si="94"/>
        <v xml:space="preserve">  </v>
      </c>
      <c r="E96" s="72"/>
      <c r="F96" s="71"/>
      <c r="G96" s="70"/>
      <c r="H96" s="29" t="s">
        <v>158</v>
      </c>
      <c r="I96" s="20"/>
      <c r="J96" s="20"/>
      <c r="K96" s="30" t="s">
        <v>159</v>
      </c>
      <c r="L96" s="113">
        <f>SUM(L97,L109,L116,L156,L174)</f>
        <v>0</v>
      </c>
      <c r="M96" s="18"/>
      <c r="N96" s="113">
        <f>SUM(N97,N109,N116,N156,N174)</f>
        <v>0</v>
      </c>
      <c r="O96" s="113" t="e">
        <f t="shared" ref="O96:Y96" si="99">SUM(O97,O109,O116,O156,O174)</f>
        <v>#REF!</v>
      </c>
      <c r="P96" s="113" t="e">
        <f t="shared" si="99"/>
        <v>#REF!</v>
      </c>
      <c r="Q96" s="113" t="e">
        <f t="shared" si="99"/>
        <v>#REF!</v>
      </c>
      <c r="R96" s="113" t="e">
        <f t="shared" si="99"/>
        <v>#REF!</v>
      </c>
      <c r="S96" s="113" t="e">
        <f t="shared" si="99"/>
        <v>#REF!</v>
      </c>
      <c r="T96" s="113" t="e">
        <f t="shared" si="99"/>
        <v>#REF!</v>
      </c>
      <c r="U96" s="113" t="e">
        <f t="shared" si="99"/>
        <v>#REF!</v>
      </c>
      <c r="V96" s="113" t="e">
        <f t="shared" si="99"/>
        <v>#REF!</v>
      </c>
      <c r="W96" s="113" t="e">
        <f t="shared" si="99"/>
        <v>#REF!</v>
      </c>
      <c r="X96" s="113" t="e">
        <f t="shared" si="99"/>
        <v>#REF!</v>
      </c>
      <c r="Y96" s="113" t="e">
        <f t="shared" si="99"/>
        <v>#REF!</v>
      </c>
      <c r="Z96" s="113" t="e">
        <f t="shared" ref="Z96:AP96" si="100">SUM(Z97,Z109,Z116,Z156,Z174)</f>
        <v>#REF!</v>
      </c>
      <c r="AA96" s="113" t="e">
        <f t="shared" si="100"/>
        <v>#REF!</v>
      </c>
      <c r="AB96" s="113" t="e">
        <f t="shared" si="100"/>
        <v>#REF!</v>
      </c>
      <c r="AC96" s="113" t="e">
        <f t="shared" si="100"/>
        <v>#REF!</v>
      </c>
      <c r="AD96" s="113" t="e">
        <f t="shared" si="100"/>
        <v>#REF!</v>
      </c>
      <c r="AE96" s="113" t="e">
        <f t="shared" si="100"/>
        <v>#REF!</v>
      </c>
      <c r="AF96" s="113" t="e">
        <f t="shared" si="100"/>
        <v>#REF!</v>
      </c>
      <c r="AG96" s="113" t="e">
        <f t="shared" si="100"/>
        <v>#REF!</v>
      </c>
      <c r="AH96" s="113" t="e">
        <f t="shared" si="100"/>
        <v>#REF!</v>
      </c>
      <c r="AI96" s="113" t="e">
        <f t="shared" si="100"/>
        <v>#REF!</v>
      </c>
      <c r="AJ96" s="113" t="e">
        <f t="shared" si="100"/>
        <v>#REF!</v>
      </c>
      <c r="AK96" s="113" t="e">
        <f t="shared" si="100"/>
        <v>#REF!</v>
      </c>
      <c r="AL96" s="113" t="e">
        <f t="shared" si="100"/>
        <v>#REF!</v>
      </c>
      <c r="AM96" s="113" t="e">
        <f t="shared" si="100"/>
        <v>#REF!</v>
      </c>
      <c r="AN96" s="113" t="e">
        <f t="shared" si="100"/>
        <v>#REF!</v>
      </c>
      <c r="AO96" s="113" t="e">
        <f t="shared" si="100"/>
        <v>#REF!</v>
      </c>
      <c r="AP96" s="113" t="e">
        <f t="shared" si="100"/>
        <v>#REF!</v>
      </c>
    </row>
    <row r="97" spans="1:42" ht="39.6" x14ac:dyDescent="0.3">
      <c r="C97" s="45"/>
      <c r="D97" s="45"/>
      <c r="E97" s="33" t="s">
        <v>143</v>
      </c>
      <c r="F97" s="34">
        <v>121</v>
      </c>
      <c r="G97" s="35"/>
      <c r="H97" s="396" t="s">
        <v>3430</v>
      </c>
      <c r="I97" s="37"/>
      <c r="J97" s="37"/>
      <c r="K97" s="38" t="s">
        <v>3431</v>
      </c>
      <c r="L97" s="114">
        <f t="shared" ref="L97:L98" si="101">SUM(L98)</f>
        <v>0</v>
      </c>
      <c r="M97" s="32"/>
      <c r="N97" s="114">
        <f t="shared" ref="N97:N98" si="102">SUM(N98)</f>
        <v>0</v>
      </c>
      <c r="O97" s="114" t="e">
        <f t="shared" ref="O97:AM98" si="103">SUM(O98)</f>
        <v>#REF!</v>
      </c>
      <c r="P97" s="114" t="e">
        <f t="shared" si="103"/>
        <v>#REF!</v>
      </c>
      <c r="Q97" s="114" t="e">
        <f t="shared" si="103"/>
        <v>#REF!</v>
      </c>
      <c r="R97" s="114" t="e">
        <f t="shared" si="103"/>
        <v>#REF!</v>
      </c>
      <c r="S97" s="114" t="e">
        <f t="shared" si="103"/>
        <v>#REF!</v>
      </c>
      <c r="T97" s="114" t="e">
        <f t="shared" si="103"/>
        <v>#REF!</v>
      </c>
      <c r="U97" s="114" t="e">
        <f t="shared" si="103"/>
        <v>#REF!</v>
      </c>
      <c r="V97" s="114" t="e">
        <f t="shared" si="103"/>
        <v>#REF!</v>
      </c>
      <c r="W97" s="114" t="e">
        <f t="shared" si="103"/>
        <v>#REF!</v>
      </c>
      <c r="X97" s="114" t="e">
        <f t="shared" si="103"/>
        <v>#REF!</v>
      </c>
      <c r="Y97" s="114" t="e">
        <f t="shared" si="103"/>
        <v>#REF!</v>
      </c>
      <c r="Z97" s="114" t="e">
        <f t="shared" si="103"/>
        <v>#REF!</v>
      </c>
      <c r="AA97" s="114" t="e">
        <f t="shared" si="103"/>
        <v>#REF!</v>
      </c>
      <c r="AB97" s="114" t="e">
        <f t="shared" si="103"/>
        <v>#REF!</v>
      </c>
      <c r="AC97" s="114" t="e">
        <f t="shared" si="103"/>
        <v>#REF!</v>
      </c>
      <c r="AD97" s="114" t="e">
        <f t="shared" si="103"/>
        <v>#REF!</v>
      </c>
      <c r="AE97" s="114" t="e">
        <f t="shared" si="103"/>
        <v>#REF!</v>
      </c>
      <c r="AF97" s="114" t="e">
        <f t="shared" si="103"/>
        <v>#REF!</v>
      </c>
      <c r="AG97" s="114" t="e">
        <f t="shared" si="103"/>
        <v>#REF!</v>
      </c>
      <c r="AH97" s="114" t="e">
        <f t="shared" si="103"/>
        <v>#REF!</v>
      </c>
      <c r="AI97" s="114" t="e">
        <f t="shared" si="103"/>
        <v>#REF!</v>
      </c>
      <c r="AJ97" s="114" t="e">
        <f t="shared" si="103"/>
        <v>#REF!</v>
      </c>
      <c r="AK97" s="114" t="e">
        <f t="shared" si="103"/>
        <v>#REF!</v>
      </c>
      <c r="AL97" s="114" t="e">
        <f t="shared" si="103"/>
        <v>#REF!</v>
      </c>
      <c r="AM97" s="114" t="e">
        <f t="shared" si="103"/>
        <v>#REF!</v>
      </c>
      <c r="AN97" s="114" t="e">
        <f t="shared" ref="AN97:AP98" si="104">SUM(AN98)</f>
        <v>#REF!</v>
      </c>
      <c r="AO97" s="114" t="e">
        <f t="shared" si="104"/>
        <v>#REF!</v>
      </c>
      <c r="AP97" s="114" t="e">
        <f t="shared" si="104"/>
        <v>#REF!</v>
      </c>
    </row>
    <row r="98" spans="1:42" ht="26.4" x14ac:dyDescent="0.3">
      <c r="C98" s="45"/>
      <c r="D98" s="45"/>
      <c r="E98" s="39"/>
      <c r="F98" s="40"/>
      <c r="G98" s="41"/>
      <c r="H98" s="42">
        <v>4</v>
      </c>
      <c r="I98" s="43"/>
      <c r="J98" s="43"/>
      <c r="K98" s="44" t="s">
        <v>71</v>
      </c>
      <c r="L98" s="110">
        <f t="shared" si="101"/>
        <v>0</v>
      </c>
      <c r="M98" s="398"/>
      <c r="N98" s="110">
        <f t="shared" si="102"/>
        <v>0</v>
      </c>
      <c r="O98" s="110" t="e">
        <f t="shared" ref="O98:Z98" si="105">SUM(O99)</f>
        <v>#REF!</v>
      </c>
      <c r="P98" s="110" t="e">
        <f t="shared" si="105"/>
        <v>#REF!</v>
      </c>
      <c r="Q98" s="110" t="e">
        <f t="shared" si="105"/>
        <v>#REF!</v>
      </c>
      <c r="R98" s="110" t="e">
        <f t="shared" si="105"/>
        <v>#REF!</v>
      </c>
      <c r="S98" s="110" t="e">
        <f t="shared" si="105"/>
        <v>#REF!</v>
      </c>
      <c r="T98" s="110" t="e">
        <f t="shared" si="105"/>
        <v>#REF!</v>
      </c>
      <c r="U98" s="110" t="e">
        <f t="shared" si="105"/>
        <v>#REF!</v>
      </c>
      <c r="V98" s="110" t="e">
        <f t="shared" si="105"/>
        <v>#REF!</v>
      </c>
      <c r="W98" s="110" t="e">
        <f t="shared" si="105"/>
        <v>#REF!</v>
      </c>
      <c r="X98" s="110" t="e">
        <f t="shared" si="105"/>
        <v>#REF!</v>
      </c>
      <c r="Y98" s="110" t="e">
        <f t="shared" si="105"/>
        <v>#REF!</v>
      </c>
      <c r="Z98" s="110" t="e">
        <f t="shared" si="105"/>
        <v>#REF!</v>
      </c>
      <c r="AA98" s="110" t="e">
        <f t="shared" si="103"/>
        <v>#REF!</v>
      </c>
      <c r="AB98" s="110" t="e">
        <f t="shared" si="103"/>
        <v>#REF!</v>
      </c>
      <c r="AC98" s="110" t="e">
        <f t="shared" si="103"/>
        <v>#REF!</v>
      </c>
      <c r="AD98" s="110" t="e">
        <f t="shared" si="103"/>
        <v>#REF!</v>
      </c>
      <c r="AE98" s="110" t="e">
        <f t="shared" si="103"/>
        <v>#REF!</v>
      </c>
      <c r="AF98" s="110" t="e">
        <f t="shared" si="103"/>
        <v>#REF!</v>
      </c>
      <c r="AG98" s="110" t="e">
        <f t="shared" si="103"/>
        <v>#REF!</v>
      </c>
      <c r="AH98" s="110" t="e">
        <f t="shared" si="103"/>
        <v>#REF!</v>
      </c>
      <c r="AI98" s="110" t="e">
        <f t="shared" si="103"/>
        <v>#REF!</v>
      </c>
      <c r="AJ98" s="110" t="e">
        <f t="shared" si="103"/>
        <v>#REF!</v>
      </c>
      <c r="AK98" s="110" t="e">
        <f t="shared" si="103"/>
        <v>#REF!</v>
      </c>
      <c r="AL98" s="110" t="e">
        <f t="shared" si="103"/>
        <v>#REF!</v>
      </c>
      <c r="AM98" s="110" t="e">
        <f t="shared" si="103"/>
        <v>#REF!</v>
      </c>
      <c r="AN98" s="110" t="e">
        <f t="shared" si="104"/>
        <v>#REF!</v>
      </c>
      <c r="AO98" s="110" t="e">
        <f t="shared" si="104"/>
        <v>#REF!</v>
      </c>
      <c r="AP98" s="110" t="e">
        <f t="shared" si="104"/>
        <v>#REF!</v>
      </c>
    </row>
    <row r="99" spans="1:42" ht="26.4" x14ac:dyDescent="0.3">
      <c r="C99" s="45"/>
      <c r="D99" s="45"/>
      <c r="E99" s="39"/>
      <c r="F99" s="40"/>
      <c r="G99" s="41"/>
      <c r="H99" s="42">
        <v>42</v>
      </c>
      <c r="I99" s="43"/>
      <c r="J99" s="43"/>
      <c r="K99" s="44" t="s">
        <v>72</v>
      </c>
      <c r="L99" s="110">
        <f>SUM(L102,L100)</f>
        <v>0</v>
      </c>
      <c r="M99" s="399"/>
      <c r="N99" s="110">
        <f>SUM(N100,N102)</f>
        <v>0</v>
      </c>
      <c r="O99" s="110" t="e">
        <f>SUM(#REF!,O102,O100)</f>
        <v>#REF!</v>
      </c>
      <c r="P99" s="110" t="e">
        <f>SUM(#REF!,P102,P100)</f>
        <v>#REF!</v>
      </c>
      <c r="Q99" s="110" t="e">
        <f>SUM(#REF!,Q102,Q100)</f>
        <v>#REF!</v>
      </c>
      <c r="R99" s="110" t="e">
        <f>SUM(#REF!,R102,R100)</f>
        <v>#REF!</v>
      </c>
      <c r="S99" s="110" t="e">
        <f>SUM(#REF!,S102,S100)</f>
        <v>#REF!</v>
      </c>
      <c r="T99" s="110" t="e">
        <f>SUM(#REF!,T102,T100)</f>
        <v>#REF!</v>
      </c>
      <c r="U99" s="110" t="e">
        <f>SUM(#REF!,U102,U100)</f>
        <v>#REF!</v>
      </c>
      <c r="V99" s="110" t="e">
        <f>SUM(#REF!,V102,V100)</f>
        <v>#REF!</v>
      </c>
      <c r="W99" s="110" t="e">
        <f>SUM(#REF!,W102,W100)</f>
        <v>#REF!</v>
      </c>
      <c r="X99" s="110" t="e">
        <f>SUM(#REF!,X102,X100)</f>
        <v>#REF!</v>
      </c>
      <c r="Y99" s="110" t="e">
        <f>SUM(#REF!,Y102,Y100)</f>
        <v>#REF!</v>
      </c>
      <c r="Z99" s="110" t="e">
        <f>SUM(#REF!,Z102,Z100)</f>
        <v>#REF!</v>
      </c>
      <c r="AA99" s="110" t="e">
        <f>SUM(#REF!,AA102,AA100)</f>
        <v>#REF!</v>
      </c>
      <c r="AB99" s="110" t="e">
        <f>SUM(#REF!,AB102,AB100)</f>
        <v>#REF!</v>
      </c>
      <c r="AC99" s="110" t="e">
        <f>SUM(#REF!,AC102,AC100)</f>
        <v>#REF!</v>
      </c>
      <c r="AD99" s="110" t="e">
        <f>SUM(#REF!,AD102,AD100)</f>
        <v>#REF!</v>
      </c>
      <c r="AE99" s="110" t="e">
        <f>SUM(#REF!,AE102,AE100)</f>
        <v>#REF!</v>
      </c>
      <c r="AF99" s="110" t="e">
        <f>SUM(#REF!,AF102,AF100)</f>
        <v>#REF!</v>
      </c>
      <c r="AG99" s="110" t="e">
        <f>SUM(#REF!,AG102,AG100)</f>
        <v>#REF!</v>
      </c>
      <c r="AH99" s="110" t="e">
        <f>SUM(#REF!,AH102,AH100)</f>
        <v>#REF!</v>
      </c>
      <c r="AI99" s="110" t="e">
        <f>SUM(#REF!,AI102,AI100)</f>
        <v>#REF!</v>
      </c>
      <c r="AJ99" s="110" t="e">
        <f>SUM(#REF!,AJ102,AJ100)</f>
        <v>#REF!</v>
      </c>
      <c r="AK99" s="110" t="e">
        <f>SUM(#REF!,AK102,AK100)</f>
        <v>#REF!</v>
      </c>
      <c r="AL99" s="110" t="e">
        <f>SUM(#REF!,AL102,AL100)</f>
        <v>#REF!</v>
      </c>
      <c r="AM99" s="110" t="e">
        <f>SUM(#REF!,AM102,AM100)</f>
        <v>#REF!</v>
      </c>
      <c r="AN99" s="110" t="e">
        <f>SUM(#REF!,AN102,AN100)</f>
        <v>#REF!</v>
      </c>
      <c r="AO99" s="110" t="e">
        <f>SUM(#REF!,AO102,AO100)</f>
        <v>#REF!</v>
      </c>
      <c r="AP99" s="110" t="e">
        <f>SUM(#REF!,AP102,AP100)</f>
        <v>#REF!</v>
      </c>
    </row>
    <row r="100" spans="1:42" x14ac:dyDescent="0.3">
      <c r="C100" s="45"/>
      <c r="D100" s="45"/>
      <c r="E100" s="39"/>
      <c r="F100" s="40"/>
      <c r="G100" s="41"/>
      <c r="H100" s="42">
        <v>421</v>
      </c>
      <c r="I100" s="43"/>
      <c r="J100" s="43"/>
      <c r="K100" s="44" t="s">
        <v>120</v>
      </c>
      <c r="L100" s="110">
        <f t="shared" ref="L100" si="106">SUM(L101)</f>
        <v>0</v>
      </c>
      <c r="N100" s="110">
        <f>SUM(N101)</f>
        <v>0</v>
      </c>
      <c r="O100" s="110">
        <f t="shared" ref="O100:AM100" si="107">SUM(O101)</f>
        <v>0</v>
      </c>
      <c r="P100" s="110">
        <f t="shared" si="107"/>
        <v>0</v>
      </c>
      <c r="Q100" s="110">
        <f t="shared" si="107"/>
        <v>0</v>
      </c>
      <c r="R100" s="110">
        <f t="shared" si="107"/>
        <v>0</v>
      </c>
      <c r="S100" s="110">
        <f t="shared" si="107"/>
        <v>0</v>
      </c>
      <c r="T100" s="110">
        <f t="shared" si="107"/>
        <v>0</v>
      </c>
      <c r="U100" s="110">
        <f t="shared" si="107"/>
        <v>0</v>
      </c>
      <c r="V100" s="110">
        <f t="shared" si="107"/>
        <v>0</v>
      </c>
      <c r="W100" s="110">
        <f t="shared" si="107"/>
        <v>0</v>
      </c>
      <c r="X100" s="110">
        <f t="shared" si="107"/>
        <v>0</v>
      </c>
      <c r="Y100" s="110">
        <f t="shared" si="107"/>
        <v>0</v>
      </c>
      <c r="Z100" s="110">
        <f t="shared" si="107"/>
        <v>0</v>
      </c>
      <c r="AA100" s="110">
        <f t="shared" si="107"/>
        <v>0</v>
      </c>
      <c r="AB100" s="110">
        <f t="shared" si="107"/>
        <v>0</v>
      </c>
      <c r="AC100" s="110">
        <f t="shared" si="107"/>
        <v>0</v>
      </c>
      <c r="AD100" s="110">
        <f t="shared" si="107"/>
        <v>0</v>
      </c>
      <c r="AE100" s="110">
        <f t="shared" si="107"/>
        <v>0</v>
      </c>
      <c r="AF100" s="110">
        <f t="shared" si="107"/>
        <v>0</v>
      </c>
      <c r="AG100" s="110">
        <f t="shared" si="107"/>
        <v>0</v>
      </c>
      <c r="AH100" s="110">
        <f t="shared" si="107"/>
        <v>0</v>
      </c>
      <c r="AI100" s="110">
        <f t="shared" si="107"/>
        <v>0</v>
      </c>
      <c r="AJ100" s="110">
        <f t="shared" si="107"/>
        <v>0</v>
      </c>
      <c r="AK100" s="110">
        <f t="shared" si="107"/>
        <v>0</v>
      </c>
      <c r="AL100" s="110">
        <f t="shared" si="107"/>
        <v>0</v>
      </c>
      <c r="AM100" s="110">
        <f t="shared" si="107"/>
        <v>0</v>
      </c>
      <c r="AN100" s="110">
        <f t="shared" ref="AN100:AP100" si="108">SUM(AN101)</f>
        <v>0</v>
      </c>
      <c r="AO100" s="110">
        <f t="shared" si="108"/>
        <v>0</v>
      </c>
      <c r="AP100" s="110">
        <f t="shared" si="108"/>
        <v>0</v>
      </c>
    </row>
    <row r="101" spans="1:42" x14ac:dyDescent="0.3">
      <c r="C101" s="45"/>
      <c r="D101" s="45"/>
      <c r="E101" s="39" t="s">
        <v>143</v>
      </c>
      <c r="F101" s="40">
        <v>121</v>
      </c>
      <c r="G101" s="41">
        <v>12</v>
      </c>
      <c r="H101" s="42">
        <v>4212</v>
      </c>
      <c r="I101" s="397">
        <v>7009</v>
      </c>
      <c r="J101" s="46">
        <v>922</v>
      </c>
      <c r="K101" s="44" t="s">
        <v>148</v>
      </c>
      <c r="L101" s="400">
        <f>SUM(N101:AP101)</f>
        <v>0</v>
      </c>
      <c r="M101" s="49">
        <v>122</v>
      </c>
      <c r="N101" s="400"/>
      <c r="O101" s="400"/>
      <c r="P101" s="400"/>
      <c r="Q101" s="400"/>
      <c r="R101" s="400"/>
      <c r="S101" s="400"/>
      <c r="T101" s="400"/>
      <c r="U101" s="400"/>
      <c r="V101" s="400"/>
      <c r="W101" s="400"/>
      <c r="X101" s="400"/>
      <c r="Y101" s="400"/>
      <c r="Z101" s="400"/>
      <c r="AA101" s="400"/>
      <c r="AB101" s="400"/>
      <c r="AC101" s="400"/>
      <c r="AD101" s="400"/>
      <c r="AE101" s="400"/>
      <c r="AF101" s="400"/>
      <c r="AG101" s="400"/>
      <c r="AH101" s="400"/>
      <c r="AI101" s="400"/>
      <c r="AJ101" s="400"/>
      <c r="AK101" s="400"/>
      <c r="AL101" s="400"/>
      <c r="AM101" s="400"/>
      <c r="AN101" s="400"/>
      <c r="AO101" s="400"/>
      <c r="AP101" s="400"/>
    </row>
    <row r="102" spans="1:42" x14ac:dyDescent="0.3">
      <c r="C102" s="45"/>
      <c r="D102" s="45"/>
      <c r="E102" s="39"/>
      <c r="F102" s="40"/>
      <c r="G102" s="41"/>
      <c r="H102" s="42">
        <v>422</v>
      </c>
      <c r="I102" s="43"/>
      <c r="J102" s="43"/>
      <c r="K102" s="44" t="s">
        <v>73</v>
      </c>
      <c r="L102" s="110">
        <f>SUM(L103:L107)</f>
        <v>0</v>
      </c>
      <c r="M102" s="18"/>
      <c r="N102" s="110">
        <f>SUM(N103:N107)</f>
        <v>0</v>
      </c>
      <c r="O102" s="110">
        <f t="shared" ref="O102:Y102" si="109">SUM(O103:O107)</f>
        <v>0</v>
      </c>
      <c r="P102" s="110">
        <f t="shared" si="109"/>
        <v>0</v>
      </c>
      <c r="Q102" s="110">
        <f t="shared" si="109"/>
        <v>0</v>
      </c>
      <c r="R102" s="110">
        <f t="shared" si="109"/>
        <v>0</v>
      </c>
      <c r="S102" s="110">
        <f t="shared" si="109"/>
        <v>0</v>
      </c>
      <c r="T102" s="110">
        <f t="shared" si="109"/>
        <v>0</v>
      </c>
      <c r="U102" s="110">
        <f t="shared" si="109"/>
        <v>0</v>
      </c>
      <c r="V102" s="110">
        <f t="shared" si="109"/>
        <v>0</v>
      </c>
      <c r="W102" s="110">
        <f t="shared" si="109"/>
        <v>0</v>
      </c>
      <c r="X102" s="110">
        <f t="shared" si="109"/>
        <v>0</v>
      </c>
      <c r="Y102" s="110">
        <f t="shared" si="109"/>
        <v>0</v>
      </c>
      <c r="Z102" s="110">
        <f t="shared" ref="Z102:AP102" si="110">SUM(Z103:Z107)</f>
        <v>0</v>
      </c>
      <c r="AA102" s="110">
        <f t="shared" si="110"/>
        <v>0</v>
      </c>
      <c r="AB102" s="110">
        <f t="shared" si="110"/>
        <v>0</v>
      </c>
      <c r="AC102" s="110">
        <f t="shared" si="110"/>
        <v>0</v>
      </c>
      <c r="AD102" s="110">
        <f t="shared" si="110"/>
        <v>0</v>
      </c>
      <c r="AE102" s="110">
        <f t="shared" si="110"/>
        <v>0</v>
      </c>
      <c r="AF102" s="110">
        <f t="shared" si="110"/>
        <v>0</v>
      </c>
      <c r="AG102" s="110">
        <f t="shared" si="110"/>
        <v>0</v>
      </c>
      <c r="AH102" s="110">
        <f t="shared" si="110"/>
        <v>0</v>
      </c>
      <c r="AI102" s="110">
        <f t="shared" si="110"/>
        <v>0</v>
      </c>
      <c r="AJ102" s="110">
        <f t="shared" si="110"/>
        <v>0</v>
      </c>
      <c r="AK102" s="110">
        <f t="shared" si="110"/>
        <v>0</v>
      </c>
      <c r="AL102" s="110">
        <f t="shared" si="110"/>
        <v>0</v>
      </c>
      <c r="AM102" s="110">
        <f t="shared" si="110"/>
        <v>0</v>
      </c>
      <c r="AN102" s="110">
        <f t="shared" si="110"/>
        <v>0</v>
      </c>
      <c r="AO102" s="110">
        <f t="shared" si="110"/>
        <v>0</v>
      </c>
      <c r="AP102" s="110">
        <f t="shared" si="110"/>
        <v>0</v>
      </c>
    </row>
    <row r="103" spans="1:42" x14ac:dyDescent="0.3">
      <c r="C103" s="45"/>
      <c r="D103" s="45"/>
      <c r="E103" s="39" t="s">
        <v>143</v>
      </c>
      <c r="F103" s="40">
        <v>121</v>
      </c>
      <c r="G103" s="41">
        <v>12</v>
      </c>
      <c r="H103" s="42">
        <v>4221</v>
      </c>
      <c r="I103" s="397">
        <v>7010</v>
      </c>
      <c r="J103" s="46">
        <v>923</v>
      </c>
      <c r="K103" s="44" t="s">
        <v>74</v>
      </c>
      <c r="L103" s="400">
        <f>SUM(N103:AP103)</f>
        <v>0</v>
      </c>
      <c r="M103" s="49">
        <v>122</v>
      </c>
      <c r="N103" s="400"/>
      <c r="O103" s="400"/>
      <c r="P103" s="400"/>
      <c r="Q103" s="400"/>
      <c r="R103" s="400"/>
      <c r="S103" s="400"/>
      <c r="T103" s="400"/>
      <c r="U103" s="400"/>
      <c r="V103" s="400"/>
      <c r="W103" s="400"/>
      <c r="X103" s="400"/>
      <c r="Y103" s="400"/>
      <c r="Z103" s="400"/>
      <c r="AA103" s="400"/>
      <c r="AB103" s="400"/>
      <c r="AC103" s="400"/>
      <c r="AD103" s="400"/>
      <c r="AE103" s="400"/>
      <c r="AF103" s="400"/>
      <c r="AG103" s="400"/>
      <c r="AH103" s="400"/>
      <c r="AI103" s="400"/>
      <c r="AJ103" s="400"/>
      <c r="AK103" s="400"/>
      <c r="AL103" s="400"/>
      <c r="AM103" s="400"/>
      <c r="AN103" s="400"/>
      <c r="AO103" s="400"/>
      <c r="AP103" s="400"/>
    </row>
    <row r="104" spans="1:42" x14ac:dyDescent="0.3">
      <c r="C104" s="45"/>
      <c r="D104" s="45"/>
      <c r="E104" s="39" t="s">
        <v>143</v>
      </c>
      <c r="F104" s="40">
        <v>121</v>
      </c>
      <c r="G104" s="41">
        <v>12</v>
      </c>
      <c r="H104" s="42">
        <v>4222</v>
      </c>
      <c r="I104" s="397">
        <v>7011</v>
      </c>
      <c r="J104" s="46">
        <v>924</v>
      </c>
      <c r="K104" s="44" t="s">
        <v>101</v>
      </c>
      <c r="L104" s="400">
        <f>SUM(N104:AP104)</f>
        <v>0</v>
      </c>
      <c r="M104" s="49">
        <v>122</v>
      </c>
      <c r="N104" s="400"/>
      <c r="O104" s="400"/>
      <c r="P104" s="400"/>
      <c r="Q104" s="400"/>
      <c r="R104" s="400"/>
      <c r="S104" s="400"/>
      <c r="T104" s="400"/>
      <c r="U104" s="400"/>
      <c r="V104" s="400"/>
      <c r="W104" s="400"/>
      <c r="X104" s="400"/>
      <c r="Y104" s="400"/>
      <c r="Z104" s="400"/>
      <c r="AA104" s="400"/>
      <c r="AB104" s="400"/>
      <c r="AC104" s="400"/>
      <c r="AD104" s="400"/>
      <c r="AE104" s="400"/>
      <c r="AF104" s="400"/>
      <c r="AG104" s="400"/>
      <c r="AH104" s="400"/>
      <c r="AI104" s="400"/>
      <c r="AJ104" s="400"/>
      <c r="AK104" s="400"/>
      <c r="AL104" s="400"/>
      <c r="AM104" s="400"/>
      <c r="AN104" s="400"/>
      <c r="AO104" s="400"/>
      <c r="AP104" s="400"/>
    </row>
    <row r="105" spans="1:42" x14ac:dyDescent="0.3">
      <c r="C105" s="45"/>
      <c r="D105" s="45"/>
      <c r="E105" s="39" t="s">
        <v>143</v>
      </c>
      <c r="F105" s="40">
        <v>121</v>
      </c>
      <c r="G105" s="41">
        <v>12</v>
      </c>
      <c r="H105" s="42">
        <v>4223</v>
      </c>
      <c r="I105" s="397">
        <v>7012</v>
      </c>
      <c r="J105" s="46">
        <v>925</v>
      </c>
      <c r="K105" s="44" t="s">
        <v>102</v>
      </c>
      <c r="L105" s="400">
        <f>SUM(N105:AP105)</f>
        <v>0</v>
      </c>
      <c r="M105" s="49">
        <v>122</v>
      </c>
      <c r="N105" s="400"/>
      <c r="O105" s="400"/>
      <c r="P105" s="400"/>
      <c r="Q105" s="400"/>
      <c r="R105" s="400"/>
      <c r="S105" s="400"/>
      <c r="T105" s="400"/>
      <c r="U105" s="400"/>
      <c r="V105" s="400"/>
      <c r="W105" s="400"/>
      <c r="X105" s="400"/>
      <c r="Y105" s="400"/>
      <c r="Z105" s="400"/>
      <c r="AA105" s="400"/>
      <c r="AB105" s="400"/>
      <c r="AC105" s="400"/>
      <c r="AD105" s="400"/>
      <c r="AE105" s="400"/>
      <c r="AF105" s="400"/>
      <c r="AG105" s="400"/>
      <c r="AH105" s="400"/>
      <c r="AI105" s="400"/>
      <c r="AJ105" s="400"/>
      <c r="AK105" s="400"/>
      <c r="AL105" s="400"/>
      <c r="AM105" s="400"/>
      <c r="AN105" s="400"/>
      <c r="AO105" s="400"/>
      <c r="AP105" s="400"/>
    </row>
    <row r="106" spans="1:42" x14ac:dyDescent="0.3">
      <c r="C106" s="45"/>
      <c r="D106" s="45"/>
      <c r="E106" s="39" t="s">
        <v>143</v>
      </c>
      <c r="F106" s="40">
        <v>121</v>
      </c>
      <c r="G106" s="41">
        <v>12</v>
      </c>
      <c r="H106" s="42">
        <v>4226</v>
      </c>
      <c r="I106" s="397">
        <v>7013</v>
      </c>
      <c r="J106" s="46">
        <v>926</v>
      </c>
      <c r="K106" s="44" t="s">
        <v>151</v>
      </c>
      <c r="L106" s="400">
        <f>SUM(N106:AP106)</f>
        <v>0</v>
      </c>
      <c r="M106" s="49">
        <v>122</v>
      </c>
      <c r="N106" s="400"/>
      <c r="O106" s="400"/>
      <c r="P106" s="400"/>
      <c r="Q106" s="400"/>
      <c r="R106" s="400"/>
      <c r="S106" s="400"/>
      <c r="T106" s="400"/>
      <c r="U106" s="400"/>
      <c r="V106" s="400"/>
      <c r="W106" s="400"/>
      <c r="X106" s="400"/>
      <c r="Y106" s="400"/>
      <c r="Z106" s="400"/>
      <c r="AA106" s="400"/>
      <c r="AB106" s="400"/>
      <c r="AC106" s="400"/>
      <c r="AD106" s="400"/>
      <c r="AE106" s="400"/>
      <c r="AF106" s="400"/>
      <c r="AG106" s="400"/>
      <c r="AH106" s="400"/>
      <c r="AI106" s="400"/>
      <c r="AJ106" s="400"/>
      <c r="AK106" s="400"/>
      <c r="AL106" s="400"/>
      <c r="AM106" s="400"/>
      <c r="AN106" s="400"/>
      <c r="AO106" s="400"/>
      <c r="AP106" s="400"/>
    </row>
    <row r="107" spans="1:42" ht="26.4" x14ac:dyDescent="0.3">
      <c r="C107" s="45"/>
      <c r="D107" s="45"/>
      <c r="E107" s="39" t="s">
        <v>143</v>
      </c>
      <c r="F107" s="40">
        <v>121</v>
      </c>
      <c r="G107" s="41">
        <v>12</v>
      </c>
      <c r="H107" s="42">
        <v>4227</v>
      </c>
      <c r="I107" s="397">
        <v>7014</v>
      </c>
      <c r="J107" s="46">
        <v>927</v>
      </c>
      <c r="K107" s="44" t="s">
        <v>103</v>
      </c>
      <c r="L107" s="400">
        <f>SUM(N107:AP107)</f>
        <v>0</v>
      </c>
      <c r="M107" s="49">
        <v>122</v>
      </c>
      <c r="N107" s="400"/>
      <c r="O107" s="400"/>
      <c r="P107" s="400"/>
      <c r="Q107" s="400"/>
      <c r="R107" s="400"/>
      <c r="S107" s="400"/>
      <c r="T107" s="400"/>
      <c r="U107" s="400"/>
      <c r="V107" s="400"/>
      <c r="W107" s="400"/>
      <c r="X107" s="400"/>
      <c r="Y107" s="400"/>
      <c r="Z107" s="400"/>
      <c r="AA107" s="400"/>
      <c r="AB107" s="400"/>
      <c r="AC107" s="400"/>
      <c r="AD107" s="400"/>
      <c r="AE107" s="400"/>
      <c r="AF107" s="400"/>
      <c r="AG107" s="400"/>
      <c r="AH107" s="400"/>
      <c r="AI107" s="400"/>
      <c r="AJ107" s="400"/>
      <c r="AK107" s="400"/>
      <c r="AL107" s="400"/>
      <c r="AM107" s="400"/>
      <c r="AN107" s="400"/>
      <c r="AO107" s="400"/>
      <c r="AP107" s="400"/>
    </row>
    <row r="108" spans="1:42" x14ac:dyDescent="0.3">
      <c r="A108" s="8">
        <f t="shared" ref="A108" si="111">H108</f>
        <v>0</v>
      </c>
      <c r="B108" s="9" t="str">
        <f t="shared" ref="B108" si="112">IF(J108&gt;0,G108," ")</f>
        <v xml:space="preserve"> </v>
      </c>
      <c r="C108" s="45" t="str">
        <f t="shared" ref="C108" si="113">IF(I108&gt;0,LEFT(E108,3),"  ")</f>
        <v xml:space="preserve">  </v>
      </c>
      <c r="D108" s="45" t="str">
        <f t="shared" ref="D108" si="114">IF(I108&gt;0,LEFT(E108,4),"  ")</f>
        <v xml:space="preserve">  </v>
      </c>
      <c r="E108" s="39"/>
      <c r="F108" s="40"/>
      <c r="G108" s="41"/>
      <c r="H108" s="42"/>
      <c r="I108" s="43"/>
      <c r="J108" s="43"/>
      <c r="K108" s="44"/>
      <c r="L108" s="110"/>
      <c r="M108" s="18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</row>
    <row r="109" spans="1:42" ht="52.8" x14ac:dyDescent="0.3">
      <c r="A109" s="8" t="str">
        <f t="shared" si="13"/>
        <v>K 7007 09</v>
      </c>
      <c r="B109" s="9" t="str">
        <f t="shared" si="14"/>
        <v xml:space="preserve"> </v>
      </c>
      <c r="C109" s="45" t="str">
        <f t="shared" si="93"/>
        <v xml:space="preserve">  </v>
      </c>
      <c r="D109" s="45" t="str">
        <f t="shared" si="94"/>
        <v xml:space="preserve">  </v>
      </c>
      <c r="E109" s="33" t="s">
        <v>143</v>
      </c>
      <c r="F109" s="34">
        <v>121</v>
      </c>
      <c r="G109" s="35"/>
      <c r="H109" s="106" t="s">
        <v>160</v>
      </c>
      <c r="I109" s="43"/>
      <c r="J109" s="43"/>
      <c r="K109" s="38" t="s">
        <v>161</v>
      </c>
      <c r="L109" s="114">
        <f t="shared" ref="L109:L110" si="115">SUM(L110)</f>
        <v>0</v>
      </c>
      <c r="M109" s="18"/>
      <c r="N109" s="114">
        <f t="shared" ref="N109:N110" si="116">SUM(N110)</f>
        <v>0</v>
      </c>
      <c r="O109" s="114">
        <f t="shared" ref="O109:AM111" si="117">SUM(O110)</f>
        <v>0</v>
      </c>
      <c r="P109" s="114">
        <f t="shared" si="117"/>
        <v>0</v>
      </c>
      <c r="Q109" s="114">
        <f t="shared" si="117"/>
        <v>0</v>
      </c>
      <c r="R109" s="114">
        <f t="shared" si="117"/>
        <v>0</v>
      </c>
      <c r="S109" s="114">
        <f t="shared" si="117"/>
        <v>0</v>
      </c>
      <c r="T109" s="114">
        <f t="shared" si="117"/>
        <v>0</v>
      </c>
      <c r="U109" s="114">
        <f t="shared" si="117"/>
        <v>0</v>
      </c>
      <c r="V109" s="114">
        <f t="shared" si="117"/>
        <v>0</v>
      </c>
      <c r="W109" s="114">
        <f t="shared" si="117"/>
        <v>0</v>
      </c>
      <c r="X109" s="114">
        <f t="shared" si="117"/>
        <v>0</v>
      </c>
      <c r="Y109" s="114">
        <f t="shared" si="117"/>
        <v>0</v>
      </c>
      <c r="Z109" s="114">
        <f t="shared" si="117"/>
        <v>0</v>
      </c>
      <c r="AA109" s="114">
        <f t="shared" si="117"/>
        <v>0</v>
      </c>
      <c r="AB109" s="114">
        <f t="shared" si="117"/>
        <v>0</v>
      </c>
      <c r="AC109" s="114">
        <f t="shared" si="117"/>
        <v>0</v>
      </c>
      <c r="AD109" s="114">
        <f t="shared" si="117"/>
        <v>0</v>
      </c>
      <c r="AE109" s="114">
        <f t="shared" si="117"/>
        <v>0</v>
      </c>
      <c r="AF109" s="114">
        <f t="shared" si="117"/>
        <v>0</v>
      </c>
      <c r="AG109" s="114">
        <f t="shared" si="117"/>
        <v>0</v>
      </c>
      <c r="AH109" s="114">
        <f t="shared" si="117"/>
        <v>0</v>
      </c>
      <c r="AI109" s="114">
        <f t="shared" si="117"/>
        <v>0</v>
      </c>
      <c r="AJ109" s="114">
        <f t="shared" si="117"/>
        <v>0</v>
      </c>
      <c r="AK109" s="114">
        <f t="shared" si="117"/>
        <v>0</v>
      </c>
      <c r="AL109" s="114">
        <f t="shared" si="117"/>
        <v>0</v>
      </c>
      <c r="AM109" s="114">
        <f t="shared" si="117"/>
        <v>0</v>
      </c>
      <c r="AN109" s="114">
        <f t="shared" ref="AN109:AP111" si="118">SUM(AN110)</f>
        <v>0</v>
      </c>
      <c r="AO109" s="114">
        <f t="shared" si="118"/>
        <v>0</v>
      </c>
      <c r="AP109" s="114">
        <f t="shared" si="118"/>
        <v>0</v>
      </c>
    </row>
    <row r="110" spans="1:42" x14ac:dyDescent="0.3">
      <c r="A110" s="8">
        <f t="shared" ref="A110:A177" si="119">H110</f>
        <v>3</v>
      </c>
      <c r="B110" s="9" t="str">
        <f t="shared" ref="B110:B177" si="120">IF(J110&gt;0,G110," ")</f>
        <v xml:space="preserve"> </v>
      </c>
      <c r="C110" s="45" t="str">
        <f t="shared" si="93"/>
        <v xml:space="preserve">  </v>
      </c>
      <c r="D110" s="45" t="str">
        <f t="shared" si="94"/>
        <v xml:space="preserve">  </v>
      </c>
      <c r="E110" s="39"/>
      <c r="F110" s="40"/>
      <c r="G110" s="41"/>
      <c r="H110" s="42">
        <v>3</v>
      </c>
      <c r="I110" s="43"/>
      <c r="J110" s="43"/>
      <c r="K110" s="44" t="s">
        <v>50</v>
      </c>
      <c r="L110" s="110">
        <f t="shared" si="115"/>
        <v>0</v>
      </c>
      <c r="N110" s="110">
        <f t="shared" si="116"/>
        <v>0</v>
      </c>
      <c r="O110" s="110">
        <f t="shared" ref="O110:Z111" si="121">SUM(O111)</f>
        <v>0</v>
      </c>
      <c r="P110" s="110">
        <f t="shared" si="121"/>
        <v>0</v>
      </c>
      <c r="Q110" s="110">
        <f t="shared" si="121"/>
        <v>0</v>
      </c>
      <c r="R110" s="110">
        <f t="shared" si="121"/>
        <v>0</v>
      </c>
      <c r="S110" s="110">
        <f t="shared" si="121"/>
        <v>0</v>
      </c>
      <c r="T110" s="110">
        <f t="shared" si="121"/>
        <v>0</v>
      </c>
      <c r="U110" s="110">
        <f t="shared" si="121"/>
        <v>0</v>
      </c>
      <c r="V110" s="110">
        <f t="shared" si="121"/>
        <v>0</v>
      </c>
      <c r="W110" s="110">
        <f t="shared" si="121"/>
        <v>0</v>
      </c>
      <c r="X110" s="110">
        <f t="shared" si="121"/>
        <v>0</v>
      </c>
      <c r="Y110" s="110">
        <f t="shared" si="121"/>
        <v>0</v>
      </c>
      <c r="Z110" s="110">
        <f t="shared" si="121"/>
        <v>0</v>
      </c>
      <c r="AA110" s="110">
        <f t="shared" si="117"/>
        <v>0</v>
      </c>
      <c r="AB110" s="110">
        <f t="shared" si="117"/>
        <v>0</v>
      </c>
      <c r="AC110" s="110">
        <f t="shared" si="117"/>
        <v>0</v>
      </c>
      <c r="AD110" s="110">
        <f t="shared" si="117"/>
        <v>0</v>
      </c>
      <c r="AE110" s="110">
        <f t="shared" si="117"/>
        <v>0</v>
      </c>
      <c r="AF110" s="110">
        <f t="shared" si="117"/>
        <v>0</v>
      </c>
      <c r="AG110" s="110">
        <f t="shared" si="117"/>
        <v>0</v>
      </c>
      <c r="AH110" s="110">
        <f t="shared" si="117"/>
        <v>0</v>
      </c>
      <c r="AI110" s="110">
        <f t="shared" si="117"/>
        <v>0</v>
      </c>
      <c r="AJ110" s="110">
        <f t="shared" si="117"/>
        <v>0</v>
      </c>
      <c r="AK110" s="110">
        <f t="shared" si="117"/>
        <v>0</v>
      </c>
      <c r="AL110" s="110">
        <f t="shared" si="117"/>
        <v>0</v>
      </c>
      <c r="AM110" s="110">
        <f t="shared" si="117"/>
        <v>0</v>
      </c>
      <c r="AN110" s="110">
        <f t="shared" si="118"/>
        <v>0</v>
      </c>
      <c r="AO110" s="110">
        <f t="shared" si="118"/>
        <v>0</v>
      </c>
      <c r="AP110" s="110">
        <f t="shared" si="118"/>
        <v>0</v>
      </c>
    </row>
    <row r="111" spans="1:42" x14ac:dyDescent="0.3">
      <c r="A111" s="8">
        <f t="shared" si="119"/>
        <v>32</v>
      </c>
      <c r="B111" s="9" t="str">
        <f t="shared" si="120"/>
        <v xml:space="preserve"> </v>
      </c>
      <c r="C111" s="45" t="str">
        <f t="shared" si="93"/>
        <v xml:space="preserve">  </v>
      </c>
      <c r="D111" s="45" t="str">
        <f t="shared" si="94"/>
        <v xml:space="preserve">  </v>
      </c>
      <c r="E111" s="39"/>
      <c r="F111" s="40"/>
      <c r="G111" s="41"/>
      <c r="H111" s="42">
        <v>32</v>
      </c>
      <c r="I111" s="43"/>
      <c r="J111" s="43"/>
      <c r="K111" s="44" t="s">
        <v>56</v>
      </c>
      <c r="L111" s="110">
        <f>SUM(L112)</f>
        <v>0</v>
      </c>
      <c r="N111" s="110">
        <f>SUM(N112)</f>
        <v>0</v>
      </c>
      <c r="O111" s="110">
        <f t="shared" si="121"/>
        <v>0</v>
      </c>
      <c r="P111" s="110">
        <f t="shared" si="121"/>
        <v>0</v>
      </c>
      <c r="Q111" s="110">
        <f t="shared" si="121"/>
        <v>0</v>
      </c>
      <c r="R111" s="110">
        <f t="shared" si="121"/>
        <v>0</v>
      </c>
      <c r="S111" s="110">
        <f t="shared" si="121"/>
        <v>0</v>
      </c>
      <c r="T111" s="110">
        <f t="shared" si="121"/>
        <v>0</v>
      </c>
      <c r="U111" s="110">
        <f t="shared" si="121"/>
        <v>0</v>
      </c>
      <c r="V111" s="110">
        <f t="shared" si="121"/>
        <v>0</v>
      </c>
      <c r="W111" s="110">
        <f t="shared" si="121"/>
        <v>0</v>
      </c>
      <c r="X111" s="110">
        <f t="shared" si="121"/>
        <v>0</v>
      </c>
      <c r="Y111" s="110">
        <f t="shared" si="121"/>
        <v>0</v>
      </c>
      <c r="Z111" s="110">
        <f t="shared" si="121"/>
        <v>0</v>
      </c>
      <c r="AA111" s="110">
        <f t="shared" si="117"/>
        <v>0</v>
      </c>
      <c r="AB111" s="110">
        <f t="shared" si="117"/>
        <v>0</v>
      </c>
      <c r="AC111" s="110">
        <f t="shared" si="117"/>
        <v>0</v>
      </c>
      <c r="AD111" s="110">
        <f t="shared" si="117"/>
        <v>0</v>
      </c>
      <c r="AE111" s="110">
        <f t="shared" si="117"/>
        <v>0</v>
      </c>
      <c r="AF111" s="110">
        <f t="shared" si="117"/>
        <v>0</v>
      </c>
      <c r="AG111" s="110">
        <f t="shared" si="117"/>
        <v>0</v>
      </c>
      <c r="AH111" s="110">
        <f t="shared" si="117"/>
        <v>0</v>
      </c>
      <c r="AI111" s="110">
        <f t="shared" si="117"/>
        <v>0</v>
      </c>
      <c r="AJ111" s="110">
        <f t="shared" si="117"/>
        <v>0</v>
      </c>
      <c r="AK111" s="110">
        <f t="shared" si="117"/>
        <v>0</v>
      </c>
      <c r="AL111" s="110">
        <f t="shared" si="117"/>
        <v>0</v>
      </c>
      <c r="AM111" s="110">
        <f t="shared" si="117"/>
        <v>0</v>
      </c>
      <c r="AN111" s="110">
        <f t="shared" si="118"/>
        <v>0</v>
      </c>
      <c r="AO111" s="110">
        <f t="shared" si="118"/>
        <v>0</v>
      </c>
      <c r="AP111" s="110">
        <f t="shared" si="118"/>
        <v>0</v>
      </c>
    </row>
    <row r="112" spans="1:42" x14ac:dyDescent="0.3">
      <c r="A112" s="8">
        <f t="shared" si="119"/>
        <v>323</v>
      </c>
      <c r="B112" s="9" t="str">
        <f t="shared" si="120"/>
        <v xml:space="preserve"> </v>
      </c>
      <c r="C112" s="45" t="str">
        <f t="shared" si="93"/>
        <v xml:space="preserve">  </v>
      </c>
      <c r="D112" s="45" t="str">
        <f t="shared" si="94"/>
        <v xml:space="preserve">  </v>
      </c>
      <c r="E112" s="39"/>
      <c r="F112" s="40"/>
      <c r="G112" s="41"/>
      <c r="H112" s="42">
        <v>323</v>
      </c>
      <c r="I112" s="43"/>
      <c r="J112" s="43"/>
      <c r="K112" s="44" t="s">
        <v>57</v>
      </c>
      <c r="L112" s="110">
        <f>SUM(L113:L114)</f>
        <v>0</v>
      </c>
      <c r="M112" s="18"/>
      <c r="N112" s="110">
        <f>SUM(N113:N114)</f>
        <v>0</v>
      </c>
      <c r="O112" s="110">
        <f t="shared" ref="O112:Z112" si="122">SUM(O113:O114)</f>
        <v>0</v>
      </c>
      <c r="P112" s="110">
        <f t="shared" si="122"/>
        <v>0</v>
      </c>
      <c r="Q112" s="110">
        <f t="shared" si="122"/>
        <v>0</v>
      </c>
      <c r="R112" s="110">
        <f t="shared" si="122"/>
        <v>0</v>
      </c>
      <c r="S112" s="110">
        <f t="shared" si="122"/>
        <v>0</v>
      </c>
      <c r="T112" s="110">
        <f t="shared" si="122"/>
        <v>0</v>
      </c>
      <c r="U112" s="110">
        <f t="shared" si="122"/>
        <v>0</v>
      </c>
      <c r="V112" s="110">
        <f t="shared" si="122"/>
        <v>0</v>
      </c>
      <c r="W112" s="110">
        <f t="shared" si="122"/>
        <v>0</v>
      </c>
      <c r="X112" s="110">
        <f t="shared" si="122"/>
        <v>0</v>
      </c>
      <c r="Y112" s="110">
        <f t="shared" si="122"/>
        <v>0</v>
      </c>
      <c r="Z112" s="110">
        <f t="shared" si="122"/>
        <v>0</v>
      </c>
      <c r="AA112" s="110">
        <f t="shared" ref="AA112:AP112" si="123">SUM(AA113:AA114)</f>
        <v>0</v>
      </c>
      <c r="AB112" s="110">
        <f t="shared" si="123"/>
        <v>0</v>
      </c>
      <c r="AC112" s="110">
        <f t="shared" si="123"/>
        <v>0</v>
      </c>
      <c r="AD112" s="110">
        <f t="shared" si="123"/>
        <v>0</v>
      </c>
      <c r="AE112" s="110">
        <f t="shared" si="123"/>
        <v>0</v>
      </c>
      <c r="AF112" s="110">
        <f t="shared" si="123"/>
        <v>0</v>
      </c>
      <c r="AG112" s="110">
        <f t="shared" si="123"/>
        <v>0</v>
      </c>
      <c r="AH112" s="110">
        <f t="shared" si="123"/>
        <v>0</v>
      </c>
      <c r="AI112" s="110">
        <f t="shared" si="123"/>
        <v>0</v>
      </c>
      <c r="AJ112" s="110">
        <f t="shared" si="123"/>
        <v>0</v>
      </c>
      <c r="AK112" s="110">
        <f t="shared" si="123"/>
        <v>0</v>
      </c>
      <c r="AL112" s="110">
        <f t="shared" si="123"/>
        <v>0</v>
      </c>
      <c r="AM112" s="110">
        <f t="shared" si="123"/>
        <v>0</v>
      </c>
      <c r="AN112" s="110">
        <f t="shared" si="123"/>
        <v>0</v>
      </c>
      <c r="AO112" s="110">
        <f t="shared" si="123"/>
        <v>0</v>
      </c>
      <c r="AP112" s="110">
        <f t="shared" si="123"/>
        <v>0</v>
      </c>
    </row>
    <row r="113" spans="1:45" ht="26.4" x14ac:dyDescent="0.3">
      <c r="A113" s="8">
        <f t="shared" si="119"/>
        <v>3232</v>
      </c>
      <c r="B113" s="9">
        <f t="shared" si="120"/>
        <v>12</v>
      </c>
      <c r="C113" s="45" t="str">
        <f t="shared" si="93"/>
        <v>092</v>
      </c>
      <c r="D113" s="45" t="str">
        <f t="shared" si="94"/>
        <v>0922</v>
      </c>
      <c r="E113" s="39" t="s">
        <v>143</v>
      </c>
      <c r="F113" s="40">
        <v>121</v>
      </c>
      <c r="G113" s="41">
        <v>12</v>
      </c>
      <c r="H113" s="42">
        <v>3232</v>
      </c>
      <c r="I113" s="46">
        <v>972</v>
      </c>
      <c r="J113" s="46">
        <v>972</v>
      </c>
      <c r="K113" s="44" t="s">
        <v>97</v>
      </c>
      <c r="L113" s="400">
        <f>SUM(N113:AP113)</f>
        <v>0</v>
      </c>
      <c r="M113" s="49">
        <v>122</v>
      </c>
      <c r="N113" s="400"/>
      <c r="O113" s="400"/>
      <c r="P113" s="400"/>
      <c r="Q113" s="400"/>
      <c r="R113" s="400"/>
      <c r="S113" s="400"/>
      <c r="T113" s="400"/>
      <c r="U113" s="400"/>
      <c r="V113" s="400"/>
      <c r="W113" s="400"/>
      <c r="X113" s="400"/>
      <c r="Y113" s="400"/>
      <c r="Z113" s="400"/>
      <c r="AA113" s="400"/>
      <c r="AB113" s="400"/>
      <c r="AC113" s="400"/>
      <c r="AD113" s="400"/>
      <c r="AE113" s="400"/>
      <c r="AF113" s="400"/>
      <c r="AG113" s="400"/>
      <c r="AH113" s="400"/>
      <c r="AI113" s="400"/>
      <c r="AJ113" s="400"/>
      <c r="AK113" s="400"/>
      <c r="AL113" s="400"/>
      <c r="AM113" s="400"/>
      <c r="AN113" s="400"/>
      <c r="AO113" s="400"/>
      <c r="AP113" s="400"/>
    </row>
    <row r="114" spans="1:45" x14ac:dyDescent="0.3">
      <c r="A114" s="8">
        <f t="shared" ref="A114" si="124">H114</f>
        <v>3237</v>
      </c>
      <c r="B114" s="9">
        <f t="shared" ref="B114" si="125">IF(J114&gt;0,G114," ")</f>
        <v>12</v>
      </c>
      <c r="C114" s="45" t="str">
        <f t="shared" ref="C114" si="126">IF(I114&gt;0,LEFT(E114,3),"  ")</f>
        <v>092</v>
      </c>
      <c r="D114" s="45" t="str">
        <f t="shared" ref="D114" si="127">IF(I114&gt;0,LEFT(E114,4),"  ")</f>
        <v>0922</v>
      </c>
      <c r="E114" s="39" t="s">
        <v>143</v>
      </c>
      <c r="F114" s="40">
        <v>121</v>
      </c>
      <c r="G114" s="41">
        <v>12</v>
      </c>
      <c r="H114" s="42">
        <v>3237</v>
      </c>
      <c r="I114" s="397">
        <v>7015</v>
      </c>
      <c r="J114" s="46">
        <v>972</v>
      </c>
      <c r="K114" s="44" t="s">
        <v>70</v>
      </c>
      <c r="L114" s="400">
        <f>SUM(N114:AP114)</f>
        <v>0</v>
      </c>
      <c r="M114" s="49">
        <v>122</v>
      </c>
      <c r="N114" s="400"/>
      <c r="O114" s="400"/>
      <c r="P114" s="400"/>
      <c r="Q114" s="400"/>
      <c r="R114" s="400"/>
      <c r="S114" s="400"/>
      <c r="T114" s="400"/>
      <c r="U114" s="400"/>
      <c r="V114" s="400"/>
      <c r="W114" s="400"/>
      <c r="X114" s="400"/>
      <c r="Y114" s="400"/>
      <c r="Z114" s="400"/>
      <c r="AA114" s="400"/>
      <c r="AB114" s="400"/>
      <c r="AC114" s="400"/>
      <c r="AD114" s="400"/>
      <c r="AE114" s="400"/>
      <c r="AF114" s="400"/>
      <c r="AG114" s="400"/>
      <c r="AH114" s="400"/>
      <c r="AI114" s="400"/>
      <c r="AJ114" s="400"/>
      <c r="AK114" s="400"/>
      <c r="AL114" s="400"/>
      <c r="AM114" s="400"/>
      <c r="AN114" s="400"/>
      <c r="AO114" s="400"/>
      <c r="AP114" s="400"/>
    </row>
    <row r="115" spans="1:45" x14ac:dyDescent="0.3">
      <c r="A115" s="8">
        <f t="shared" si="119"/>
        <v>0</v>
      </c>
      <c r="B115" s="9" t="str">
        <f t="shared" si="120"/>
        <v xml:space="preserve"> </v>
      </c>
      <c r="C115" s="45" t="str">
        <f t="shared" si="93"/>
        <v xml:space="preserve">  </v>
      </c>
      <c r="D115" s="45" t="str">
        <f t="shared" si="94"/>
        <v xml:space="preserve">  </v>
      </c>
      <c r="E115" s="39"/>
      <c r="F115" s="40"/>
      <c r="G115" s="41"/>
      <c r="H115" s="42"/>
      <c r="I115" s="43"/>
      <c r="J115" s="43"/>
      <c r="K115" s="44"/>
      <c r="L115" s="110"/>
      <c r="M115" s="18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R115" t="s">
        <v>3442</v>
      </c>
    </row>
    <row r="116" spans="1:45" ht="39.6" x14ac:dyDescent="0.3">
      <c r="A116" s="8" t="str">
        <f t="shared" si="119"/>
        <v>A 7007 05</v>
      </c>
      <c r="B116" s="9" t="str">
        <f t="shared" si="120"/>
        <v xml:space="preserve"> </v>
      </c>
      <c r="C116" s="45" t="str">
        <f t="shared" si="93"/>
        <v xml:space="preserve">  </v>
      </c>
      <c r="D116" s="45" t="str">
        <f t="shared" si="94"/>
        <v xml:space="preserve">  </v>
      </c>
      <c r="E116" s="33" t="s">
        <v>143</v>
      </c>
      <c r="F116" s="34">
        <v>122</v>
      </c>
      <c r="G116" s="35"/>
      <c r="H116" s="36" t="s">
        <v>162</v>
      </c>
      <c r="I116" s="43"/>
      <c r="J116" s="43"/>
      <c r="K116" s="38" t="s">
        <v>163</v>
      </c>
      <c r="L116" s="115">
        <f>SUM(N116:AP116)</f>
        <v>0</v>
      </c>
      <c r="N116" s="115">
        <f>SUM(N117)</f>
        <v>0</v>
      </c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>
        <f t="shared" ref="AK116:AO116" si="128">SUM(AK117)</f>
        <v>0</v>
      </c>
      <c r="AL116" s="115"/>
      <c r="AM116" s="115"/>
      <c r="AN116" s="115"/>
      <c r="AO116" s="115">
        <f t="shared" si="128"/>
        <v>0</v>
      </c>
      <c r="AP116" s="115"/>
      <c r="AQ116" s="108">
        <f>SUM(O116:AP116)</f>
        <v>0</v>
      </c>
      <c r="AR116" s="406">
        <v>155120</v>
      </c>
      <c r="AS116" s="108">
        <f>SUM(AQ116:AR116)</f>
        <v>155120</v>
      </c>
    </row>
    <row r="117" spans="1:45" x14ac:dyDescent="0.3">
      <c r="A117" s="8">
        <f t="shared" si="119"/>
        <v>3</v>
      </c>
      <c r="B117" s="9" t="str">
        <f t="shared" si="120"/>
        <v xml:space="preserve"> </v>
      </c>
      <c r="C117" s="45" t="str">
        <f t="shared" si="93"/>
        <v xml:space="preserve">  </v>
      </c>
      <c r="D117" s="45" t="str">
        <f t="shared" si="94"/>
        <v xml:space="preserve">  </v>
      </c>
      <c r="E117" s="39"/>
      <c r="F117" s="40"/>
      <c r="G117" s="41"/>
      <c r="H117" s="42">
        <v>3</v>
      </c>
      <c r="I117" s="43"/>
      <c r="J117" s="43"/>
      <c r="K117" s="44" t="s">
        <v>50</v>
      </c>
      <c r="L117" s="110">
        <f>SUM(L118,L147,L152)</f>
        <v>0</v>
      </c>
      <c r="N117" s="110">
        <f t="shared" ref="N117:Y117" si="129">SUM(N118,N147,N152)</f>
        <v>0</v>
      </c>
      <c r="O117" s="110">
        <f t="shared" si="129"/>
        <v>0</v>
      </c>
      <c r="P117" s="110">
        <f t="shared" si="129"/>
        <v>0</v>
      </c>
      <c r="Q117" s="110">
        <f t="shared" si="129"/>
        <v>0</v>
      </c>
      <c r="R117" s="110">
        <f t="shared" si="129"/>
        <v>0</v>
      </c>
      <c r="S117" s="110">
        <f t="shared" si="129"/>
        <v>0</v>
      </c>
      <c r="T117" s="110">
        <f t="shared" si="129"/>
        <v>0</v>
      </c>
      <c r="U117" s="110">
        <f t="shared" si="129"/>
        <v>0</v>
      </c>
      <c r="V117" s="110">
        <f t="shared" si="129"/>
        <v>0</v>
      </c>
      <c r="W117" s="110">
        <f t="shared" si="129"/>
        <v>0</v>
      </c>
      <c r="X117" s="110">
        <f t="shared" si="129"/>
        <v>0</v>
      </c>
      <c r="Y117" s="110">
        <f t="shared" si="129"/>
        <v>0</v>
      </c>
      <c r="Z117" s="110">
        <f t="shared" ref="Z117:AP117" si="130">SUM(Z118,Z147,Z152)</f>
        <v>0</v>
      </c>
      <c r="AA117" s="110">
        <f t="shared" si="130"/>
        <v>0</v>
      </c>
      <c r="AB117" s="110">
        <f t="shared" si="130"/>
        <v>0</v>
      </c>
      <c r="AC117" s="110">
        <f t="shared" si="130"/>
        <v>0</v>
      </c>
      <c r="AD117" s="110">
        <f t="shared" si="130"/>
        <v>0</v>
      </c>
      <c r="AE117" s="110">
        <f t="shared" si="130"/>
        <v>0</v>
      </c>
      <c r="AF117" s="110">
        <f t="shared" si="130"/>
        <v>0</v>
      </c>
      <c r="AG117" s="110">
        <f t="shared" si="130"/>
        <v>0</v>
      </c>
      <c r="AH117" s="110">
        <f t="shared" si="130"/>
        <v>0</v>
      </c>
      <c r="AI117" s="110">
        <f t="shared" si="130"/>
        <v>0</v>
      </c>
      <c r="AJ117" s="110">
        <f t="shared" si="130"/>
        <v>0</v>
      </c>
      <c r="AK117" s="110">
        <f t="shared" si="130"/>
        <v>0</v>
      </c>
      <c r="AL117" s="110">
        <f t="shared" si="130"/>
        <v>0</v>
      </c>
      <c r="AM117" s="110">
        <f t="shared" si="130"/>
        <v>0</v>
      </c>
      <c r="AN117" s="110">
        <f t="shared" si="130"/>
        <v>0</v>
      </c>
      <c r="AO117" s="110">
        <f t="shared" si="130"/>
        <v>0</v>
      </c>
      <c r="AP117" s="110">
        <f t="shared" si="130"/>
        <v>0</v>
      </c>
    </row>
    <row r="118" spans="1:45" x14ac:dyDescent="0.3">
      <c r="A118" s="8">
        <f t="shared" si="119"/>
        <v>32</v>
      </c>
      <c r="B118" s="9" t="str">
        <f t="shared" si="120"/>
        <v xml:space="preserve"> </v>
      </c>
      <c r="C118" s="45" t="str">
        <f t="shared" si="93"/>
        <v xml:space="preserve">  </v>
      </c>
      <c r="D118" s="45" t="str">
        <f t="shared" si="94"/>
        <v xml:space="preserve">  </v>
      </c>
      <c r="E118" s="39"/>
      <c r="F118" s="40"/>
      <c r="G118" s="41"/>
      <c r="H118" s="42">
        <v>32</v>
      </c>
      <c r="I118" s="43"/>
      <c r="J118" s="43"/>
      <c r="K118" s="44" t="s">
        <v>56</v>
      </c>
      <c r="L118" s="110">
        <f>SUM(L119,L123,L129,L139,L141)</f>
        <v>0</v>
      </c>
      <c r="M118" s="18"/>
      <c r="N118" s="110">
        <f>SUM(N119,N123,N129,N139,N141)</f>
        <v>0</v>
      </c>
      <c r="O118" s="110">
        <f t="shared" ref="O118:Z118" si="131">SUM(O119,O123,O129,O139,O141)</f>
        <v>0</v>
      </c>
      <c r="P118" s="110">
        <f t="shared" si="131"/>
        <v>0</v>
      </c>
      <c r="Q118" s="110">
        <f t="shared" si="131"/>
        <v>0</v>
      </c>
      <c r="R118" s="110">
        <f t="shared" si="131"/>
        <v>0</v>
      </c>
      <c r="S118" s="110">
        <f t="shared" si="131"/>
        <v>0</v>
      </c>
      <c r="T118" s="110">
        <f t="shared" si="131"/>
        <v>0</v>
      </c>
      <c r="U118" s="110">
        <f t="shared" si="131"/>
        <v>0</v>
      </c>
      <c r="V118" s="110">
        <f t="shared" si="131"/>
        <v>0</v>
      </c>
      <c r="W118" s="110">
        <f t="shared" si="131"/>
        <v>0</v>
      </c>
      <c r="X118" s="110">
        <f t="shared" si="131"/>
        <v>0</v>
      </c>
      <c r="Y118" s="110">
        <f t="shared" si="131"/>
        <v>0</v>
      </c>
      <c r="Z118" s="110">
        <f t="shared" si="131"/>
        <v>0</v>
      </c>
      <c r="AA118" s="110">
        <f t="shared" ref="AA118:AP118" si="132">SUM(AA119,AA123,AA129,AA139,AA141)</f>
        <v>0</v>
      </c>
      <c r="AB118" s="110">
        <f t="shared" si="132"/>
        <v>0</v>
      </c>
      <c r="AC118" s="110">
        <f t="shared" si="132"/>
        <v>0</v>
      </c>
      <c r="AD118" s="110">
        <f t="shared" si="132"/>
        <v>0</v>
      </c>
      <c r="AE118" s="110">
        <f t="shared" si="132"/>
        <v>0</v>
      </c>
      <c r="AF118" s="110">
        <f t="shared" si="132"/>
        <v>0</v>
      </c>
      <c r="AG118" s="110">
        <f t="shared" si="132"/>
        <v>0</v>
      </c>
      <c r="AH118" s="110">
        <f t="shared" si="132"/>
        <v>0</v>
      </c>
      <c r="AI118" s="110">
        <f t="shared" si="132"/>
        <v>0</v>
      </c>
      <c r="AJ118" s="110">
        <f t="shared" si="132"/>
        <v>0</v>
      </c>
      <c r="AK118" s="110">
        <f t="shared" si="132"/>
        <v>0</v>
      </c>
      <c r="AL118" s="110">
        <f t="shared" si="132"/>
        <v>0</v>
      </c>
      <c r="AM118" s="110">
        <f t="shared" si="132"/>
        <v>0</v>
      </c>
      <c r="AN118" s="110">
        <f t="shared" si="132"/>
        <v>0</v>
      </c>
      <c r="AO118" s="110">
        <f t="shared" si="132"/>
        <v>0</v>
      </c>
      <c r="AP118" s="110">
        <f t="shared" si="132"/>
        <v>0</v>
      </c>
    </row>
    <row r="119" spans="1:45" x14ac:dyDescent="0.3">
      <c r="A119" s="8">
        <f t="shared" si="119"/>
        <v>321</v>
      </c>
      <c r="B119" s="9" t="str">
        <f t="shared" si="120"/>
        <v xml:space="preserve"> </v>
      </c>
      <c r="C119" s="45" t="str">
        <f t="shared" si="93"/>
        <v xml:space="preserve">  </v>
      </c>
      <c r="D119" s="45" t="str">
        <f t="shared" si="94"/>
        <v xml:space="preserve">  </v>
      </c>
      <c r="E119" s="39"/>
      <c r="F119" s="40"/>
      <c r="G119" s="41"/>
      <c r="H119" s="42">
        <v>321</v>
      </c>
      <c r="I119" s="43"/>
      <c r="J119" s="43"/>
      <c r="K119" s="44" t="s">
        <v>75</v>
      </c>
      <c r="L119" s="110">
        <f>SUM(L120:L122)</f>
        <v>0</v>
      </c>
      <c r="M119" s="4"/>
      <c r="N119" s="110">
        <f>SUM(N120:N122)</f>
        <v>0</v>
      </c>
      <c r="O119" s="110">
        <f t="shared" ref="O119:Z119" si="133">SUM(O120:O122)</f>
        <v>0</v>
      </c>
      <c r="P119" s="110">
        <f t="shared" si="133"/>
        <v>0</v>
      </c>
      <c r="Q119" s="110">
        <f t="shared" si="133"/>
        <v>0</v>
      </c>
      <c r="R119" s="110">
        <f t="shared" si="133"/>
        <v>0</v>
      </c>
      <c r="S119" s="110">
        <f t="shared" si="133"/>
        <v>0</v>
      </c>
      <c r="T119" s="110">
        <f t="shared" si="133"/>
        <v>0</v>
      </c>
      <c r="U119" s="110">
        <f t="shared" si="133"/>
        <v>0</v>
      </c>
      <c r="V119" s="110">
        <f t="shared" si="133"/>
        <v>0</v>
      </c>
      <c r="W119" s="110">
        <f t="shared" si="133"/>
        <v>0</v>
      </c>
      <c r="X119" s="110">
        <f t="shared" si="133"/>
        <v>0</v>
      </c>
      <c r="Y119" s="110">
        <f t="shared" si="133"/>
        <v>0</v>
      </c>
      <c r="Z119" s="110">
        <f t="shared" si="133"/>
        <v>0</v>
      </c>
      <c r="AA119" s="110">
        <f t="shared" ref="AA119:AP119" si="134">SUM(AA120:AA122)</f>
        <v>0</v>
      </c>
      <c r="AB119" s="110">
        <f t="shared" si="134"/>
        <v>0</v>
      </c>
      <c r="AC119" s="110">
        <f t="shared" si="134"/>
        <v>0</v>
      </c>
      <c r="AD119" s="110">
        <f t="shared" si="134"/>
        <v>0</v>
      </c>
      <c r="AE119" s="110">
        <f t="shared" si="134"/>
        <v>0</v>
      </c>
      <c r="AF119" s="110">
        <f t="shared" si="134"/>
        <v>0</v>
      </c>
      <c r="AG119" s="110">
        <f t="shared" si="134"/>
        <v>0</v>
      </c>
      <c r="AH119" s="110">
        <f t="shared" si="134"/>
        <v>0</v>
      </c>
      <c r="AI119" s="110">
        <f t="shared" si="134"/>
        <v>0</v>
      </c>
      <c r="AJ119" s="110">
        <f t="shared" si="134"/>
        <v>0</v>
      </c>
      <c r="AK119" s="110">
        <f t="shared" si="134"/>
        <v>0</v>
      </c>
      <c r="AL119" s="110">
        <f t="shared" si="134"/>
        <v>0</v>
      </c>
      <c r="AM119" s="110">
        <f t="shared" si="134"/>
        <v>0</v>
      </c>
      <c r="AN119" s="110">
        <f t="shared" si="134"/>
        <v>0</v>
      </c>
      <c r="AO119" s="110">
        <f t="shared" si="134"/>
        <v>0</v>
      </c>
      <c r="AP119" s="110">
        <f t="shared" si="134"/>
        <v>0</v>
      </c>
    </row>
    <row r="120" spans="1:45" x14ac:dyDescent="0.3">
      <c r="A120" s="8">
        <f t="shared" si="119"/>
        <v>3211</v>
      </c>
      <c r="B120" s="9">
        <f t="shared" si="120"/>
        <v>12</v>
      </c>
      <c r="C120" s="45" t="str">
        <f t="shared" si="93"/>
        <v>092</v>
      </c>
      <c r="D120" s="45" t="str">
        <f t="shared" si="94"/>
        <v>0922</v>
      </c>
      <c r="E120" s="39" t="s">
        <v>143</v>
      </c>
      <c r="F120" s="40">
        <v>122</v>
      </c>
      <c r="G120" s="41">
        <v>12</v>
      </c>
      <c r="H120" s="42">
        <v>3211</v>
      </c>
      <c r="I120" s="46">
        <v>973</v>
      </c>
      <c r="J120" s="46">
        <v>973</v>
      </c>
      <c r="K120" s="44" t="s">
        <v>76</v>
      </c>
      <c r="L120" s="400">
        <f>SUM(N120:AP120)</f>
        <v>0</v>
      </c>
      <c r="M120" s="18">
        <v>122</v>
      </c>
      <c r="N120" s="400"/>
      <c r="O120" s="400"/>
      <c r="P120" s="400"/>
      <c r="Q120" s="400"/>
      <c r="R120" s="400"/>
      <c r="S120" s="400"/>
      <c r="T120" s="400"/>
      <c r="U120" s="400"/>
      <c r="V120" s="400"/>
      <c r="W120" s="400"/>
      <c r="X120" s="400"/>
      <c r="Y120" s="400"/>
      <c r="Z120" s="400"/>
      <c r="AA120" s="400"/>
      <c r="AB120" s="400"/>
      <c r="AC120" s="400"/>
      <c r="AD120" s="400"/>
      <c r="AE120" s="400"/>
      <c r="AF120" s="400"/>
      <c r="AG120" s="400"/>
      <c r="AH120" s="400"/>
      <c r="AI120" s="400"/>
      <c r="AJ120" s="400"/>
      <c r="AK120" s="400"/>
      <c r="AL120" s="400"/>
      <c r="AM120" s="400"/>
      <c r="AN120" s="400"/>
      <c r="AO120" s="400"/>
      <c r="AP120" s="400"/>
    </row>
    <row r="121" spans="1:45" x14ac:dyDescent="0.3">
      <c r="A121" s="8">
        <f t="shared" si="119"/>
        <v>3213</v>
      </c>
      <c r="B121" s="9">
        <f t="shared" si="120"/>
        <v>12</v>
      </c>
      <c r="C121" s="45" t="str">
        <f t="shared" si="93"/>
        <v>092</v>
      </c>
      <c r="D121" s="45" t="str">
        <f t="shared" si="94"/>
        <v>0922</v>
      </c>
      <c r="E121" s="39" t="s">
        <v>143</v>
      </c>
      <c r="F121" s="40">
        <v>122</v>
      </c>
      <c r="G121" s="41">
        <v>12</v>
      </c>
      <c r="H121" s="42">
        <v>3213</v>
      </c>
      <c r="I121" s="46">
        <v>974</v>
      </c>
      <c r="J121" s="46">
        <v>974</v>
      </c>
      <c r="K121" s="44" t="s">
        <v>90</v>
      </c>
      <c r="L121" s="400">
        <f>SUM(N121:AP121)</f>
        <v>0</v>
      </c>
      <c r="M121" s="18">
        <v>122</v>
      </c>
      <c r="N121" s="400"/>
      <c r="O121" s="400"/>
      <c r="P121" s="400"/>
      <c r="Q121" s="400"/>
      <c r="R121" s="400"/>
      <c r="S121" s="400"/>
      <c r="T121" s="400"/>
      <c r="U121" s="400"/>
      <c r="V121" s="400"/>
      <c r="W121" s="400"/>
      <c r="X121" s="400"/>
      <c r="Y121" s="400"/>
      <c r="Z121" s="400"/>
      <c r="AA121" s="400"/>
      <c r="AB121" s="400"/>
      <c r="AC121" s="400"/>
      <c r="AD121" s="400"/>
      <c r="AE121" s="400"/>
      <c r="AF121" s="400"/>
      <c r="AG121" s="400"/>
      <c r="AH121" s="400"/>
      <c r="AI121" s="400"/>
      <c r="AJ121" s="400"/>
      <c r="AK121" s="400"/>
      <c r="AL121" s="400"/>
      <c r="AM121" s="400"/>
      <c r="AN121" s="400"/>
      <c r="AO121" s="400"/>
      <c r="AP121" s="400"/>
    </row>
    <row r="122" spans="1:45" x14ac:dyDescent="0.3">
      <c r="A122" s="8">
        <f t="shared" si="119"/>
        <v>3214</v>
      </c>
      <c r="B122" s="9">
        <f t="shared" si="120"/>
        <v>12</v>
      </c>
      <c r="C122" s="45" t="str">
        <f t="shared" si="93"/>
        <v>092</v>
      </c>
      <c r="D122" s="45" t="str">
        <f t="shared" si="94"/>
        <v>0922</v>
      </c>
      <c r="E122" s="39" t="s">
        <v>143</v>
      </c>
      <c r="F122" s="40">
        <v>122</v>
      </c>
      <c r="G122" s="41">
        <v>12</v>
      </c>
      <c r="H122" s="42">
        <v>3214</v>
      </c>
      <c r="I122" s="46">
        <v>975</v>
      </c>
      <c r="J122" s="46">
        <v>975</v>
      </c>
      <c r="K122" s="44" t="s">
        <v>77</v>
      </c>
      <c r="L122" s="400">
        <f>SUM(N122:AP122)</f>
        <v>0</v>
      </c>
      <c r="M122" s="18">
        <v>122</v>
      </c>
      <c r="N122" s="400"/>
      <c r="O122" s="400"/>
      <c r="P122" s="400"/>
      <c r="Q122" s="400"/>
      <c r="R122" s="400"/>
      <c r="S122" s="400"/>
      <c r="T122" s="400"/>
      <c r="U122" s="400"/>
      <c r="V122" s="400"/>
      <c r="W122" s="400"/>
      <c r="X122" s="400"/>
      <c r="Y122" s="400"/>
      <c r="Z122" s="400"/>
      <c r="AA122" s="400"/>
      <c r="AB122" s="400"/>
      <c r="AC122" s="400"/>
      <c r="AD122" s="400"/>
      <c r="AE122" s="400"/>
      <c r="AF122" s="400"/>
      <c r="AG122" s="400"/>
      <c r="AH122" s="400"/>
      <c r="AI122" s="400"/>
      <c r="AJ122" s="400"/>
      <c r="AK122" s="400"/>
      <c r="AL122" s="400"/>
      <c r="AM122" s="400"/>
      <c r="AN122" s="400"/>
      <c r="AO122" s="400"/>
      <c r="AP122" s="400"/>
    </row>
    <row r="123" spans="1:45" x14ac:dyDescent="0.3">
      <c r="A123" s="8">
        <f t="shared" si="119"/>
        <v>322</v>
      </c>
      <c r="B123" s="9" t="str">
        <f t="shared" si="120"/>
        <v xml:space="preserve"> </v>
      </c>
      <c r="C123" s="45" t="str">
        <f t="shared" si="93"/>
        <v xml:space="preserve">  </v>
      </c>
      <c r="D123" s="45" t="str">
        <f t="shared" si="94"/>
        <v xml:space="preserve">  </v>
      </c>
      <c r="E123" s="39"/>
      <c r="F123" s="40"/>
      <c r="G123" s="41"/>
      <c r="H123" s="42">
        <v>322</v>
      </c>
      <c r="I123" s="43"/>
      <c r="J123" s="43"/>
      <c r="K123" s="44" t="s">
        <v>78</v>
      </c>
      <c r="L123" s="110">
        <f>SUM(L124:L128)</f>
        <v>0</v>
      </c>
      <c r="M123" s="18"/>
      <c r="N123" s="110">
        <f>SUM(N124:N128)</f>
        <v>0</v>
      </c>
      <c r="O123" s="110">
        <f t="shared" ref="O123:Z123" si="135">SUM(O124:O128)</f>
        <v>0</v>
      </c>
      <c r="P123" s="110">
        <f t="shared" si="135"/>
        <v>0</v>
      </c>
      <c r="Q123" s="110">
        <f t="shared" si="135"/>
        <v>0</v>
      </c>
      <c r="R123" s="110">
        <f t="shared" si="135"/>
        <v>0</v>
      </c>
      <c r="S123" s="110">
        <f t="shared" si="135"/>
        <v>0</v>
      </c>
      <c r="T123" s="110">
        <f t="shared" si="135"/>
        <v>0</v>
      </c>
      <c r="U123" s="110">
        <f t="shared" si="135"/>
        <v>0</v>
      </c>
      <c r="V123" s="110">
        <f t="shared" si="135"/>
        <v>0</v>
      </c>
      <c r="W123" s="110">
        <f t="shared" si="135"/>
        <v>0</v>
      </c>
      <c r="X123" s="110">
        <f t="shared" si="135"/>
        <v>0</v>
      </c>
      <c r="Y123" s="110">
        <f t="shared" si="135"/>
        <v>0</v>
      </c>
      <c r="Z123" s="110">
        <f t="shared" si="135"/>
        <v>0</v>
      </c>
      <c r="AA123" s="110">
        <f t="shared" ref="AA123:AP123" si="136">SUM(AA124:AA128)</f>
        <v>0</v>
      </c>
      <c r="AB123" s="110">
        <f t="shared" si="136"/>
        <v>0</v>
      </c>
      <c r="AC123" s="110">
        <f t="shared" si="136"/>
        <v>0</v>
      </c>
      <c r="AD123" s="110">
        <f t="shared" si="136"/>
        <v>0</v>
      </c>
      <c r="AE123" s="110">
        <f t="shared" si="136"/>
        <v>0</v>
      </c>
      <c r="AF123" s="110">
        <f t="shared" si="136"/>
        <v>0</v>
      </c>
      <c r="AG123" s="110">
        <f t="shared" si="136"/>
        <v>0</v>
      </c>
      <c r="AH123" s="110">
        <f t="shared" si="136"/>
        <v>0</v>
      </c>
      <c r="AI123" s="110">
        <f t="shared" si="136"/>
        <v>0</v>
      </c>
      <c r="AJ123" s="110">
        <f t="shared" si="136"/>
        <v>0</v>
      </c>
      <c r="AK123" s="110">
        <f t="shared" si="136"/>
        <v>0</v>
      </c>
      <c r="AL123" s="110">
        <f t="shared" si="136"/>
        <v>0</v>
      </c>
      <c r="AM123" s="110">
        <f t="shared" si="136"/>
        <v>0</v>
      </c>
      <c r="AN123" s="110">
        <f t="shared" si="136"/>
        <v>0</v>
      </c>
      <c r="AO123" s="110">
        <f t="shared" si="136"/>
        <v>0</v>
      </c>
      <c r="AP123" s="110">
        <f t="shared" si="136"/>
        <v>0</v>
      </c>
    </row>
    <row r="124" spans="1:45" ht="26.4" x14ac:dyDescent="0.3">
      <c r="A124" s="8">
        <f t="shared" si="119"/>
        <v>3221</v>
      </c>
      <c r="B124" s="9">
        <f t="shared" si="120"/>
        <v>12</v>
      </c>
      <c r="C124" s="45" t="str">
        <f t="shared" si="93"/>
        <v>092</v>
      </c>
      <c r="D124" s="45" t="str">
        <f t="shared" si="94"/>
        <v>0922</v>
      </c>
      <c r="E124" s="39" t="s">
        <v>143</v>
      </c>
      <c r="F124" s="40">
        <v>122</v>
      </c>
      <c r="G124" s="41">
        <v>12</v>
      </c>
      <c r="H124" s="42">
        <v>3221</v>
      </c>
      <c r="I124" s="46">
        <v>976</v>
      </c>
      <c r="J124" s="46">
        <v>976</v>
      </c>
      <c r="K124" s="44" t="s">
        <v>79</v>
      </c>
      <c r="L124" s="400">
        <f>SUM(N124:AP124)</f>
        <v>0</v>
      </c>
      <c r="M124" s="18">
        <v>122</v>
      </c>
      <c r="N124" s="400"/>
      <c r="O124" s="400"/>
      <c r="P124" s="400"/>
      <c r="Q124" s="400"/>
      <c r="R124" s="400"/>
      <c r="S124" s="400"/>
      <c r="T124" s="400"/>
      <c r="U124" s="400"/>
      <c r="V124" s="400"/>
      <c r="W124" s="400"/>
      <c r="X124" s="400"/>
      <c r="Y124" s="400"/>
      <c r="Z124" s="400"/>
      <c r="AA124" s="400"/>
      <c r="AB124" s="400"/>
      <c r="AC124" s="400"/>
      <c r="AD124" s="400"/>
      <c r="AE124" s="400"/>
      <c r="AF124" s="400"/>
      <c r="AG124" s="400"/>
      <c r="AH124" s="400"/>
      <c r="AI124" s="400"/>
      <c r="AJ124" s="400"/>
      <c r="AK124" s="400"/>
      <c r="AL124" s="400"/>
      <c r="AM124" s="400"/>
      <c r="AN124" s="400"/>
      <c r="AO124" s="400"/>
      <c r="AP124" s="400"/>
    </row>
    <row r="125" spans="1:45" x14ac:dyDescent="0.3">
      <c r="A125" s="8">
        <f t="shared" si="119"/>
        <v>3222</v>
      </c>
      <c r="B125" s="9">
        <f t="shared" si="120"/>
        <v>12</v>
      </c>
      <c r="C125" s="45" t="str">
        <f t="shared" si="93"/>
        <v>092</v>
      </c>
      <c r="D125" s="45" t="str">
        <f t="shared" si="94"/>
        <v>0922</v>
      </c>
      <c r="E125" s="39" t="s">
        <v>143</v>
      </c>
      <c r="F125" s="40">
        <v>122</v>
      </c>
      <c r="G125" s="41">
        <v>12</v>
      </c>
      <c r="H125" s="42">
        <v>3222</v>
      </c>
      <c r="I125" s="46">
        <v>977</v>
      </c>
      <c r="J125" s="46">
        <v>977</v>
      </c>
      <c r="K125" s="44" t="s">
        <v>124</v>
      </c>
      <c r="L125" s="400">
        <f>SUM(N125:AP125)</f>
        <v>0</v>
      </c>
      <c r="M125" s="18">
        <v>122</v>
      </c>
      <c r="N125" s="400"/>
      <c r="O125" s="400"/>
      <c r="P125" s="400"/>
      <c r="Q125" s="400"/>
      <c r="R125" s="400"/>
      <c r="S125" s="400"/>
      <c r="T125" s="400"/>
      <c r="U125" s="400"/>
      <c r="V125" s="400"/>
      <c r="W125" s="400"/>
      <c r="X125" s="400"/>
      <c r="Y125" s="400"/>
      <c r="Z125" s="400"/>
      <c r="AA125" s="400"/>
      <c r="AB125" s="400"/>
      <c r="AC125" s="400"/>
      <c r="AD125" s="400"/>
      <c r="AE125" s="400"/>
      <c r="AF125" s="400"/>
      <c r="AG125" s="400"/>
      <c r="AH125" s="400"/>
      <c r="AI125" s="400"/>
      <c r="AJ125" s="400"/>
      <c r="AK125" s="400"/>
      <c r="AL125" s="400"/>
      <c r="AM125" s="400"/>
      <c r="AN125" s="400"/>
      <c r="AO125" s="400"/>
      <c r="AP125" s="400"/>
    </row>
    <row r="126" spans="1:45" ht="26.4" x14ac:dyDescent="0.3">
      <c r="A126" s="8">
        <f t="shared" si="119"/>
        <v>3224</v>
      </c>
      <c r="B126" s="9">
        <f t="shared" si="120"/>
        <v>12</v>
      </c>
      <c r="C126" s="45" t="str">
        <f t="shared" si="93"/>
        <v>092</v>
      </c>
      <c r="D126" s="45" t="str">
        <f t="shared" si="94"/>
        <v>0922</v>
      </c>
      <c r="E126" s="39" t="s">
        <v>143</v>
      </c>
      <c r="F126" s="40">
        <v>122</v>
      </c>
      <c r="G126" s="41">
        <v>12</v>
      </c>
      <c r="H126" s="42">
        <v>3224</v>
      </c>
      <c r="I126" s="46">
        <v>978</v>
      </c>
      <c r="J126" s="46">
        <v>978</v>
      </c>
      <c r="K126" s="44" t="s">
        <v>91</v>
      </c>
      <c r="L126" s="400">
        <f>SUM(N126:AP126)</f>
        <v>0</v>
      </c>
      <c r="M126" s="18">
        <v>122</v>
      </c>
      <c r="N126" s="400"/>
      <c r="O126" s="400"/>
      <c r="P126" s="400"/>
      <c r="Q126" s="400"/>
      <c r="R126" s="400"/>
      <c r="S126" s="400"/>
      <c r="T126" s="400"/>
      <c r="U126" s="400"/>
      <c r="V126" s="400"/>
      <c r="W126" s="400"/>
      <c r="X126" s="400"/>
      <c r="Y126" s="400"/>
      <c r="Z126" s="400"/>
      <c r="AA126" s="400"/>
      <c r="AB126" s="400"/>
      <c r="AC126" s="400"/>
      <c r="AD126" s="400"/>
      <c r="AE126" s="400"/>
      <c r="AF126" s="400"/>
      <c r="AG126" s="400"/>
      <c r="AH126" s="400"/>
      <c r="AI126" s="400"/>
      <c r="AJ126" s="400"/>
      <c r="AK126" s="400"/>
      <c r="AL126" s="400"/>
      <c r="AM126" s="400"/>
      <c r="AN126" s="400"/>
      <c r="AO126" s="400"/>
      <c r="AP126" s="400"/>
    </row>
    <row r="127" spans="1:45" x14ac:dyDescent="0.3">
      <c r="A127" s="8">
        <f t="shared" si="119"/>
        <v>3225</v>
      </c>
      <c r="B127" s="9">
        <f t="shared" si="120"/>
        <v>12</v>
      </c>
      <c r="C127" s="45" t="str">
        <f t="shared" si="93"/>
        <v>092</v>
      </c>
      <c r="D127" s="45" t="str">
        <f t="shared" si="94"/>
        <v>0922</v>
      </c>
      <c r="E127" s="39" t="s">
        <v>143</v>
      </c>
      <c r="F127" s="40">
        <v>122</v>
      </c>
      <c r="G127" s="41">
        <v>12</v>
      </c>
      <c r="H127" s="42">
        <v>3225</v>
      </c>
      <c r="I127" s="46">
        <v>979</v>
      </c>
      <c r="J127" s="46">
        <v>979</v>
      </c>
      <c r="K127" s="44" t="s">
        <v>81</v>
      </c>
      <c r="L127" s="400">
        <f>SUM(N127:AP127)</f>
        <v>0</v>
      </c>
      <c r="M127" s="18">
        <v>122</v>
      </c>
      <c r="N127" s="400"/>
      <c r="O127" s="400"/>
      <c r="P127" s="400"/>
      <c r="Q127" s="400"/>
      <c r="R127" s="400"/>
      <c r="S127" s="400"/>
      <c r="T127" s="400"/>
      <c r="U127" s="400"/>
      <c r="V127" s="400"/>
      <c r="W127" s="400"/>
      <c r="X127" s="400"/>
      <c r="Y127" s="400"/>
      <c r="Z127" s="400"/>
      <c r="AA127" s="400"/>
      <c r="AB127" s="400"/>
      <c r="AC127" s="400"/>
      <c r="AD127" s="400"/>
      <c r="AE127" s="400"/>
      <c r="AF127" s="400"/>
      <c r="AG127" s="400"/>
      <c r="AH127" s="400"/>
      <c r="AI127" s="400"/>
      <c r="AJ127" s="400"/>
      <c r="AK127" s="400"/>
      <c r="AL127" s="400"/>
      <c r="AM127" s="400"/>
      <c r="AN127" s="400"/>
      <c r="AO127" s="400"/>
      <c r="AP127" s="400"/>
    </row>
    <row r="128" spans="1:45" ht="26.4" x14ac:dyDescent="0.3">
      <c r="A128" s="8">
        <f t="shared" si="119"/>
        <v>3227</v>
      </c>
      <c r="B128" s="9">
        <f t="shared" si="120"/>
        <v>12</v>
      </c>
      <c r="C128" s="45" t="str">
        <f t="shared" si="93"/>
        <v>092</v>
      </c>
      <c r="D128" s="45" t="str">
        <f t="shared" si="94"/>
        <v>0922</v>
      </c>
      <c r="E128" s="39" t="s">
        <v>143</v>
      </c>
      <c r="F128" s="40">
        <v>122</v>
      </c>
      <c r="G128" s="41">
        <v>12</v>
      </c>
      <c r="H128" s="42">
        <v>3227</v>
      </c>
      <c r="I128" s="46">
        <v>980</v>
      </c>
      <c r="J128" s="46">
        <v>980</v>
      </c>
      <c r="K128" s="44" t="s">
        <v>109</v>
      </c>
      <c r="L128" s="400">
        <f>SUM(N128:AP128)</f>
        <v>0</v>
      </c>
      <c r="M128" s="18">
        <v>122</v>
      </c>
      <c r="N128" s="400"/>
      <c r="O128" s="400"/>
      <c r="P128" s="400"/>
      <c r="Q128" s="400"/>
      <c r="R128" s="400"/>
      <c r="S128" s="400"/>
      <c r="T128" s="400"/>
      <c r="U128" s="400"/>
      <c r="V128" s="400"/>
      <c r="W128" s="400"/>
      <c r="X128" s="400"/>
      <c r="Y128" s="400"/>
      <c r="Z128" s="400"/>
      <c r="AA128" s="400"/>
      <c r="AB128" s="400"/>
      <c r="AC128" s="400"/>
      <c r="AD128" s="400"/>
      <c r="AE128" s="400"/>
      <c r="AF128" s="400"/>
      <c r="AG128" s="400"/>
      <c r="AH128" s="400"/>
      <c r="AI128" s="400"/>
      <c r="AJ128" s="400"/>
      <c r="AK128" s="400"/>
      <c r="AL128" s="400"/>
      <c r="AM128" s="400"/>
      <c r="AN128" s="400"/>
      <c r="AO128" s="400"/>
      <c r="AP128" s="400"/>
    </row>
    <row r="129" spans="1:42" x14ac:dyDescent="0.3">
      <c r="A129" s="8">
        <f t="shared" si="119"/>
        <v>323</v>
      </c>
      <c r="B129" s="9" t="str">
        <f t="shared" si="120"/>
        <v xml:space="preserve"> </v>
      </c>
      <c r="C129" s="45" t="str">
        <f t="shared" si="93"/>
        <v xml:space="preserve">  </v>
      </c>
      <c r="D129" s="45" t="str">
        <f t="shared" si="94"/>
        <v xml:space="preserve">  </v>
      </c>
      <c r="E129" s="39"/>
      <c r="F129" s="40"/>
      <c r="G129" s="41"/>
      <c r="H129" s="42">
        <v>323</v>
      </c>
      <c r="I129" s="43"/>
      <c r="J129" s="43"/>
      <c r="K129" s="44" t="s">
        <v>57</v>
      </c>
      <c r="L129" s="110">
        <f>SUM(L130:L138)</f>
        <v>0</v>
      </c>
      <c r="M129" s="18"/>
      <c r="N129" s="110">
        <f>SUM(N130:N138)</f>
        <v>0</v>
      </c>
      <c r="O129" s="110">
        <f t="shared" ref="O129:Z129" si="137">SUM(O130:O138)</f>
        <v>0</v>
      </c>
      <c r="P129" s="110">
        <f t="shared" si="137"/>
        <v>0</v>
      </c>
      <c r="Q129" s="110">
        <f t="shared" si="137"/>
        <v>0</v>
      </c>
      <c r="R129" s="110">
        <f t="shared" si="137"/>
        <v>0</v>
      </c>
      <c r="S129" s="110">
        <f t="shared" si="137"/>
        <v>0</v>
      </c>
      <c r="T129" s="110">
        <f t="shared" si="137"/>
        <v>0</v>
      </c>
      <c r="U129" s="110">
        <f t="shared" si="137"/>
        <v>0</v>
      </c>
      <c r="V129" s="110">
        <f t="shared" si="137"/>
        <v>0</v>
      </c>
      <c r="W129" s="110">
        <f t="shared" si="137"/>
        <v>0</v>
      </c>
      <c r="X129" s="110">
        <f t="shared" si="137"/>
        <v>0</v>
      </c>
      <c r="Y129" s="110">
        <f t="shared" si="137"/>
        <v>0</v>
      </c>
      <c r="Z129" s="110">
        <f t="shared" si="137"/>
        <v>0</v>
      </c>
      <c r="AA129" s="110">
        <f t="shared" ref="AA129:AP129" si="138">SUM(AA130:AA138)</f>
        <v>0</v>
      </c>
      <c r="AB129" s="110">
        <f t="shared" si="138"/>
        <v>0</v>
      </c>
      <c r="AC129" s="110">
        <f t="shared" si="138"/>
        <v>0</v>
      </c>
      <c r="AD129" s="110">
        <f t="shared" si="138"/>
        <v>0</v>
      </c>
      <c r="AE129" s="110">
        <f t="shared" si="138"/>
        <v>0</v>
      </c>
      <c r="AF129" s="110">
        <f t="shared" si="138"/>
        <v>0</v>
      </c>
      <c r="AG129" s="110">
        <f t="shared" si="138"/>
        <v>0</v>
      </c>
      <c r="AH129" s="110">
        <f t="shared" si="138"/>
        <v>0</v>
      </c>
      <c r="AI129" s="110">
        <f t="shared" si="138"/>
        <v>0</v>
      </c>
      <c r="AJ129" s="110">
        <f t="shared" si="138"/>
        <v>0</v>
      </c>
      <c r="AK129" s="110">
        <f t="shared" si="138"/>
        <v>0</v>
      </c>
      <c r="AL129" s="110">
        <f t="shared" si="138"/>
        <v>0</v>
      </c>
      <c r="AM129" s="110">
        <f t="shared" si="138"/>
        <v>0</v>
      </c>
      <c r="AN129" s="110">
        <f t="shared" si="138"/>
        <v>0</v>
      </c>
      <c r="AO129" s="110">
        <f t="shared" si="138"/>
        <v>0</v>
      </c>
      <c r="AP129" s="110">
        <f t="shared" si="138"/>
        <v>0</v>
      </c>
    </row>
    <row r="130" spans="1:42" x14ac:dyDescent="0.3">
      <c r="A130" s="8">
        <f t="shared" si="119"/>
        <v>3231</v>
      </c>
      <c r="B130" s="9">
        <f t="shared" si="120"/>
        <v>12</v>
      </c>
      <c r="C130" s="45" t="str">
        <f t="shared" si="93"/>
        <v>092</v>
      </c>
      <c r="D130" s="45" t="str">
        <f t="shared" si="94"/>
        <v>0922</v>
      </c>
      <c r="E130" s="39" t="s">
        <v>143</v>
      </c>
      <c r="F130" s="40">
        <v>122</v>
      </c>
      <c r="G130" s="41">
        <v>12</v>
      </c>
      <c r="H130" s="42">
        <v>3231</v>
      </c>
      <c r="I130" s="46">
        <v>981</v>
      </c>
      <c r="J130" s="46">
        <v>981</v>
      </c>
      <c r="K130" s="44" t="s">
        <v>58</v>
      </c>
      <c r="L130" s="400">
        <f t="shared" ref="L130:L138" si="139">SUM(N130:AP130)</f>
        <v>0</v>
      </c>
      <c r="M130" s="18">
        <v>122</v>
      </c>
      <c r="N130" s="400"/>
      <c r="O130" s="400"/>
      <c r="P130" s="400"/>
      <c r="Q130" s="400"/>
      <c r="R130" s="400"/>
      <c r="S130" s="400"/>
      <c r="T130" s="400"/>
      <c r="U130" s="400"/>
      <c r="V130" s="400"/>
      <c r="W130" s="400"/>
      <c r="X130" s="400"/>
      <c r="Y130" s="400"/>
      <c r="Z130" s="400"/>
      <c r="AA130" s="400"/>
      <c r="AB130" s="400"/>
      <c r="AC130" s="400"/>
      <c r="AD130" s="400"/>
      <c r="AE130" s="400"/>
      <c r="AF130" s="400"/>
      <c r="AG130" s="400"/>
      <c r="AH130" s="400"/>
      <c r="AI130" s="400"/>
      <c r="AJ130" s="400"/>
      <c r="AK130" s="400"/>
      <c r="AL130" s="400"/>
      <c r="AM130" s="400"/>
      <c r="AN130" s="400"/>
      <c r="AO130" s="400"/>
      <c r="AP130" s="400"/>
    </row>
    <row r="131" spans="1:42" ht="26.4" x14ac:dyDescent="0.3">
      <c r="A131" s="8">
        <f t="shared" si="119"/>
        <v>3232</v>
      </c>
      <c r="B131" s="9">
        <f t="shared" si="120"/>
        <v>12</v>
      </c>
      <c r="C131" s="45" t="str">
        <f t="shared" si="93"/>
        <v>092</v>
      </c>
      <c r="D131" s="45" t="str">
        <f t="shared" si="94"/>
        <v>0922</v>
      </c>
      <c r="E131" s="39" t="s">
        <v>143</v>
      </c>
      <c r="F131" s="40">
        <v>122</v>
      </c>
      <c r="G131" s="41">
        <v>12</v>
      </c>
      <c r="H131" s="42">
        <v>3232</v>
      </c>
      <c r="I131" s="46">
        <v>982</v>
      </c>
      <c r="J131" s="46">
        <v>982</v>
      </c>
      <c r="K131" s="44" t="s">
        <v>97</v>
      </c>
      <c r="L131" s="400">
        <f t="shared" si="139"/>
        <v>0</v>
      </c>
      <c r="M131" s="18">
        <v>122</v>
      </c>
      <c r="N131" s="400"/>
      <c r="O131" s="400"/>
      <c r="P131" s="400"/>
      <c r="Q131" s="400"/>
      <c r="R131" s="400"/>
      <c r="S131" s="400"/>
      <c r="T131" s="400"/>
      <c r="U131" s="400"/>
      <c r="V131" s="400"/>
      <c r="W131" s="400"/>
      <c r="X131" s="400"/>
      <c r="Y131" s="400"/>
      <c r="Z131" s="400"/>
      <c r="AA131" s="400"/>
      <c r="AB131" s="400"/>
      <c r="AC131" s="400"/>
      <c r="AD131" s="400"/>
      <c r="AE131" s="400"/>
      <c r="AF131" s="400"/>
      <c r="AG131" s="400"/>
      <c r="AH131" s="400"/>
      <c r="AI131" s="400"/>
      <c r="AJ131" s="400"/>
      <c r="AK131" s="400"/>
      <c r="AL131" s="400"/>
      <c r="AM131" s="400"/>
      <c r="AN131" s="400"/>
      <c r="AO131" s="400"/>
      <c r="AP131" s="400"/>
    </row>
    <row r="132" spans="1:42" x14ac:dyDescent="0.3">
      <c r="A132" s="8">
        <f t="shared" si="119"/>
        <v>3233</v>
      </c>
      <c r="B132" s="9">
        <f t="shared" si="120"/>
        <v>12</v>
      </c>
      <c r="C132" s="45" t="str">
        <f t="shared" si="93"/>
        <v>092</v>
      </c>
      <c r="D132" s="45" t="str">
        <f t="shared" si="94"/>
        <v>0922</v>
      </c>
      <c r="E132" s="39" t="s">
        <v>143</v>
      </c>
      <c r="F132" s="40">
        <v>122</v>
      </c>
      <c r="G132" s="41">
        <v>12</v>
      </c>
      <c r="H132" s="42">
        <v>3233</v>
      </c>
      <c r="I132" s="46">
        <v>983</v>
      </c>
      <c r="J132" s="46">
        <v>983</v>
      </c>
      <c r="K132" s="44" t="s">
        <v>59</v>
      </c>
      <c r="L132" s="400">
        <f t="shared" si="139"/>
        <v>0</v>
      </c>
      <c r="M132" s="18">
        <v>122</v>
      </c>
      <c r="N132" s="400"/>
      <c r="O132" s="400"/>
      <c r="P132" s="400"/>
      <c r="Q132" s="400"/>
      <c r="R132" s="400"/>
      <c r="S132" s="400"/>
      <c r="T132" s="400"/>
      <c r="U132" s="400"/>
      <c r="V132" s="400"/>
      <c r="W132" s="400"/>
      <c r="X132" s="400"/>
      <c r="Y132" s="400"/>
      <c r="Z132" s="400"/>
      <c r="AA132" s="400"/>
      <c r="AB132" s="400"/>
      <c r="AC132" s="400"/>
      <c r="AD132" s="400"/>
      <c r="AE132" s="400"/>
      <c r="AF132" s="400"/>
      <c r="AG132" s="400"/>
      <c r="AH132" s="400"/>
      <c r="AI132" s="400"/>
      <c r="AJ132" s="400"/>
      <c r="AK132" s="400"/>
      <c r="AL132" s="400"/>
      <c r="AM132" s="400"/>
      <c r="AN132" s="400"/>
      <c r="AO132" s="400"/>
      <c r="AP132" s="400"/>
    </row>
    <row r="133" spans="1:42" x14ac:dyDescent="0.3">
      <c r="A133" s="8">
        <f t="shared" si="119"/>
        <v>3234</v>
      </c>
      <c r="B133" s="9">
        <f t="shared" si="120"/>
        <v>12</v>
      </c>
      <c r="C133" s="45" t="str">
        <f t="shared" si="93"/>
        <v>092</v>
      </c>
      <c r="D133" s="45" t="str">
        <f t="shared" si="94"/>
        <v>0922</v>
      </c>
      <c r="E133" s="39" t="s">
        <v>143</v>
      </c>
      <c r="F133" s="40">
        <v>122</v>
      </c>
      <c r="G133" s="41">
        <v>12</v>
      </c>
      <c r="H133" s="42">
        <v>3234</v>
      </c>
      <c r="I133" s="46">
        <v>984</v>
      </c>
      <c r="J133" s="46">
        <v>984</v>
      </c>
      <c r="K133" s="44" t="s">
        <v>82</v>
      </c>
      <c r="L133" s="400">
        <f t="shared" si="139"/>
        <v>0</v>
      </c>
      <c r="M133" s="18">
        <v>122</v>
      </c>
      <c r="N133" s="400"/>
      <c r="O133" s="400"/>
      <c r="P133" s="400"/>
      <c r="Q133" s="400"/>
      <c r="R133" s="400"/>
      <c r="S133" s="400"/>
      <c r="T133" s="400"/>
      <c r="U133" s="400"/>
      <c r="V133" s="400"/>
      <c r="W133" s="400"/>
      <c r="X133" s="400"/>
      <c r="Y133" s="400"/>
      <c r="Z133" s="400"/>
      <c r="AA133" s="400"/>
      <c r="AB133" s="400"/>
      <c r="AC133" s="400"/>
      <c r="AD133" s="400"/>
      <c r="AE133" s="400"/>
      <c r="AF133" s="400"/>
      <c r="AG133" s="400"/>
      <c r="AH133" s="400"/>
      <c r="AI133" s="400"/>
      <c r="AJ133" s="400"/>
      <c r="AK133" s="400"/>
      <c r="AL133" s="400"/>
      <c r="AM133" s="400"/>
      <c r="AN133" s="400"/>
      <c r="AO133" s="400"/>
      <c r="AP133" s="400"/>
    </row>
    <row r="134" spans="1:42" x14ac:dyDescent="0.3">
      <c r="A134" s="8">
        <f t="shared" si="119"/>
        <v>3235</v>
      </c>
      <c r="B134" s="9">
        <f t="shared" si="120"/>
        <v>12</v>
      </c>
      <c r="C134" s="45" t="str">
        <f t="shared" si="93"/>
        <v>092</v>
      </c>
      <c r="D134" s="45" t="str">
        <f t="shared" si="94"/>
        <v>0922</v>
      </c>
      <c r="E134" s="39" t="s">
        <v>143</v>
      </c>
      <c r="F134" s="40">
        <v>122</v>
      </c>
      <c r="G134" s="41">
        <v>12</v>
      </c>
      <c r="H134" s="42">
        <v>3235</v>
      </c>
      <c r="I134" s="46">
        <v>985</v>
      </c>
      <c r="J134" s="46">
        <v>985</v>
      </c>
      <c r="K134" s="44" t="s">
        <v>60</v>
      </c>
      <c r="L134" s="400">
        <f t="shared" si="139"/>
        <v>0</v>
      </c>
      <c r="M134" s="18">
        <v>122</v>
      </c>
      <c r="N134" s="400"/>
      <c r="O134" s="400"/>
      <c r="P134" s="400"/>
      <c r="Q134" s="400"/>
      <c r="R134" s="400"/>
      <c r="S134" s="400"/>
      <c r="T134" s="400"/>
      <c r="U134" s="400"/>
      <c r="V134" s="400"/>
      <c r="W134" s="400"/>
      <c r="X134" s="400"/>
      <c r="Y134" s="400"/>
      <c r="Z134" s="400"/>
      <c r="AA134" s="400"/>
      <c r="AB134" s="400"/>
      <c r="AC134" s="400"/>
      <c r="AD134" s="400"/>
      <c r="AE134" s="400"/>
      <c r="AF134" s="400"/>
      <c r="AG134" s="400"/>
      <c r="AH134" s="400"/>
      <c r="AI134" s="400"/>
      <c r="AJ134" s="400"/>
      <c r="AK134" s="400"/>
      <c r="AL134" s="400"/>
      <c r="AM134" s="400"/>
      <c r="AN134" s="400"/>
      <c r="AO134" s="400"/>
      <c r="AP134" s="400"/>
    </row>
    <row r="135" spans="1:42" x14ac:dyDescent="0.3">
      <c r="A135" s="8">
        <f t="shared" si="119"/>
        <v>3236</v>
      </c>
      <c r="B135" s="9">
        <f t="shared" si="120"/>
        <v>12</v>
      </c>
      <c r="C135" s="45" t="str">
        <f t="shared" si="93"/>
        <v>092</v>
      </c>
      <c r="D135" s="45" t="str">
        <f t="shared" si="94"/>
        <v>0922</v>
      </c>
      <c r="E135" s="39" t="s">
        <v>143</v>
      </c>
      <c r="F135" s="40">
        <v>122</v>
      </c>
      <c r="G135" s="41">
        <v>12</v>
      </c>
      <c r="H135" s="42">
        <v>3236</v>
      </c>
      <c r="I135" s="46">
        <v>986</v>
      </c>
      <c r="J135" s="46">
        <v>986</v>
      </c>
      <c r="K135" s="44" t="s">
        <v>110</v>
      </c>
      <c r="L135" s="400">
        <f t="shared" si="139"/>
        <v>0</v>
      </c>
      <c r="M135" s="18">
        <v>122</v>
      </c>
      <c r="N135" s="400"/>
      <c r="O135" s="400"/>
      <c r="P135" s="400"/>
      <c r="Q135" s="400"/>
      <c r="R135" s="400"/>
      <c r="S135" s="400"/>
      <c r="T135" s="400"/>
      <c r="U135" s="400"/>
      <c r="V135" s="400"/>
      <c r="W135" s="400"/>
      <c r="X135" s="400"/>
      <c r="Y135" s="400"/>
      <c r="Z135" s="400"/>
      <c r="AA135" s="400"/>
      <c r="AB135" s="400"/>
      <c r="AC135" s="400"/>
      <c r="AD135" s="400"/>
      <c r="AE135" s="400"/>
      <c r="AF135" s="400"/>
      <c r="AG135" s="400"/>
      <c r="AH135" s="400"/>
      <c r="AI135" s="400"/>
      <c r="AJ135" s="400"/>
      <c r="AK135" s="400"/>
      <c r="AL135" s="400"/>
      <c r="AM135" s="400"/>
      <c r="AN135" s="400"/>
      <c r="AO135" s="400"/>
      <c r="AP135" s="400"/>
    </row>
    <row r="136" spans="1:42" x14ac:dyDescent="0.3">
      <c r="A136" s="8">
        <f t="shared" si="119"/>
        <v>3237</v>
      </c>
      <c r="B136" s="9">
        <f t="shared" si="120"/>
        <v>12</v>
      </c>
      <c r="C136" s="45" t="str">
        <f t="shared" si="93"/>
        <v>092</v>
      </c>
      <c r="D136" s="45" t="str">
        <f t="shared" si="94"/>
        <v>0922</v>
      </c>
      <c r="E136" s="39" t="s">
        <v>143</v>
      </c>
      <c r="F136" s="40">
        <v>122</v>
      </c>
      <c r="G136" s="41">
        <v>12</v>
      </c>
      <c r="H136" s="42">
        <v>3237</v>
      </c>
      <c r="I136" s="46">
        <v>987</v>
      </c>
      <c r="J136" s="46">
        <v>987</v>
      </c>
      <c r="K136" s="44" t="s">
        <v>61</v>
      </c>
      <c r="L136" s="400">
        <f t="shared" si="139"/>
        <v>0</v>
      </c>
      <c r="M136" s="18">
        <v>122</v>
      </c>
      <c r="N136" s="400"/>
      <c r="O136" s="400"/>
      <c r="P136" s="400"/>
      <c r="Q136" s="400"/>
      <c r="R136" s="400"/>
      <c r="S136" s="400"/>
      <c r="T136" s="400"/>
      <c r="U136" s="400"/>
      <c r="V136" s="400"/>
      <c r="W136" s="400"/>
      <c r="X136" s="400"/>
      <c r="Y136" s="400"/>
      <c r="Z136" s="400"/>
      <c r="AA136" s="400"/>
      <c r="AB136" s="400"/>
      <c r="AC136" s="400"/>
      <c r="AD136" s="400"/>
      <c r="AE136" s="400"/>
      <c r="AF136" s="400"/>
      <c r="AG136" s="400"/>
      <c r="AH136" s="400"/>
      <c r="AI136" s="400"/>
      <c r="AJ136" s="400"/>
      <c r="AK136" s="400"/>
      <c r="AL136" s="400"/>
      <c r="AM136" s="400"/>
      <c r="AN136" s="400"/>
      <c r="AO136" s="400"/>
      <c r="AP136" s="400"/>
    </row>
    <row r="137" spans="1:42" x14ac:dyDescent="0.3">
      <c r="A137" s="8">
        <f t="shared" si="119"/>
        <v>3238</v>
      </c>
      <c r="B137" s="9">
        <f t="shared" si="120"/>
        <v>12</v>
      </c>
      <c r="C137" s="45" t="str">
        <f t="shared" si="93"/>
        <v>092</v>
      </c>
      <c r="D137" s="45" t="str">
        <f t="shared" si="94"/>
        <v>0922</v>
      </c>
      <c r="E137" s="39" t="s">
        <v>143</v>
      </c>
      <c r="F137" s="40">
        <v>122</v>
      </c>
      <c r="G137" s="41">
        <v>12</v>
      </c>
      <c r="H137" s="42">
        <v>3238</v>
      </c>
      <c r="I137" s="46">
        <v>988</v>
      </c>
      <c r="J137" s="46">
        <v>988</v>
      </c>
      <c r="K137" s="44" t="s">
        <v>115</v>
      </c>
      <c r="L137" s="400">
        <f t="shared" si="139"/>
        <v>0</v>
      </c>
      <c r="M137" s="18">
        <v>122</v>
      </c>
      <c r="N137" s="400"/>
      <c r="O137" s="400"/>
      <c r="P137" s="400"/>
      <c r="Q137" s="400"/>
      <c r="R137" s="400"/>
      <c r="S137" s="400"/>
      <c r="T137" s="400"/>
      <c r="U137" s="400"/>
      <c r="V137" s="400"/>
      <c r="W137" s="400"/>
      <c r="X137" s="400"/>
      <c r="Y137" s="400"/>
      <c r="Z137" s="400"/>
      <c r="AA137" s="400"/>
      <c r="AB137" s="400"/>
      <c r="AC137" s="400"/>
      <c r="AD137" s="400"/>
      <c r="AE137" s="400"/>
      <c r="AF137" s="400"/>
      <c r="AG137" s="400"/>
      <c r="AH137" s="400"/>
      <c r="AI137" s="400"/>
      <c r="AJ137" s="400"/>
      <c r="AK137" s="400"/>
      <c r="AL137" s="400"/>
      <c r="AM137" s="400"/>
      <c r="AN137" s="400"/>
      <c r="AO137" s="400"/>
      <c r="AP137" s="400"/>
    </row>
    <row r="138" spans="1:42" x14ac:dyDescent="0.3">
      <c r="A138" s="8">
        <f t="shared" si="119"/>
        <v>3239</v>
      </c>
      <c r="B138" s="9">
        <f t="shared" si="120"/>
        <v>12</v>
      </c>
      <c r="C138" s="45" t="str">
        <f t="shared" si="93"/>
        <v>092</v>
      </c>
      <c r="D138" s="45" t="str">
        <f t="shared" si="94"/>
        <v>0922</v>
      </c>
      <c r="E138" s="39" t="s">
        <v>143</v>
      </c>
      <c r="F138" s="40">
        <v>122</v>
      </c>
      <c r="G138" s="41">
        <v>12</v>
      </c>
      <c r="H138" s="42">
        <v>3239</v>
      </c>
      <c r="I138" s="46">
        <v>989</v>
      </c>
      <c r="J138" s="46">
        <v>989</v>
      </c>
      <c r="K138" s="44" t="s">
        <v>62</v>
      </c>
      <c r="L138" s="400">
        <f t="shared" si="139"/>
        <v>0</v>
      </c>
      <c r="M138" s="18">
        <v>122</v>
      </c>
      <c r="N138" s="400"/>
      <c r="O138" s="400"/>
      <c r="P138" s="400"/>
      <c r="Q138" s="400"/>
      <c r="R138" s="400"/>
      <c r="S138" s="400"/>
      <c r="T138" s="400"/>
      <c r="U138" s="400"/>
      <c r="V138" s="400"/>
      <c r="W138" s="400"/>
      <c r="X138" s="400"/>
      <c r="Y138" s="400"/>
      <c r="Z138" s="400"/>
      <c r="AA138" s="400"/>
      <c r="AB138" s="400"/>
      <c r="AC138" s="400"/>
      <c r="AD138" s="400"/>
      <c r="AE138" s="400"/>
      <c r="AF138" s="400"/>
      <c r="AG138" s="400"/>
      <c r="AH138" s="400"/>
      <c r="AI138" s="400"/>
      <c r="AJ138" s="400"/>
      <c r="AK138" s="400"/>
      <c r="AL138" s="400"/>
      <c r="AM138" s="400"/>
      <c r="AN138" s="400"/>
      <c r="AO138" s="400"/>
      <c r="AP138" s="400"/>
    </row>
    <row r="139" spans="1:42" ht="26.4" x14ac:dyDescent="0.3">
      <c r="A139" s="8">
        <f t="shared" si="119"/>
        <v>324</v>
      </c>
      <c r="B139" s="9" t="str">
        <f t="shared" si="120"/>
        <v xml:space="preserve"> </v>
      </c>
      <c r="C139" s="45" t="str">
        <f t="shared" si="93"/>
        <v xml:space="preserve">  </v>
      </c>
      <c r="D139" s="45" t="str">
        <f t="shared" si="94"/>
        <v xml:space="preserve">  </v>
      </c>
      <c r="E139" s="39"/>
      <c r="F139" s="40"/>
      <c r="G139" s="41"/>
      <c r="H139" s="42">
        <v>324</v>
      </c>
      <c r="I139" s="43"/>
      <c r="J139" s="43"/>
      <c r="K139" s="44" t="s">
        <v>92</v>
      </c>
      <c r="L139" s="110">
        <f>SUM(L140)</f>
        <v>0</v>
      </c>
      <c r="M139" s="18"/>
      <c r="N139" s="110">
        <f>SUM(N140)</f>
        <v>0</v>
      </c>
      <c r="O139" s="110">
        <f t="shared" ref="O139:Z139" si="140">SUM(O140)</f>
        <v>0</v>
      </c>
      <c r="P139" s="110">
        <f t="shared" si="140"/>
        <v>0</v>
      </c>
      <c r="Q139" s="110">
        <f t="shared" si="140"/>
        <v>0</v>
      </c>
      <c r="R139" s="110">
        <f t="shared" si="140"/>
        <v>0</v>
      </c>
      <c r="S139" s="110">
        <f t="shared" si="140"/>
        <v>0</v>
      </c>
      <c r="T139" s="110">
        <f t="shared" si="140"/>
        <v>0</v>
      </c>
      <c r="U139" s="110">
        <f t="shared" si="140"/>
        <v>0</v>
      </c>
      <c r="V139" s="110">
        <f t="shared" si="140"/>
        <v>0</v>
      </c>
      <c r="W139" s="110">
        <f t="shared" si="140"/>
        <v>0</v>
      </c>
      <c r="X139" s="110">
        <f t="shared" si="140"/>
        <v>0</v>
      </c>
      <c r="Y139" s="110">
        <f t="shared" si="140"/>
        <v>0</v>
      </c>
      <c r="Z139" s="110">
        <f t="shared" si="140"/>
        <v>0</v>
      </c>
      <c r="AA139" s="110">
        <f t="shared" ref="AA139:AP139" si="141">SUM(AA140)</f>
        <v>0</v>
      </c>
      <c r="AB139" s="110">
        <f t="shared" si="141"/>
        <v>0</v>
      </c>
      <c r="AC139" s="110">
        <f t="shared" si="141"/>
        <v>0</v>
      </c>
      <c r="AD139" s="110">
        <f t="shared" si="141"/>
        <v>0</v>
      </c>
      <c r="AE139" s="110">
        <f t="shared" si="141"/>
        <v>0</v>
      </c>
      <c r="AF139" s="110">
        <f t="shared" si="141"/>
        <v>0</v>
      </c>
      <c r="AG139" s="110">
        <f t="shared" si="141"/>
        <v>0</v>
      </c>
      <c r="AH139" s="110">
        <f t="shared" si="141"/>
        <v>0</v>
      </c>
      <c r="AI139" s="110">
        <f t="shared" si="141"/>
        <v>0</v>
      </c>
      <c r="AJ139" s="110">
        <f t="shared" si="141"/>
        <v>0</v>
      </c>
      <c r="AK139" s="110">
        <f t="shared" si="141"/>
        <v>0</v>
      </c>
      <c r="AL139" s="110">
        <f t="shared" si="141"/>
        <v>0</v>
      </c>
      <c r="AM139" s="110">
        <f t="shared" si="141"/>
        <v>0</v>
      </c>
      <c r="AN139" s="110">
        <f t="shared" si="141"/>
        <v>0</v>
      </c>
      <c r="AO139" s="110">
        <f t="shared" si="141"/>
        <v>0</v>
      </c>
      <c r="AP139" s="110">
        <f t="shared" si="141"/>
        <v>0</v>
      </c>
    </row>
    <row r="140" spans="1:42" ht="26.4" x14ac:dyDescent="0.3">
      <c r="A140" s="8">
        <f t="shared" si="119"/>
        <v>3241</v>
      </c>
      <c r="B140" s="9">
        <f t="shared" si="120"/>
        <v>12</v>
      </c>
      <c r="C140" s="45" t="str">
        <f t="shared" si="93"/>
        <v>092</v>
      </c>
      <c r="D140" s="45" t="str">
        <f t="shared" si="94"/>
        <v>0922</v>
      </c>
      <c r="E140" s="39" t="s">
        <v>143</v>
      </c>
      <c r="F140" s="40">
        <v>122</v>
      </c>
      <c r="G140" s="41">
        <v>12</v>
      </c>
      <c r="H140" s="42">
        <v>3241</v>
      </c>
      <c r="I140" s="46">
        <v>990</v>
      </c>
      <c r="J140" s="46">
        <v>990</v>
      </c>
      <c r="K140" s="44" t="s">
        <v>92</v>
      </c>
      <c r="L140" s="400">
        <f>SUM(N140:AP140)</f>
        <v>0</v>
      </c>
      <c r="M140" s="18">
        <v>122</v>
      </c>
      <c r="N140" s="400"/>
      <c r="O140" s="400"/>
      <c r="P140" s="400"/>
      <c r="Q140" s="400"/>
      <c r="R140" s="400"/>
      <c r="S140" s="400"/>
      <c r="T140" s="400"/>
      <c r="U140" s="400"/>
      <c r="V140" s="400"/>
      <c r="W140" s="400"/>
      <c r="X140" s="400"/>
      <c r="Y140" s="400"/>
      <c r="Z140" s="400"/>
      <c r="AA140" s="400"/>
      <c r="AB140" s="400"/>
      <c r="AC140" s="400"/>
      <c r="AD140" s="400"/>
      <c r="AE140" s="400"/>
      <c r="AF140" s="400"/>
      <c r="AG140" s="400"/>
      <c r="AH140" s="400"/>
      <c r="AI140" s="400"/>
      <c r="AJ140" s="400"/>
      <c r="AK140" s="400"/>
      <c r="AL140" s="400"/>
      <c r="AM140" s="400"/>
      <c r="AN140" s="400"/>
      <c r="AO140" s="400"/>
      <c r="AP140" s="400"/>
    </row>
    <row r="141" spans="1:42" ht="26.4" x14ac:dyDescent="0.3">
      <c r="A141" s="8">
        <f t="shared" si="119"/>
        <v>329</v>
      </c>
      <c r="B141" s="9" t="str">
        <f t="shared" si="120"/>
        <v xml:space="preserve"> </v>
      </c>
      <c r="C141" s="45" t="str">
        <f t="shared" si="93"/>
        <v xml:space="preserve">  </v>
      </c>
      <c r="D141" s="45" t="str">
        <f t="shared" si="94"/>
        <v xml:space="preserve">  </v>
      </c>
      <c r="E141" s="39"/>
      <c r="F141" s="40"/>
      <c r="G141" s="41"/>
      <c r="H141" s="42">
        <v>329</v>
      </c>
      <c r="I141" s="43"/>
      <c r="J141" s="43"/>
      <c r="K141" s="44" t="s">
        <v>63</v>
      </c>
      <c r="L141" s="110">
        <f>SUM(L142:L146)</f>
        <v>0</v>
      </c>
      <c r="N141" s="110">
        <f>SUM(N142:N146)</f>
        <v>0</v>
      </c>
      <c r="O141" s="110">
        <f t="shared" ref="O141:Z141" si="142">SUM(O142:O146)</f>
        <v>0</v>
      </c>
      <c r="P141" s="110">
        <f t="shared" si="142"/>
        <v>0</v>
      </c>
      <c r="Q141" s="110">
        <f t="shared" si="142"/>
        <v>0</v>
      </c>
      <c r="R141" s="110">
        <f t="shared" si="142"/>
        <v>0</v>
      </c>
      <c r="S141" s="110">
        <f t="shared" si="142"/>
        <v>0</v>
      </c>
      <c r="T141" s="110">
        <f t="shared" si="142"/>
        <v>0</v>
      </c>
      <c r="U141" s="110">
        <f t="shared" si="142"/>
        <v>0</v>
      </c>
      <c r="V141" s="110">
        <f t="shared" si="142"/>
        <v>0</v>
      </c>
      <c r="W141" s="110">
        <f t="shared" si="142"/>
        <v>0</v>
      </c>
      <c r="X141" s="110">
        <f t="shared" si="142"/>
        <v>0</v>
      </c>
      <c r="Y141" s="110">
        <f t="shared" si="142"/>
        <v>0</v>
      </c>
      <c r="Z141" s="110">
        <f t="shared" si="142"/>
        <v>0</v>
      </c>
      <c r="AA141" s="110">
        <f t="shared" ref="AA141:AP141" si="143">SUM(AA142:AA146)</f>
        <v>0</v>
      </c>
      <c r="AB141" s="110">
        <f t="shared" si="143"/>
        <v>0</v>
      </c>
      <c r="AC141" s="110">
        <f t="shared" si="143"/>
        <v>0</v>
      </c>
      <c r="AD141" s="110">
        <f t="shared" si="143"/>
        <v>0</v>
      </c>
      <c r="AE141" s="110">
        <f t="shared" si="143"/>
        <v>0</v>
      </c>
      <c r="AF141" s="110">
        <f t="shared" si="143"/>
        <v>0</v>
      </c>
      <c r="AG141" s="110">
        <f t="shared" si="143"/>
        <v>0</v>
      </c>
      <c r="AH141" s="110">
        <f t="shared" si="143"/>
        <v>0</v>
      </c>
      <c r="AI141" s="110">
        <f t="shared" si="143"/>
        <v>0</v>
      </c>
      <c r="AJ141" s="110">
        <f t="shared" si="143"/>
        <v>0</v>
      </c>
      <c r="AK141" s="110">
        <f t="shared" si="143"/>
        <v>0</v>
      </c>
      <c r="AL141" s="110">
        <f t="shared" si="143"/>
        <v>0</v>
      </c>
      <c r="AM141" s="110">
        <f t="shared" si="143"/>
        <v>0</v>
      </c>
      <c r="AN141" s="110">
        <f t="shared" si="143"/>
        <v>0</v>
      </c>
      <c r="AO141" s="110">
        <f t="shared" si="143"/>
        <v>0</v>
      </c>
      <c r="AP141" s="110">
        <f t="shared" si="143"/>
        <v>0</v>
      </c>
    </row>
    <row r="142" spans="1:42" x14ac:dyDescent="0.3">
      <c r="A142" s="8">
        <f t="shared" si="119"/>
        <v>3292</v>
      </c>
      <c r="B142" s="9">
        <f t="shared" si="120"/>
        <v>12</v>
      </c>
      <c r="C142" s="45" t="str">
        <f t="shared" si="93"/>
        <v>092</v>
      </c>
      <c r="D142" s="45" t="str">
        <f t="shared" si="94"/>
        <v>0922</v>
      </c>
      <c r="E142" s="39" t="s">
        <v>143</v>
      </c>
      <c r="F142" s="40">
        <v>122</v>
      </c>
      <c r="G142" s="41">
        <v>12</v>
      </c>
      <c r="H142" s="42">
        <v>3292</v>
      </c>
      <c r="I142" s="46">
        <v>991</v>
      </c>
      <c r="J142" s="46">
        <v>991</v>
      </c>
      <c r="K142" s="44" t="s">
        <v>93</v>
      </c>
      <c r="L142" s="400">
        <f>SUM(N142:AP142)</f>
        <v>0</v>
      </c>
      <c r="M142" s="18">
        <v>122</v>
      </c>
      <c r="N142" s="400"/>
      <c r="O142" s="400"/>
      <c r="P142" s="400"/>
      <c r="Q142" s="400"/>
      <c r="R142" s="400"/>
      <c r="S142" s="400"/>
      <c r="T142" s="400"/>
      <c r="U142" s="400"/>
      <c r="V142" s="400"/>
      <c r="W142" s="400"/>
      <c r="X142" s="400"/>
      <c r="Y142" s="400"/>
      <c r="Z142" s="400"/>
      <c r="AA142" s="400"/>
      <c r="AB142" s="400"/>
      <c r="AC142" s="400"/>
      <c r="AD142" s="400"/>
      <c r="AE142" s="400"/>
      <c r="AF142" s="400"/>
      <c r="AG142" s="400"/>
      <c r="AH142" s="400"/>
      <c r="AI142" s="400"/>
      <c r="AJ142" s="400"/>
      <c r="AK142" s="400"/>
      <c r="AL142" s="400"/>
      <c r="AM142" s="400"/>
      <c r="AN142" s="400"/>
      <c r="AO142" s="400"/>
      <c r="AP142" s="400"/>
    </row>
    <row r="143" spans="1:42" x14ac:dyDescent="0.3">
      <c r="A143" s="8">
        <f t="shared" si="119"/>
        <v>3293</v>
      </c>
      <c r="B143" s="9">
        <f t="shared" si="120"/>
        <v>12</v>
      </c>
      <c r="C143" s="45" t="str">
        <f t="shared" si="93"/>
        <v>092</v>
      </c>
      <c r="D143" s="45" t="str">
        <f t="shared" si="94"/>
        <v>0922</v>
      </c>
      <c r="E143" s="39" t="s">
        <v>143</v>
      </c>
      <c r="F143" s="40">
        <v>122</v>
      </c>
      <c r="G143" s="41">
        <v>12</v>
      </c>
      <c r="H143" s="42">
        <v>3293</v>
      </c>
      <c r="I143" s="46">
        <v>992</v>
      </c>
      <c r="J143" s="46">
        <v>992</v>
      </c>
      <c r="K143" s="44" t="s">
        <v>65</v>
      </c>
      <c r="L143" s="400">
        <f>SUM(N143:AP143)</f>
        <v>0</v>
      </c>
      <c r="M143" s="18">
        <v>122</v>
      </c>
      <c r="N143" s="400"/>
      <c r="O143" s="400"/>
      <c r="P143" s="400"/>
      <c r="Q143" s="400"/>
      <c r="R143" s="400"/>
      <c r="S143" s="400"/>
      <c r="T143" s="400"/>
      <c r="U143" s="400"/>
      <c r="V143" s="400"/>
      <c r="W143" s="400"/>
      <c r="X143" s="400"/>
      <c r="Y143" s="400"/>
      <c r="Z143" s="400"/>
      <c r="AA143" s="400"/>
      <c r="AB143" s="400"/>
      <c r="AC143" s="400"/>
      <c r="AD143" s="400"/>
      <c r="AE143" s="400"/>
      <c r="AF143" s="400"/>
      <c r="AG143" s="400"/>
      <c r="AH143" s="400"/>
      <c r="AI143" s="400"/>
      <c r="AJ143" s="400"/>
      <c r="AK143" s="400"/>
      <c r="AL143" s="400"/>
      <c r="AM143" s="400"/>
      <c r="AN143" s="400"/>
      <c r="AO143" s="400"/>
      <c r="AP143" s="400"/>
    </row>
    <row r="144" spans="1:42" x14ac:dyDescent="0.3">
      <c r="A144" s="8">
        <f t="shared" si="119"/>
        <v>3294</v>
      </c>
      <c r="B144" s="9">
        <f t="shared" si="120"/>
        <v>12</v>
      </c>
      <c r="C144" s="45" t="str">
        <f t="shared" si="93"/>
        <v>092</v>
      </c>
      <c r="D144" s="45" t="str">
        <f t="shared" si="94"/>
        <v>0922</v>
      </c>
      <c r="E144" s="39" t="s">
        <v>143</v>
      </c>
      <c r="F144" s="40">
        <v>122</v>
      </c>
      <c r="G144" s="41">
        <v>12</v>
      </c>
      <c r="H144" s="42">
        <v>3294</v>
      </c>
      <c r="I144" s="46">
        <v>993</v>
      </c>
      <c r="J144" s="46">
        <v>993</v>
      </c>
      <c r="K144" s="5" t="s">
        <v>94</v>
      </c>
      <c r="L144" s="400">
        <f>SUM(N144:AP144)</f>
        <v>0</v>
      </c>
      <c r="M144" s="18">
        <v>122</v>
      </c>
      <c r="N144" s="400"/>
      <c r="O144" s="400"/>
      <c r="P144" s="400"/>
      <c r="Q144" s="400"/>
      <c r="R144" s="400"/>
      <c r="S144" s="400"/>
      <c r="T144" s="400"/>
      <c r="U144" s="400"/>
      <c r="V144" s="400"/>
      <c r="W144" s="400"/>
      <c r="X144" s="400"/>
      <c r="Y144" s="400"/>
      <c r="Z144" s="400"/>
      <c r="AA144" s="400"/>
      <c r="AB144" s="400"/>
      <c r="AC144" s="400"/>
      <c r="AD144" s="400"/>
      <c r="AE144" s="400"/>
      <c r="AF144" s="400"/>
      <c r="AG144" s="400"/>
      <c r="AH144" s="400"/>
      <c r="AI144" s="400"/>
      <c r="AJ144" s="400"/>
      <c r="AK144" s="400"/>
      <c r="AL144" s="400"/>
      <c r="AM144" s="400"/>
      <c r="AN144" s="400"/>
      <c r="AO144" s="400"/>
      <c r="AP144" s="400"/>
    </row>
    <row r="145" spans="1:45" x14ac:dyDescent="0.3">
      <c r="A145" s="8">
        <f t="shared" si="119"/>
        <v>3295</v>
      </c>
      <c r="B145" s="9">
        <f t="shared" si="120"/>
        <v>12</v>
      </c>
      <c r="C145" s="45" t="str">
        <f t="shared" si="93"/>
        <v>092</v>
      </c>
      <c r="D145" s="45" t="str">
        <f t="shared" si="94"/>
        <v>0922</v>
      </c>
      <c r="E145" s="39" t="s">
        <v>143</v>
      </c>
      <c r="F145" s="40">
        <v>122</v>
      </c>
      <c r="G145" s="41">
        <v>12</v>
      </c>
      <c r="H145" s="42">
        <v>3295</v>
      </c>
      <c r="I145" s="46">
        <v>994</v>
      </c>
      <c r="J145" s="46">
        <v>994</v>
      </c>
      <c r="K145" s="44" t="s">
        <v>95</v>
      </c>
      <c r="L145" s="400">
        <f>SUM(N145:AP145)</f>
        <v>0</v>
      </c>
      <c r="M145" s="18">
        <v>122</v>
      </c>
      <c r="N145" s="400"/>
      <c r="O145" s="400"/>
      <c r="P145" s="400"/>
      <c r="Q145" s="400"/>
      <c r="R145" s="400"/>
      <c r="S145" s="400"/>
      <c r="T145" s="400"/>
      <c r="U145" s="400"/>
      <c r="V145" s="400"/>
      <c r="W145" s="400"/>
      <c r="X145" s="400"/>
      <c r="Y145" s="400"/>
      <c r="Z145" s="400"/>
      <c r="AA145" s="400"/>
      <c r="AB145" s="400"/>
      <c r="AC145" s="400"/>
      <c r="AD145" s="400"/>
      <c r="AE145" s="400"/>
      <c r="AF145" s="400"/>
      <c r="AG145" s="400"/>
      <c r="AH145" s="400"/>
      <c r="AI145" s="400"/>
      <c r="AJ145" s="400"/>
      <c r="AK145" s="400"/>
      <c r="AL145" s="400"/>
      <c r="AM145" s="400"/>
      <c r="AN145" s="400"/>
      <c r="AO145" s="400"/>
      <c r="AP145" s="400"/>
    </row>
    <row r="146" spans="1:45" ht="26.4" x14ac:dyDescent="0.3">
      <c r="A146" s="8">
        <f t="shared" si="119"/>
        <v>3299</v>
      </c>
      <c r="B146" s="9">
        <f t="shared" si="120"/>
        <v>12</v>
      </c>
      <c r="C146" s="45" t="str">
        <f t="shared" si="93"/>
        <v>092</v>
      </c>
      <c r="D146" s="45" t="str">
        <f t="shared" si="94"/>
        <v>0922</v>
      </c>
      <c r="E146" s="39" t="s">
        <v>143</v>
      </c>
      <c r="F146" s="40">
        <v>122</v>
      </c>
      <c r="G146" s="41">
        <v>12</v>
      </c>
      <c r="H146" s="42">
        <v>3299</v>
      </c>
      <c r="I146" s="46">
        <v>995</v>
      </c>
      <c r="J146" s="46">
        <v>995</v>
      </c>
      <c r="K146" s="44" t="s">
        <v>63</v>
      </c>
      <c r="L146" s="400">
        <f>SUM(N146:AP146)</f>
        <v>0</v>
      </c>
      <c r="M146" s="18">
        <v>122</v>
      </c>
      <c r="N146" s="400"/>
      <c r="O146" s="400"/>
      <c r="P146" s="400"/>
      <c r="Q146" s="400"/>
      <c r="R146" s="400"/>
      <c r="S146" s="400"/>
      <c r="T146" s="400"/>
      <c r="U146" s="400"/>
      <c r="V146" s="400"/>
      <c r="W146" s="400"/>
      <c r="X146" s="400"/>
      <c r="Y146" s="400"/>
      <c r="Z146" s="400"/>
      <c r="AA146" s="400"/>
      <c r="AB146" s="400"/>
      <c r="AC146" s="400"/>
      <c r="AD146" s="400"/>
      <c r="AE146" s="400"/>
      <c r="AF146" s="400"/>
      <c r="AG146" s="400"/>
      <c r="AH146" s="400"/>
      <c r="AI146" s="400"/>
      <c r="AJ146" s="400"/>
      <c r="AK146" s="400"/>
      <c r="AL146" s="400"/>
      <c r="AM146" s="400"/>
      <c r="AN146" s="400"/>
      <c r="AO146" s="400"/>
      <c r="AP146" s="400"/>
    </row>
    <row r="147" spans="1:45" x14ac:dyDescent="0.3">
      <c r="A147" s="8">
        <f t="shared" si="119"/>
        <v>34</v>
      </c>
      <c r="B147" s="9" t="str">
        <f t="shared" si="120"/>
        <v xml:space="preserve"> </v>
      </c>
      <c r="C147" s="45" t="str">
        <f t="shared" si="93"/>
        <v xml:space="preserve">  </v>
      </c>
      <c r="D147" s="45" t="str">
        <f t="shared" si="94"/>
        <v xml:space="preserve">  </v>
      </c>
      <c r="E147" s="39"/>
      <c r="F147" s="40"/>
      <c r="G147" s="41"/>
      <c r="H147" s="42">
        <v>34</v>
      </c>
      <c r="I147" s="43"/>
      <c r="J147" s="43"/>
      <c r="K147" s="44" t="s">
        <v>83</v>
      </c>
      <c r="L147" s="110">
        <f>SUM(L148)</f>
        <v>0</v>
      </c>
      <c r="M147" s="18"/>
      <c r="N147" s="110">
        <f>SUM(N148)</f>
        <v>0</v>
      </c>
      <c r="O147" s="110">
        <f t="shared" ref="O147:Z147" si="144">SUM(O148)</f>
        <v>0</v>
      </c>
      <c r="P147" s="110">
        <f t="shared" si="144"/>
        <v>0</v>
      </c>
      <c r="Q147" s="110">
        <f t="shared" si="144"/>
        <v>0</v>
      </c>
      <c r="R147" s="110">
        <f t="shared" si="144"/>
        <v>0</v>
      </c>
      <c r="S147" s="110">
        <f t="shared" si="144"/>
        <v>0</v>
      </c>
      <c r="T147" s="110">
        <f t="shared" si="144"/>
        <v>0</v>
      </c>
      <c r="U147" s="110">
        <f t="shared" si="144"/>
        <v>0</v>
      </c>
      <c r="V147" s="110">
        <f t="shared" si="144"/>
        <v>0</v>
      </c>
      <c r="W147" s="110">
        <f t="shared" si="144"/>
        <v>0</v>
      </c>
      <c r="X147" s="110">
        <f t="shared" si="144"/>
        <v>0</v>
      </c>
      <c r="Y147" s="110">
        <f t="shared" si="144"/>
        <v>0</v>
      </c>
      <c r="Z147" s="110">
        <f t="shared" si="144"/>
        <v>0</v>
      </c>
      <c r="AA147" s="110">
        <f t="shared" ref="AA147:AP147" si="145">SUM(AA148)</f>
        <v>0</v>
      </c>
      <c r="AB147" s="110">
        <f t="shared" si="145"/>
        <v>0</v>
      </c>
      <c r="AC147" s="110">
        <f t="shared" si="145"/>
        <v>0</v>
      </c>
      <c r="AD147" s="110">
        <f t="shared" si="145"/>
        <v>0</v>
      </c>
      <c r="AE147" s="110">
        <f t="shared" si="145"/>
        <v>0</v>
      </c>
      <c r="AF147" s="110">
        <f t="shared" si="145"/>
        <v>0</v>
      </c>
      <c r="AG147" s="110">
        <f t="shared" si="145"/>
        <v>0</v>
      </c>
      <c r="AH147" s="110">
        <f t="shared" si="145"/>
        <v>0</v>
      </c>
      <c r="AI147" s="110">
        <f t="shared" si="145"/>
        <v>0</v>
      </c>
      <c r="AJ147" s="110">
        <f t="shared" si="145"/>
        <v>0</v>
      </c>
      <c r="AK147" s="110">
        <f t="shared" si="145"/>
        <v>0</v>
      </c>
      <c r="AL147" s="110">
        <f t="shared" si="145"/>
        <v>0</v>
      </c>
      <c r="AM147" s="110">
        <f t="shared" si="145"/>
        <v>0</v>
      </c>
      <c r="AN147" s="110">
        <f t="shared" si="145"/>
        <v>0</v>
      </c>
      <c r="AO147" s="110">
        <f t="shared" si="145"/>
        <v>0</v>
      </c>
      <c r="AP147" s="110">
        <f t="shared" si="145"/>
        <v>0</v>
      </c>
    </row>
    <row r="148" spans="1:45" x14ac:dyDescent="0.3">
      <c r="A148" s="8">
        <f t="shared" si="119"/>
        <v>343</v>
      </c>
      <c r="B148" s="9" t="str">
        <f t="shared" si="120"/>
        <v xml:space="preserve"> </v>
      </c>
      <c r="C148" s="45" t="str">
        <f t="shared" si="93"/>
        <v xml:space="preserve">  </v>
      </c>
      <c r="D148" s="45" t="str">
        <f t="shared" si="94"/>
        <v xml:space="preserve">  </v>
      </c>
      <c r="E148" s="39"/>
      <c r="F148" s="40"/>
      <c r="G148" s="41"/>
      <c r="H148" s="42">
        <v>343</v>
      </c>
      <c r="I148" s="43"/>
      <c r="J148" s="43"/>
      <c r="K148" s="44" t="s">
        <v>84</v>
      </c>
      <c r="L148" s="110">
        <f>SUM(L149:L151)</f>
        <v>0</v>
      </c>
      <c r="M148" s="18"/>
      <c r="N148" s="110">
        <f>SUM(N149:N151)</f>
        <v>0</v>
      </c>
      <c r="O148" s="110">
        <f t="shared" ref="O148:Z148" si="146">SUM(O149:O151)</f>
        <v>0</v>
      </c>
      <c r="P148" s="110">
        <f t="shared" si="146"/>
        <v>0</v>
      </c>
      <c r="Q148" s="110">
        <f t="shared" si="146"/>
        <v>0</v>
      </c>
      <c r="R148" s="110">
        <f t="shared" si="146"/>
        <v>0</v>
      </c>
      <c r="S148" s="110">
        <f t="shared" si="146"/>
        <v>0</v>
      </c>
      <c r="T148" s="110">
        <f t="shared" si="146"/>
        <v>0</v>
      </c>
      <c r="U148" s="110">
        <f t="shared" si="146"/>
        <v>0</v>
      </c>
      <c r="V148" s="110">
        <f t="shared" si="146"/>
        <v>0</v>
      </c>
      <c r="W148" s="110">
        <f t="shared" si="146"/>
        <v>0</v>
      </c>
      <c r="X148" s="110">
        <f t="shared" si="146"/>
        <v>0</v>
      </c>
      <c r="Y148" s="110">
        <f t="shared" si="146"/>
        <v>0</v>
      </c>
      <c r="Z148" s="110">
        <f t="shared" si="146"/>
        <v>0</v>
      </c>
      <c r="AA148" s="110">
        <f t="shared" ref="AA148:AP148" si="147">SUM(AA149:AA151)</f>
        <v>0</v>
      </c>
      <c r="AB148" s="110">
        <f t="shared" si="147"/>
        <v>0</v>
      </c>
      <c r="AC148" s="110">
        <f t="shared" si="147"/>
        <v>0</v>
      </c>
      <c r="AD148" s="110">
        <f t="shared" si="147"/>
        <v>0</v>
      </c>
      <c r="AE148" s="110">
        <f t="shared" si="147"/>
        <v>0</v>
      </c>
      <c r="AF148" s="110">
        <f t="shared" si="147"/>
        <v>0</v>
      </c>
      <c r="AG148" s="110">
        <f t="shared" si="147"/>
        <v>0</v>
      </c>
      <c r="AH148" s="110">
        <f t="shared" si="147"/>
        <v>0</v>
      </c>
      <c r="AI148" s="110">
        <f t="shared" si="147"/>
        <v>0</v>
      </c>
      <c r="AJ148" s="110">
        <f t="shared" si="147"/>
        <v>0</v>
      </c>
      <c r="AK148" s="110">
        <f t="shared" si="147"/>
        <v>0</v>
      </c>
      <c r="AL148" s="110">
        <f t="shared" si="147"/>
        <v>0</v>
      </c>
      <c r="AM148" s="110">
        <f t="shared" si="147"/>
        <v>0</v>
      </c>
      <c r="AN148" s="110">
        <f t="shared" si="147"/>
        <v>0</v>
      </c>
      <c r="AO148" s="110">
        <f t="shared" si="147"/>
        <v>0</v>
      </c>
      <c r="AP148" s="110">
        <f t="shared" si="147"/>
        <v>0</v>
      </c>
    </row>
    <row r="149" spans="1:45" ht="26.4" x14ac:dyDescent="0.3">
      <c r="A149" s="8">
        <f t="shared" si="119"/>
        <v>3431</v>
      </c>
      <c r="B149" s="9">
        <f t="shared" si="120"/>
        <v>12</v>
      </c>
      <c r="C149" s="45" t="str">
        <f t="shared" si="93"/>
        <v>092</v>
      </c>
      <c r="D149" s="45" t="str">
        <f t="shared" si="94"/>
        <v>0922</v>
      </c>
      <c r="E149" s="39" t="s">
        <v>143</v>
      </c>
      <c r="F149" s="40">
        <v>122</v>
      </c>
      <c r="G149" s="41">
        <v>12</v>
      </c>
      <c r="H149" s="42">
        <v>3431</v>
      </c>
      <c r="I149" s="46">
        <v>996</v>
      </c>
      <c r="J149" s="46">
        <v>996</v>
      </c>
      <c r="K149" s="44" t="s">
        <v>85</v>
      </c>
      <c r="L149" s="400">
        <f>SUM(N149:AP149)</f>
        <v>0</v>
      </c>
      <c r="M149" s="18">
        <v>122</v>
      </c>
      <c r="N149" s="400"/>
      <c r="O149" s="400"/>
      <c r="P149" s="400"/>
      <c r="Q149" s="400"/>
      <c r="R149" s="400"/>
      <c r="S149" s="400"/>
      <c r="T149" s="400"/>
      <c r="U149" s="400"/>
      <c r="V149" s="400"/>
      <c r="W149" s="400"/>
      <c r="X149" s="400"/>
      <c r="Y149" s="400"/>
      <c r="Z149" s="400"/>
      <c r="AA149" s="400"/>
      <c r="AB149" s="400"/>
      <c r="AC149" s="400"/>
      <c r="AD149" s="400"/>
      <c r="AE149" s="400"/>
      <c r="AF149" s="400"/>
      <c r="AG149" s="400"/>
      <c r="AH149" s="400"/>
      <c r="AI149" s="400"/>
      <c r="AJ149" s="400"/>
      <c r="AK149" s="400"/>
      <c r="AL149" s="400"/>
      <c r="AM149" s="400"/>
      <c r="AN149" s="400"/>
      <c r="AO149" s="400"/>
      <c r="AP149" s="400"/>
    </row>
    <row r="150" spans="1:45" x14ac:dyDescent="0.3">
      <c r="A150" s="8">
        <f t="shared" si="119"/>
        <v>3433</v>
      </c>
      <c r="B150" s="9">
        <f t="shared" si="120"/>
        <v>12</v>
      </c>
      <c r="C150" s="45" t="str">
        <f t="shared" si="93"/>
        <v>092</v>
      </c>
      <c r="D150" s="45" t="str">
        <f t="shared" si="94"/>
        <v>0922</v>
      </c>
      <c r="E150" s="39" t="s">
        <v>143</v>
      </c>
      <c r="F150" s="40">
        <v>122</v>
      </c>
      <c r="G150" s="41">
        <v>12</v>
      </c>
      <c r="H150" s="42">
        <v>3433</v>
      </c>
      <c r="I150" s="46">
        <v>997</v>
      </c>
      <c r="J150" s="46">
        <v>997</v>
      </c>
      <c r="K150" s="44" t="s">
        <v>126</v>
      </c>
      <c r="L150" s="400">
        <f>SUM(N150:AP150)</f>
        <v>0</v>
      </c>
      <c r="M150" s="18">
        <v>122</v>
      </c>
      <c r="N150" s="400"/>
      <c r="O150" s="400"/>
      <c r="P150" s="400"/>
      <c r="Q150" s="400"/>
      <c r="R150" s="400"/>
      <c r="S150" s="400"/>
      <c r="T150" s="400"/>
      <c r="U150" s="400"/>
      <c r="V150" s="400"/>
      <c r="W150" s="400"/>
      <c r="X150" s="400"/>
      <c r="Y150" s="400"/>
      <c r="Z150" s="400"/>
      <c r="AA150" s="400"/>
      <c r="AB150" s="400"/>
      <c r="AC150" s="400"/>
      <c r="AD150" s="400"/>
      <c r="AE150" s="400"/>
      <c r="AF150" s="400"/>
      <c r="AG150" s="400"/>
      <c r="AH150" s="400"/>
      <c r="AI150" s="400"/>
      <c r="AJ150" s="400"/>
      <c r="AK150" s="400"/>
      <c r="AL150" s="400"/>
      <c r="AM150" s="400"/>
      <c r="AN150" s="400"/>
      <c r="AO150" s="400"/>
      <c r="AP150" s="400"/>
    </row>
    <row r="151" spans="1:45" ht="26.4" x14ac:dyDescent="0.3">
      <c r="A151" s="8">
        <f t="shared" si="119"/>
        <v>3434</v>
      </c>
      <c r="B151" s="9">
        <f t="shared" si="120"/>
        <v>12</v>
      </c>
      <c r="C151" s="45" t="str">
        <f t="shared" si="93"/>
        <v>092</v>
      </c>
      <c r="D151" s="45" t="str">
        <f t="shared" si="94"/>
        <v>0922</v>
      </c>
      <c r="E151" s="39" t="s">
        <v>143</v>
      </c>
      <c r="F151" s="40">
        <v>122</v>
      </c>
      <c r="G151" s="41">
        <v>12</v>
      </c>
      <c r="H151" s="42">
        <v>3434</v>
      </c>
      <c r="I151" s="46">
        <v>998</v>
      </c>
      <c r="J151" s="46">
        <v>998</v>
      </c>
      <c r="K151" s="44" t="s">
        <v>127</v>
      </c>
      <c r="L151" s="400">
        <f>SUM(N151:AP151)</f>
        <v>0</v>
      </c>
      <c r="M151" s="18">
        <v>122</v>
      </c>
      <c r="N151" s="400"/>
      <c r="O151" s="400"/>
      <c r="P151" s="400"/>
      <c r="Q151" s="400"/>
      <c r="R151" s="400"/>
      <c r="S151" s="400"/>
      <c r="T151" s="400"/>
      <c r="U151" s="400"/>
      <c r="V151" s="400"/>
      <c r="W151" s="400"/>
      <c r="X151" s="400"/>
      <c r="Y151" s="400"/>
      <c r="Z151" s="400"/>
      <c r="AA151" s="400"/>
      <c r="AB151" s="400"/>
      <c r="AC151" s="400"/>
      <c r="AD151" s="400"/>
      <c r="AE151" s="400"/>
      <c r="AF151" s="400"/>
      <c r="AG151" s="400"/>
      <c r="AH151" s="400"/>
      <c r="AI151" s="400"/>
      <c r="AJ151" s="400"/>
      <c r="AK151" s="400"/>
      <c r="AL151" s="400"/>
      <c r="AM151" s="400"/>
      <c r="AN151" s="400"/>
      <c r="AO151" s="400"/>
      <c r="AP151" s="400"/>
    </row>
    <row r="152" spans="1:45" ht="26.4" x14ac:dyDescent="0.3">
      <c r="A152" s="8">
        <f t="shared" si="119"/>
        <v>37</v>
      </c>
      <c r="B152" s="9" t="str">
        <f t="shared" si="120"/>
        <v xml:space="preserve"> </v>
      </c>
      <c r="C152" s="45" t="str">
        <f t="shared" si="93"/>
        <v xml:space="preserve">  </v>
      </c>
      <c r="D152" s="45" t="str">
        <f t="shared" si="94"/>
        <v xml:space="preserve">  </v>
      </c>
      <c r="E152" s="39"/>
      <c r="F152" s="40"/>
      <c r="G152" s="41"/>
      <c r="H152" s="42">
        <v>37</v>
      </c>
      <c r="I152" s="43"/>
      <c r="J152" s="43"/>
      <c r="K152" s="44" t="s">
        <v>116</v>
      </c>
      <c r="L152" s="110">
        <f>SUM(L153)</f>
        <v>0</v>
      </c>
      <c r="M152" s="18"/>
      <c r="N152" s="110">
        <f>SUM(N153)</f>
        <v>0</v>
      </c>
      <c r="O152" s="110">
        <f t="shared" ref="O152:Z153" si="148">SUM(O153)</f>
        <v>0</v>
      </c>
      <c r="P152" s="110">
        <f t="shared" si="148"/>
        <v>0</v>
      </c>
      <c r="Q152" s="110">
        <f t="shared" si="148"/>
        <v>0</v>
      </c>
      <c r="R152" s="110">
        <f t="shared" si="148"/>
        <v>0</v>
      </c>
      <c r="S152" s="110">
        <f t="shared" si="148"/>
        <v>0</v>
      </c>
      <c r="T152" s="110">
        <f t="shared" si="148"/>
        <v>0</v>
      </c>
      <c r="U152" s="110">
        <f t="shared" si="148"/>
        <v>0</v>
      </c>
      <c r="V152" s="110">
        <f t="shared" si="148"/>
        <v>0</v>
      </c>
      <c r="W152" s="110">
        <f t="shared" si="148"/>
        <v>0</v>
      </c>
      <c r="X152" s="110">
        <f t="shared" si="148"/>
        <v>0</v>
      </c>
      <c r="Y152" s="110">
        <f t="shared" si="148"/>
        <v>0</v>
      </c>
      <c r="Z152" s="110">
        <f t="shared" si="148"/>
        <v>0</v>
      </c>
      <c r="AA152" s="110">
        <f t="shared" ref="AA152:AP153" si="149">SUM(AA153)</f>
        <v>0</v>
      </c>
      <c r="AB152" s="110">
        <f t="shared" si="149"/>
        <v>0</v>
      </c>
      <c r="AC152" s="110">
        <f t="shared" si="149"/>
        <v>0</v>
      </c>
      <c r="AD152" s="110">
        <f t="shared" si="149"/>
        <v>0</v>
      </c>
      <c r="AE152" s="110">
        <f t="shared" si="149"/>
        <v>0</v>
      </c>
      <c r="AF152" s="110">
        <f t="shared" si="149"/>
        <v>0</v>
      </c>
      <c r="AG152" s="110">
        <f t="shared" si="149"/>
        <v>0</v>
      </c>
      <c r="AH152" s="110">
        <f t="shared" si="149"/>
        <v>0</v>
      </c>
      <c r="AI152" s="110">
        <f t="shared" si="149"/>
        <v>0</v>
      </c>
      <c r="AJ152" s="110">
        <f t="shared" si="149"/>
        <v>0</v>
      </c>
      <c r="AK152" s="110">
        <f t="shared" si="149"/>
        <v>0</v>
      </c>
      <c r="AL152" s="110">
        <f t="shared" si="149"/>
        <v>0</v>
      </c>
      <c r="AM152" s="110">
        <f t="shared" si="149"/>
        <v>0</v>
      </c>
      <c r="AN152" s="110">
        <f t="shared" si="149"/>
        <v>0</v>
      </c>
      <c r="AO152" s="110">
        <f t="shared" si="149"/>
        <v>0</v>
      </c>
      <c r="AP152" s="110">
        <f t="shared" si="149"/>
        <v>0</v>
      </c>
    </row>
    <row r="153" spans="1:45" ht="26.4" x14ac:dyDescent="0.3">
      <c r="A153" s="8">
        <f t="shared" si="119"/>
        <v>372</v>
      </c>
      <c r="B153" s="9" t="str">
        <f t="shared" si="120"/>
        <v xml:space="preserve"> </v>
      </c>
      <c r="C153" s="45" t="str">
        <f t="shared" si="93"/>
        <v xml:space="preserve">  </v>
      </c>
      <c r="D153" s="45" t="str">
        <f t="shared" si="94"/>
        <v xml:space="preserve">  </v>
      </c>
      <c r="E153" s="39"/>
      <c r="F153" s="40"/>
      <c r="G153" s="41"/>
      <c r="H153" s="42">
        <v>372</v>
      </c>
      <c r="I153" s="43"/>
      <c r="J153" s="43"/>
      <c r="K153" s="44" t="s">
        <v>117</v>
      </c>
      <c r="L153" s="110">
        <f>SUM(L154)</f>
        <v>0</v>
      </c>
      <c r="M153" s="18"/>
      <c r="N153" s="110">
        <f t="shared" ref="N153" si="150">SUM(N154)</f>
        <v>0</v>
      </c>
      <c r="O153" s="110">
        <f t="shared" si="148"/>
        <v>0</v>
      </c>
      <c r="P153" s="110">
        <f t="shared" si="148"/>
        <v>0</v>
      </c>
      <c r="Q153" s="110">
        <f t="shared" si="148"/>
        <v>0</v>
      </c>
      <c r="R153" s="110">
        <f t="shared" si="148"/>
        <v>0</v>
      </c>
      <c r="S153" s="110">
        <f t="shared" si="148"/>
        <v>0</v>
      </c>
      <c r="T153" s="110">
        <f t="shared" si="148"/>
        <v>0</v>
      </c>
      <c r="U153" s="110">
        <f t="shared" si="148"/>
        <v>0</v>
      </c>
      <c r="V153" s="110">
        <f t="shared" si="148"/>
        <v>0</v>
      </c>
      <c r="W153" s="110">
        <f t="shared" si="148"/>
        <v>0</v>
      </c>
      <c r="X153" s="110">
        <f t="shared" si="148"/>
        <v>0</v>
      </c>
      <c r="Y153" s="110">
        <f t="shared" si="148"/>
        <v>0</v>
      </c>
      <c r="Z153" s="110">
        <f t="shared" si="148"/>
        <v>0</v>
      </c>
      <c r="AA153" s="110">
        <f t="shared" si="149"/>
        <v>0</v>
      </c>
      <c r="AB153" s="110">
        <f t="shared" si="149"/>
        <v>0</v>
      </c>
      <c r="AC153" s="110">
        <f t="shared" si="149"/>
        <v>0</v>
      </c>
      <c r="AD153" s="110">
        <f t="shared" si="149"/>
        <v>0</v>
      </c>
      <c r="AE153" s="110">
        <f t="shared" si="149"/>
        <v>0</v>
      </c>
      <c r="AF153" s="110">
        <f t="shared" si="149"/>
        <v>0</v>
      </c>
      <c r="AG153" s="110">
        <f t="shared" si="149"/>
        <v>0</v>
      </c>
      <c r="AH153" s="110">
        <f t="shared" si="149"/>
        <v>0</v>
      </c>
      <c r="AI153" s="110">
        <f t="shared" si="149"/>
        <v>0</v>
      </c>
      <c r="AJ153" s="110">
        <f t="shared" si="149"/>
        <v>0</v>
      </c>
      <c r="AK153" s="110">
        <f t="shared" si="149"/>
        <v>0</v>
      </c>
      <c r="AL153" s="110">
        <f t="shared" si="149"/>
        <v>0</v>
      </c>
      <c r="AM153" s="110">
        <f t="shared" si="149"/>
        <v>0</v>
      </c>
      <c r="AN153" s="110">
        <f t="shared" si="149"/>
        <v>0</v>
      </c>
      <c r="AO153" s="110">
        <f t="shared" si="149"/>
        <v>0</v>
      </c>
      <c r="AP153" s="110">
        <f>SUM(AP154)</f>
        <v>0</v>
      </c>
    </row>
    <row r="154" spans="1:45" ht="26.4" x14ac:dyDescent="0.3">
      <c r="A154" s="8">
        <f t="shared" si="119"/>
        <v>3722</v>
      </c>
      <c r="B154" s="9">
        <f t="shared" si="120"/>
        <v>12</v>
      </c>
      <c r="C154" s="45" t="str">
        <f t="shared" si="93"/>
        <v>092</v>
      </c>
      <c r="D154" s="45" t="str">
        <f t="shared" si="94"/>
        <v>0922</v>
      </c>
      <c r="E154" s="39" t="s">
        <v>143</v>
      </c>
      <c r="F154" s="40">
        <v>121</v>
      </c>
      <c r="G154" s="41">
        <v>12</v>
      </c>
      <c r="H154" s="42">
        <v>3722</v>
      </c>
      <c r="I154" s="48">
        <v>7048</v>
      </c>
      <c r="J154" s="46">
        <v>958</v>
      </c>
      <c r="K154" s="44" t="s">
        <v>179</v>
      </c>
      <c r="L154" s="400">
        <f>SUM(N154:AP154)</f>
        <v>0</v>
      </c>
      <c r="M154" s="49">
        <v>122</v>
      </c>
      <c r="N154" s="400"/>
      <c r="O154" s="400"/>
      <c r="P154" s="400"/>
      <c r="Q154" s="400"/>
      <c r="R154" s="400"/>
      <c r="S154" s="400"/>
      <c r="T154" s="400"/>
      <c r="U154" s="400"/>
      <c r="V154" s="400"/>
      <c r="W154" s="400"/>
      <c r="X154" s="400"/>
      <c r="Y154" s="400"/>
      <c r="Z154" s="400"/>
      <c r="AA154" s="400"/>
      <c r="AB154" s="400"/>
      <c r="AC154" s="400"/>
      <c r="AD154" s="400"/>
      <c r="AE154" s="400"/>
      <c r="AF154" s="400"/>
      <c r="AG154" s="400"/>
      <c r="AH154" s="400"/>
      <c r="AI154" s="400"/>
      <c r="AJ154" s="400"/>
      <c r="AK154" s="400"/>
      <c r="AL154" s="400"/>
      <c r="AM154" s="400"/>
      <c r="AN154" s="400"/>
      <c r="AO154" s="400"/>
      <c r="AP154" s="400"/>
    </row>
    <row r="155" spans="1:45" x14ac:dyDescent="0.3">
      <c r="A155" s="8">
        <f t="shared" si="119"/>
        <v>0</v>
      </c>
      <c r="B155" s="9" t="str">
        <f t="shared" si="120"/>
        <v xml:space="preserve"> </v>
      </c>
      <c r="C155" s="45" t="str">
        <f t="shared" si="93"/>
        <v xml:space="preserve">  </v>
      </c>
      <c r="D155" s="45" t="str">
        <f t="shared" si="94"/>
        <v xml:space="preserve">  </v>
      </c>
      <c r="E155" s="39"/>
      <c r="F155" s="40"/>
      <c r="G155" s="41"/>
      <c r="H155" s="42"/>
      <c r="I155" s="43"/>
      <c r="J155" s="43"/>
      <c r="K155" s="44"/>
      <c r="L155" s="110"/>
      <c r="M155" s="18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F155" s="110"/>
      <c r="AG155" s="110"/>
      <c r="AH155" s="110"/>
      <c r="AI155" s="110"/>
      <c r="AJ155" s="110"/>
      <c r="AK155" s="110"/>
      <c r="AL155" s="110"/>
      <c r="AM155" s="110"/>
      <c r="AN155" s="110"/>
      <c r="AO155" s="110"/>
      <c r="AP155" s="110"/>
      <c r="AR155" t="s">
        <v>3442</v>
      </c>
    </row>
    <row r="156" spans="1:45" ht="39.6" x14ac:dyDescent="0.3">
      <c r="A156" s="8" t="str">
        <f t="shared" si="119"/>
        <v>A 7007 06</v>
      </c>
      <c r="B156" s="9" t="str">
        <f t="shared" si="120"/>
        <v xml:space="preserve"> </v>
      </c>
      <c r="C156" s="45" t="str">
        <f t="shared" si="93"/>
        <v xml:space="preserve">  </v>
      </c>
      <c r="D156" s="45" t="str">
        <f t="shared" si="94"/>
        <v xml:space="preserve">  </v>
      </c>
      <c r="E156" s="33" t="s">
        <v>143</v>
      </c>
      <c r="F156" s="34">
        <v>122</v>
      </c>
      <c r="G156" s="35"/>
      <c r="H156" s="36" t="s">
        <v>164</v>
      </c>
      <c r="I156" s="43"/>
      <c r="J156" s="43"/>
      <c r="K156" s="38" t="s">
        <v>165</v>
      </c>
      <c r="L156" s="115">
        <f>SUM(L157)</f>
        <v>0</v>
      </c>
      <c r="N156" s="115">
        <f>SUM(N157)</f>
        <v>0</v>
      </c>
      <c r="O156" s="115">
        <f t="shared" ref="O156:Z157" si="151">SUM(O157)</f>
        <v>0</v>
      </c>
      <c r="P156" s="115">
        <f t="shared" si="151"/>
        <v>0</v>
      </c>
      <c r="Q156" s="115">
        <f t="shared" si="151"/>
        <v>0</v>
      </c>
      <c r="R156" s="115">
        <f t="shared" si="151"/>
        <v>0</v>
      </c>
      <c r="S156" s="115">
        <f t="shared" si="151"/>
        <v>0</v>
      </c>
      <c r="T156" s="115">
        <f t="shared" si="151"/>
        <v>0</v>
      </c>
      <c r="U156" s="115">
        <f t="shared" si="151"/>
        <v>0</v>
      </c>
      <c r="V156" s="115">
        <f t="shared" si="151"/>
        <v>0</v>
      </c>
      <c r="W156" s="115">
        <f t="shared" si="151"/>
        <v>0</v>
      </c>
      <c r="X156" s="115">
        <f t="shared" si="151"/>
        <v>0</v>
      </c>
      <c r="Y156" s="115">
        <f t="shared" si="151"/>
        <v>0</v>
      </c>
      <c r="Z156" s="115">
        <f t="shared" si="151"/>
        <v>0</v>
      </c>
      <c r="AA156" s="115">
        <f t="shared" ref="AA156:AP157" si="152">SUM(AA157)</f>
        <v>0</v>
      </c>
      <c r="AB156" s="115">
        <f t="shared" si="152"/>
        <v>0</v>
      </c>
      <c r="AC156" s="115">
        <f t="shared" si="152"/>
        <v>0</v>
      </c>
      <c r="AD156" s="115">
        <f t="shared" si="152"/>
        <v>0</v>
      </c>
      <c r="AE156" s="115">
        <f t="shared" si="152"/>
        <v>0</v>
      </c>
      <c r="AF156" s="115">
        <f t="shared" si="152"/>
        <v>0</v>
      </c>
      <c r="AG156" s="115">
        <f t="shared" si="152"/>
        <v>0</v>
      </c>
      <c r="AH156" s="115">
        <f t="shared" si="152"/>
        <v>0</v>
      </c>
      <c r="AI156" s="115">
        <f t="shared" si="152"/>
        <v>0</v>
      </c>
      <c r="AJ156" s="115">
        <f t="shared" si="152"/>
        <v>0</v>
      </c>
      <c r="AK156" s="115">
        <f t="shared" si="152"/>
        <v>0</v>
      </c>
      <c r="AL156" s="115">
        <f t="shared" si="152"/>
        <v>0</v>
      </c>
      <c r="AM156" s="115">
        <f t="shared" si="152"/>
        <v>0</v>
      </c>
      <c r="AN156" s="115">
        <f t="shared" si="152"/>
        <v>0</v>
      </c>
      <c r="AO156" s="115">
        <f t="shared" si="152"/>
        <v>0</v>
      </c>
      <c r="AP156" s="115">
        <f t="shared" si="152"/>
        <v>0</v>
      </c>
      <c r="AQ156" s="108">
        <f>SUM(O156:AP156)</f>
        <v>0</v>
      </c>
      <c r="AR156">
        <v>445000</v>
      </c>
      <c r="AS156" s="108">
        <f>SUM(AQ156-AR156)</f>
        <v>-445000</v>
      </c>
    </row>
    <row r="157" spans="1:45" x14ac:dyDescent="0.3">
      <c r="A157" s="8">
        <f t="shared" si="119"/>
        <v>3</v>
      </c>
      <c r="B157" s="9" t="str">
        <f t="shared" si="120"/>
        <v xml:space="preserve"> </v>
      </c>
      <c r="C157" s="45" t="str">
        <f t="shared" si="93"/>
        <v xml:space="preserve">  </v>
      </c>
      <c r="D157" s="45" t="str">
        <f t="shared" si="94"/>
        <v xml:space="preserve">  </v>
      </c>
      <c r="E157" s="39"/>
      <c r="F157" s="40"/>
      <c r="G157" s="41"/>
      <c r="H157" s="42">
        <v>3</v>
      </c>
      <c r="I157" s="43"/>
      <c r="J157" s="43"/>
      <c r="K157" s="44" t="s">
        <v>50</v>
      </c>
      <c r="L157" s="110">
        <f t="shared" ref="L157:W157" si="153">SUM(L158)</f>
        <v>0</v>
      </c>
      <c r="N157" s="110">
        <f t="shared" ref="N157" si="154">SUM(N158)</f>
        <v>0</v>
      </c>
      <c r="O157" s="110">
        <f t="shared" si="153"/>
        <v>0</v>
      </c>
      <c r="P157" s="110">
        <f t="shared" si="153"/>
        <v>0</v>
      </c>
      <c r="Q157" s="110">
        <f t="shared" si="153"/>
        <v>0</v>
      </c>
      <c r="R157" s="110">
        <f t="shared" si="153"/>
        <v>0</v>
      </c>
      <c r="S157" s="110">
        <f t="shared" si="153"/>
        <v>0</v>
      </c>
      <c r="T157" s="110">
        <f t="shared" si="153"/>
        <v>0</v>
      </c>
      <c r="U157" s="110">
        <f t="shared" si="153"/>
        <v>0</v>
      </c>
      <c r="V157" s="110">
        <f t="shared" si="153"/>
        <v>0</v>
      </c>
      <c r="W157" s="110">
        <f t="shared" si="153"/>
        <v>0</v>
      </c>
      <c r="X157" s="110">
        <f t="shared" si="151"/>
        <v>0</v>
      </c>
      <c r="Y157" s="110">
        <f t="shared" si="151"/>
        <v>0</v>
      </c>
      <c r="Z157" s="110">
        <f t="shared" si="151"/>
        <v>0</v>
      </c>
      <c r="AA157" s="110">
        <f t="shared" si="152"/>
        <v>0</v>
      </c>
      <c r="AB157" s="110">
        <f t="shared" si="152"/>
        <v>0</v>
      </c>
      <c r="AC157" s="110">
        <f t="shared" si="152"/>
        <v>0</v>
      </c>
      <c r="AD157" s="110">
        <f t="shared" si="152"/>
        <v>0</v>
      </c>
      <c r="AE157" s="110">
        <f t="shared" si="152"/>
        <v>0</v>
      </c>
      <c r="AF157" s="110">
        <f t="shared" si="152"/>
        <v>0</v>
      </c>
      <c r="AG157" s="110">
        <f t="shared" si="152"/>
        <v>0</v>
      </c>
      <c r="AH157" s="110">
        <f t="shared" si="152"/>
        <v>0</v>
      </c>
      <c r="AI157" s="110">
        <f t="shared" si="152"/>
        <v>0</v>
      </c>
      <c r="AJ157" s="110">
        <f t="shared" si="152"/>
        <v>0</v>
      </c>
      <c r="AK157" s="110">
        <f t="shared" si="152"/>
        <v>0</v>
      </c>
      <c r="AL157" s="110">
        <f t="shared" si="152"/>
        <v>0</v>
      </c>
      <c r="AM157" s="110">
        <f t="shared" si="152"/>
        <v>0</v>
      </c>
      <c r="AN157" s="110">
        <f t="shared" si="152"/>
        <v>0</v>
      </c>
      <c r="AO157" s="110">
        <f t="shared" si="152"/>
        <v>0</v>
      </c>
      <c r="AP157" s="110">
        <f t="shared" si="152"/>
        <v>0</v>
      </c>
    </row>
    <row r="158" spans="1:45" x14ac:dyDescent="0.3">
      <c r="A158" s="8">
        <f t="shared" si="119"/>
        <v>32</v>
      </c>
      <c r="B158" s="9" t="str">
        <f t="shared" si="120"/>
        <v xml:space="preserve"> </v>
      </c>
      <c r="C158" s="45" t="str">
        <f t="shared" si="93"/>
        <v xml:space="preserve">  </v>
      </c>
      <c r="D158" s="45" t="str">
        <f t="shared" si="94"/>
        <v xml:space="preserve">  </v>
      </c>
      <c r="E158" s="39"/>
      <c r="F158" s="40"/>
      <c r="G158" s="41"/>
      <c r="H158" s="42">
        <v>32</v>
      </c>
      <c r="I158" s="43"/>
      <c r="J158" s="43"/>
      <c r="K158" s="44" t="s">
        <v>56</v>
      </c>
      <c r="L158" s="110">
        <f>SUM(L159,L161,L165,L171)</f>
        <v>0</v>
      </c>
      <c r="M158" s="18"/>
      <c r="N158" s="110">
        <f>SUM(N159,N161,N165,N171)</f>
        <v>0</v>
      </c>
      <c r="O158" s="110">
        <f t="shared" ref="O158:Z158" si="155">SUM(O159,O161,O165,O171)</f>
        <v>0</v>
      </c>
      <c r="P158" s="110">
        <f t="shared" si="155"/>
        <v>0</v>
      </c>
      <c r="Q158" s="110">
        <f t="shared" si="155"/>
        <v>0</v>
      </c>
      <c r="R158" s="110">
        <f t="shared" si="155"/>
        <v>0</v>
      </c>
      <c r="S158" s="110">
        <f t="shared" si="155"/>
        <v>0</v>
      </c>
      <c r="T158" s="110">
        <f t="shared" si="155"/>
        <v>0</v>
      </c>
      <c r="U158" s="110">
        <f t="shared" si="155"/>
        <v>0</v>
      </c>
      <c r="V158" s="110">
        <f t="shared" si="155"/>
        <v>0</v>
      </c>
      <c r="W158" s="110">
        <f t="shared" si="155"/>
        <v>0</v>
      </c>
      <c r="X158" s="110">
        <f t="shared" si="155"/>
        <v>0</v>
      </c>
      <c r="Y158" s="110">
        <f t="shared" si="155"/>
        <v>0</v>
      </c>
      <c r="Z158" s="110">
        <f t="shared" si="155"/>
        <v>0</v>
      </c>
      <c r="AA158" s="110">
        <f t="shared" ref="AA158:AP158" si="156">SUM(AA159,AA161,AA165,AA171)</f>
        <v>0</v>
      </c>
      <c r="AB158" s="110">
        <f t="shared" si="156"/>
        <v>0</v>
      </c>
      <c r="AC158" s="110">
        <f t="shared" si="156"/>
        <v>0</v>
      </c>
      <c r="AD158" s="110">
        <f t="shared" si="156"/>
        <v>0</v>
      </c>
      <c r="AE158" s="110">
        <f t="shared" si="156"/>
        <v>0</v>
      </c>
      <c r="AF158" s="110">
        <f t="shared" si="156"/>
        <v>0</v>
      </c>
      <c r="AG158" s="110">
        <f t="shared" si="156"/>
        <v>0</v>
      </c>
      <c r="AH158" s="110">
        <f t="shared" si="156"/>
        <v>0</v>
      </c>
      <c r="AI158" s="110">
        <f t="shared" si="156"/>
        <v>0</v>
      </c>
      <c r="AJ158" s="110">
        <f t="shared" si="156"/>
        <v>0</v>
      </c>
      <c r="AK158" s="110">
        <f t="shared" si="156"/>
        <v>0</v>
      </c>
      <c r="AL158" s="110">
        <f t="shared" si="156"/>
        <v>0</v>
      </c>
      <c r="AM158" s="110">
        <f t="shared" si="156"/>
        <v>0</v>
      </c>
      <c r="AN158" s="110">
        <f t="shared" si="156"/>
        <v>0</v>
      </c>
      <c r="AO158" s="110">
        <f t="shared" si="156"/>
        <v>0</v>
      </c>
      <c r="AP158" s="110">
        <f t="shared" si="156"/>
        <v>0</v>
      </c>
    </row>
    <row r="159" spans="1:45" x14ac:dyDescent="0.3">
      <c r="A159" s="8">
        <f t="shared" si="119"/>
        <v>321</v>
      </c>
      <c r="B159" s="9" t="str">
        <f t="shared" si="120"/>
        <v xml:space="preserve"> </v>
      </c>
      <c r="C159" s="45" t="str">
        <f t="shared" si="93"/>
        <v xml:space="preserve">  </v>
      </c>
      <c r="D159" s="45" t="str">
        <f t="shared" si="94"/>
        <v xml:space="preserve">  </v>
      </c>
      <c r="E159" s="39"/>
      <c r="F159" s="40"/>
      <c r="G159" s="41"/>
      <c r="H159" s="42">
        <v>321</v>
      </c>
      <c r="I159" s="43"/>
      <c r="J159" s="43"/>
      <c r="K159" s="44" t="s">
        <v>75</v>
      </c>
      <c r="L159" s="110">
        <f>SUM(L160)</f>
        <v>0</v>
      </c>
      <c r="M159" s="18"/>
      <c r="N159" s="110">
        <f>SUM(N160)</f>
        <v>0</v>
      </c>
      <c r="O159" s="110">
        <f t="shared" ref="O159:Z159" si="157">SUM(O160)</f>
        <v>0</v>
      </c>
      <c r="P159" s="110">
        <f t="shared" si="157"/>
        <v>0</v>
      </c>
      <c r="Q159" s="110">
        <f t="shared" si="157"/>
        <v>0</v>
      </c>
      <c r="R159" s="110">
        <f t="shared" si="157"/>
        <v>0</v>
      </c>
      <c r="S159" s="110">
        <f t="shared" si="157"/>
        <v>0</v>
      </c>
      <c r="T159" s="110">
        <f t="shared" si="157"/>
        <v>0</v>
      </c>
      <c r="U159" s="110">
        <f t="shared" si="157"/>
        <v>0</v>
      </c>
      <c r="V159" s="110">
        <f t="shared" si="157"/>
        <v>0</v>
      </c>
      <c r="W159" s="110">
        <f t="shared" si="157"/>
        <v>0</v>
      </c>
      <c r="X159" s="110">
        <f t="shared" si="157"/>
        <v>0</v>
      </c>
      <c r="Y159" s="110">
        <f t="shared" si="157"/>
        <v>0</v>
      </c>
      <c r="Z159" s="110">
        <f t="shared" si="157"/>
        <v>0</v>
      </c>
      <c r="AA159" s="110">
        <f t="shared" ref="AA159:AP159" si="158">SUM(AA160)</f>
        <v>0</v>
      </c>
      <c r="AB159" s="110">
        <f t="shared" si="158"/>
        <v>0</v>
      </c>
      <c r="AC159" s="110">
        <f t="shared" si="158"/>
        <v>0</v>
      </c>
      <c r="AD159" s="110">
        <f t="shared" si="158"/>
        <v>0</v>
      </c>
      <c r="AE159" s="110">
        <f t="shared" si="158"/>
        <v>0</v>
      </c>
      <c r="AF159" s="110">
        <f t="shared" si="158"/>
        <v>0</v>
      </c>
      <c r="AG159" s="110">
        <f t="shared" si="158"/>
        <v>0</v>
      </c>
      <c r="AH159" s="110">
        <f t="shared" si="158"/>
        <v>0</v>
      </c>
      <c r="AI159" s="110">
        <f t="shared" si="158"/>
        <v>0</v>
      </c>
      <c r="AJ159" s="110">
        <f t="shared" si="158"/>
        <v>0</v>
      </c>
      <c r="AK159" s="110">
        <f t="shared" si="158"/>
        <v>0</v>
      </c>
      <c r="AL159" s="110">
        <f t="shared" si="158"/>
        <v>0</v>
      </c>
      <c r="AM159" s="110">
        <f t="shared" si="158"/>
        <v>0</v>
      </c>
      <c r="AN159" s="110">
        <f t="shared" si="158"/>
        <v>0</v>
      </c>
      <c r="AO159" s="110">
        <f t="shared" si="158"/>
        <v>0</v>
      </c>
      <c r="AP159" s="110">
        <f t="shared" si="158"/>
        <v>0</v>
      </c>
    </row>
    <row r="160" spans="1:45" ht="26.4" x14ac:dyDescent="0.3">
      <c r="A160" s="8">
        <f t="shared" si="119"/>
        <v>3212</v>
      </c>
      <c r="B160" s="9">
        <f t="shared" si="120"/>
        <v>12</v>
      </c>
      <c r="C160" s="45" t="str">
        <f t="shared" si="93"/>
        <v>092</v>
      </c>
      <c r="D160" s="45" t="str">
        <f t="shared" si="94"/>
        <v>0922</v>
      </c>
      <c r="E160" s="39" t="s">
        <v>143</v>
      </c>
      <c r="F160" s="40">
        <v>122</v>
      </c>
      <c r="G160" s="41">
        <v>12</v>
      </c>
      <c r="H160" s="42">
        <v>3212</v>
      </c>
      <c r="I160" s="46">
        <v>999</v>
      </c>
      <c r="J160" s="46">
        <v>999</v>
      </c>
      <c r="K160" s="44" t="s">
        <v>89</v>
      </c>
      <c r="L160" s="400">
        <f>SUM(N160:AP160)</f>
        <v>0</v>
      </c>
      <c r="M160" s="18">
        <v>122</v>
      </c>
      <c r="N160" s="400"/>
      <c r="O160" s="400"/>
      <c r="P160" s="400"/>
      <c r="Q160" s="400"/>
      <c r="R160" s="400"/>
      <c r="S160" s="400"/>
      <c r="T160" s="400"/>
      <c r="U160" s="400"/>
      <c r="V160" s="400"/>
      <c r="W160" s="400"/>
      <c r="X160" s="400"/>
      <c r="Y160" s="400"/>
      <c r="Z160" s="400"/>
      <c r="AA160" s="400"/>
      <c r="AB160" s="400"/>
      <c r="AC160" s="400"/>
      <c r="AD160" s="400"/>
      <c r="AE160" s="400"/>
      <c r="AF160" s="400"/>
      <c r="AG160" s="400"/>
      <c r="AH160" s="400"/>
      <c r="AI160" s="400"/>
      <c r="AJ160" s="400"/>
      <c r="AK160" s="400"/>
      <c r="AL160" s="400"/>
      <c r="AM160" s="400"/>
      <c r="AN160" s="400"/>
      <c r="AO160" s="400"/>
      <c r="AP160" s="400"/>
    </row>
    <row r="161" spans="1:42" x14ac:dyDescent="0.3">
      <c r="A161" s="8">
        <f t="shared" si="119"/>
        <v>322</v>
      </c>
      <c r="B161" s="9" t="str">
        <f t="shared" si="120"/>
        <v xml:space="preserve"> </v>
      </c>
      <c r="C161" s="45" t="str">
        <f t="shared" si="93"/>
        <v xml:space="preserve">  </v>
      </c>
      <c r="D161" s="45" t="str">
        <f t="shared" si="94"/>
        <v xml:space="preserve">  </v>
      </c>
      <c r="E161" s="39"/>
      <c r="F161" s="40"/>
      <c r="G161" s="41"/>
      <c r="H161" s="42">
        <v>322</v>
      </c>
      <c r="I161" s="43"/>
      <c r="J161" s="43"/>
      <c r="K161" s="44" t="s">
        <v>78</v>
      </c>
      <c r="L161" s="110">
        <f>SUM(L162:L164)</f>
        <v>0</v>
      </c>
      <c r="M161" s="18"/>
      <c r="N161" s="110">
        <f>SUM(N162:N164)</f>
        <v>0</v>
      </c>
      <c r="O161" s="110">
        <f t="shared" ref="O161:Z161" si="159">SUM(O162:O164)</f>
        <v>0</v>
      </c>
      <c r="P161" s="110">
        <f t="shared" si="159"/>
        <v>0</v>
      </c>
      <c r="Q161" s="110">
        <f t="shared" si="159"/>
        <v>0</v>
      </c>
      <c r="R161" s="110">
        <f t="shared" si="159"/>
        <v>0</v>
      </c>
      <c r="S161" s="110">
        <f t="shared" si="159"/>
        <v>0</v>
      </c>
      <c r="T161" s="110">
        <f t="shared" si="159"/>
        <v>0</v>
      </c>
      <c r="U161" s="110">
        <f t="shared" si="159"/>
        <v>0</v>
      </c>
      <c r="V161" s="110">
        <f t="shared" si="159"/>
        <v>0</v>
      </c>
      <c r="W161" s="110">
        <f t="shared" si="159"/>
        <v>0</v>
      </c>
      <c r="X161" s="110">
        <f t="shared" si="159"/>
        <v>0</v>
      </c>
      <c r="Y161" s="110">
        <f t="shared" si="159"/>
        <v>0</v>
      </c>
      <c r="Z161" s="110">
        <f t="shared" si="159"/>
        <v>0</v>
      </c>
      <c r="AA161" s="110">
        <f t="shared" ref="AA161:AP161" si="160">SUM(AA162:AA164)</f>
        <v>0</v>
      </c>
      <c r="AB161" s="110">
        <f t="shared" si="160"/>
        <v>0</v>
      </c>
      <c r="AC161" s="110">
        <f t="shared" si="160"/>
        <v>0</v>
      </c>
      <c r="AD161" s="110">
        <f t="shared" si="160"/>
        <v>0</v>
      </c>
      <c r="AE161" s="110">
        <f t="shared" si="160"/>
        <v>0</v>
      </c>
      <c r="AF161" s="110">
        <f t="shared" si="160"/>
        <v>0</v>
      </c>
      <c r="AG161" s="110">
        <f t="shared" si="160"/>
        <v>0</v>
      </c>
      <c r="AH161" s="110">
        <f t="shared" si="160"/>
        <v>0</v>
      </c>
      <c r="AI161" s="110">
        <f t="shared" si="160"/>
        <v>0</v>
      </c>
      <c r="AJ161" s="110">
        <f t="shared" si="160"/>
        <v>0</v>
      </c>
      <c r="AK161" s="110">
        <f t="shared" si="160"/>
        <v>0</v>
      </c>
      <c r="AL161" s="110">
        <f t="shared" si="160"/>
        <v>0</v>
      </c>
      <c r="AM161" s="110">
        <f t="shared" si="160"/>
        <v>0</v>
      </c>
      <c r="AN161" s="110">
        <f t="shared" si="160"/>
        <v>0</v>
      </c>
      <c r="AO161" s="110">
        <f t="shared" si="160"/>
        <v>0</v>
      </c>
      <c r="AP161" s="110">
        <f t="shared" si="160"/>
        <v>0</v>
      </c>
    </row>
    <row r="162" spans="1:42" ht="26.4" x14ac:dyDescent="0.3">
      <c r="A162" s="8">
        <f t="shared" si="119"/>
        <v>3221</v>
      </c>
      <c r="B162" s="9">
        <f t="shared" si="120"/>
        <v>12</v>
      </c>
      <c r="C162" s="45" t="str">
        <f t="shared" si="93"/>
        <v>092</v>
      </c>
      <c r="D162" s="45" t="str">
        <f t="shared" si="94"/>
        <v>0922</v>
      </c>
      <c r="E162" s="39" t="s">
        <v>143</v>
      </c>
      <c r="F162" s="40">
        <v>122</v>
      </c>
      <c r="G162" s="41">
        <v>12</v>
      </c>
      <c r="H162" s="42">
        <v>3221</v>
      </c>
      <c r="I162" s="46">
        <v>1000</v>
      </c>
      <c r="J162" s="46">
        <v>1000</v>
      </c>
      <c r="K162" s="6" t="s">
        <v>79</v>
      </c>
      <c r="L162" s="400">
        <f>SUM(N162:AP162)</f>
        <v>0</v>
      </c>
      <c r="M162" s="18">
        <v>122</v>
      </c>
      <c r="N162" s="400"/>
      <c r="O162" s="400"/>
      <c r="P162" s="400"/>
      <c r="Q162" s="400"/>
      <c r="R162" s="400"/>
      <c r="S162" s="400"/>
      <c r="T162" s="400"/>
      <c r="U162" s="400"/>
      <c r="V162" s="400"/>
      <c r="W162" s="400"/>
      <c r="X162" s="400"/>
      <c r="Y162" s="400"/>
      <c r="Z162" s="400"/>
      <c r="AA162" s="400"/>
      <c r="AB162" s="400"/>
      <c r="AC162" s="400"/>
      <c r="AD162" s="400"/>
      <c r="AE162" s="400"/>
      <c r="AF162" s="400"/>
      <c r="AG162" s="400"/>
      <c r="AH162" s="400"/>
      <c r="AI162" s="400"/>
      <c r="AJ162" s="400"/>
      <c r="AK162" s="400"/>
      <c r="AL162" s="400"/>
      <c r="AM162" s="400"/>
      <c r="AN162" s="400"/>
      <c r="AO162" s="400"/>
      <c r="AP162" s="400"/>
    </row>
    <row r="163" spans="1:42" x14ac:dyDescent="0.3">
      <c r="A163" s="8">
        <f t="shared" si="119"/>
        <v>3222</v>
      </c>
      <c r="B163" s="9">
        <f t="shared" si="120"/>
        <v>12</v>
      </c>
      <c r="C163" s="45" t="str">
        <f t="shared" si="93"/>
        <v>092</v>
      </c>
      <c r="D163" s="45" t="str">
        <f t="shared" si="94"/>
        <v>0922</v>
      </c>
      <c r="E163" s="39" t="s">
        <v>143</v>
      </c>
      <c r="F163" s="40">
        <v>122</v>
      </c>
      <c r="G163" s="41">
        <v>12</v>
      </c>
      <c r="H163" s="42">
        <v>3222</v>
      </c>
      <c r="I163" s="46">
        <v>1001</v>
      </c>
      <c r="J163" s="46">
        <v>1001</v>
      </c>
      <c r="K163" s="44" t="s">
        <v>124</v>
      </c>
      <c r="L163" s="400">
        <f>SUM(N163:AP163)</f>
        <v>0</v>
      </c>
      <c r="M163" s="18">
        <v>122</v>
      </c>
      <c r="N163" s="400"/>
      <c r="O163" s="400"/>
      <c r="P163" s="400"/>
      <c r="Q163" s="400"/>
      <c r="R163" s="400"/>
      <c r="S163" s="400"/>
      <c r="T163" s="400"/>
      <c r="U163" s="400"/>
      <c r="V163" s="400"/>
      <c r="W163" s="400"/>
      <c r="X163" s="400"/>
      <c r="Y163" s="400"/>
      <c r="Z163" s="400"/>
      <c r="AA163" s="400"/>
      <c r="AB163" s="400"/>
      <c r="AC163" s="400"/>
      <c r="AD163" s="400"/>
      <c r="AE163" s="400"/>
      <c r="AF163" s="400"/>
      <c r="AG163" s="400"/>
      <c r="AH163" s="400"/>
      <c r="AI163" s="400"/>
      <c r="AJ163" s="400"/>
      <c r="AK163" s="400"/>
      <c r="AL163" s="400"/>
      <c r="AM163" s="400"/>
      <c r="AN163" s="400"/>
      <c r="AO163" s="400"/>
      <c r="AP163" s="400"/>
    </row>
    <row r="164" spans="1:42" x14ac:dyDescent="0.3">
      <c r="A164" s="8">
        <f t="shared" si="119"/>
        <v>3223</v>
      </c>
      <c r="B164" s="9">
        <f t="shared" si="120"/>
        <v>12</v>
      </c>
      <c r="C164" s="45" t="str">
        <f t="shared" si="93"/>
        <v>092</v>
      </c>
      <c r="D164" s="45" t="str">
        <f t="shared" si="94"/>
        <v>0922</v>
      </c>
      <c r="E164" s="39" t="s">
        <v>143</v>
      </c>
      <c r="F164" s="40">
        <v>122</v>
      </c>
      <c r="G164" s="41">
        <v>12</v>
      </c>
      <c r="H164" s="42">
        <v>3223</v>
      </c>
      <c r="I164" s="46">
        <v>1002</v>
      </c>
      <c r="J164" s="46">
        <v>1002</v>
      </c>
      <c r="K164" s="44" t="s">
        <v>80</v>
      </c>
      <c r="L164" s="400">
        <f>SUM(N164:AP164)</f>
        <v>0</v>
      </c>
      <c r="M164" s="18">
        <v>122</v>
      </c>
      <c r="N164" s="400"/>
      <c r="O164" s="400"/>
      <c r="P164" s="400"/>
      <c r="Q164" s="400"/>
      <c r="R164" s="400"/>
      <c r="S164" s="400"/>
      <c r="T164" s="400"/>
      <c r="U164" s="400"/>
      <c r="V164" s="400"/>
      <c r="W164" s="400"/>
      <c r="X164" s="400"/>
      <c r="Y164" s="400"/>
      <c r="Z164" s="400"/>
      <c r="AA164" s="400"/>
      <c r="AB164" s="400"/>
      <c r="AC164" s="400"/>
      <c r="AD164" s="400"/>
      <c r="AE164" s="400"/>
      <c r="AF164" s="400"/>
      <c r="AG164" s="400"/>
      <c r="AH164" s="400"/>
      <c r="AI164" s="400"/>
      <c r="AJ164" s="400"/>
      <c r="AK164" s="400"/>
      <c r="AL164" s="400"/>
      <c r="AM164" s="400"/>
      <c r="AN164" s="400"/>
      <c r="AO164" s="400"/>
      <c r="AP164" s="400"/>
    </row>
    <row r="165" spans="1:42" x14ac:dyDescent="0.3">
      <c r="A165" s="8">
        <f t="shared" si="119"/>
        <v>323</v>
      </c>
      <c r="B165" s="9" t="str">
        <f t="shared" si="120"/>
        <v xml:space="preserve"> </v>
      </c>
      <c r="C165" s="45" t="str">
        <f t="shared" si="93"/>
        <v xml:space="preserve">  </v>
      </c>
      <c r="D165" s="45" t="str">
        <f t="shared" si="94"/>
        <v xml:space="preserve">  </v>
      </c>
      <c r="E165" s="39"/>
      <c r="F165" s="40"/>
      <c r="G165" s="41"/>
      <c r="H165" s="42">
        <v>323</v>
      </c>
      <c r="I165" s="43"/>
      <c r="J165" s="43"/>
      <c r="K165" s="44" t="s">
        <v>57</v>
      </c>
      <c r="L165" s="110">
        <f>SUM(L166:L170)</f>
        <v>0</v>
      </c>
      <c r="M165" s="18"/>
      <c r="N165" s="110">
        <f>SUM(N166:N170)</f>
        <v>0</v>
      </c>
      <c r="O165" s="110">
        <f t="shared" ref="O165:Z165" si="161">SUM(O166:O170)</f>
        <v>0</v>
      </c>
      <c r="P165" s="110">
        <f t="shared" si="161"/>
        <v>0</v>
      </c>
      <c r="Q165" s="110">
        <f t="shared" si="161"/>
        <v>0</v>
      </c>
      <c r="R165" s="110">
        <f t="shared" si="161"/>
        <v>0</v>
      </c>
      <c r="S165" s="110">
        <f t="shared" si="161"/>
        <v>0</v>
      </c>
      <c r="T165" s="110">
        <f t="shared" si="161"/>
        <v>0</v>
      </c>
      <c r="U165" s="110">
        <f t="shared" si="161"/>
        <v>0</v>
      </c>
      <c r="V165" s="110">
        <f t="shared" si="161"/>
        <v>0</v>
      </c>
      <c r="W165" s="110">
        <f t="shared" si="161"/>
        <v>0</v>
      </c>
      <c r="X165" s="110">
        <f t="shared" si="161"/>
        <v>0</v>
      </c>
      <c r="Y165" s="110">
        <f t="shared" si="161"/>
        <v>0</v>
      </c>
      <c r="Z165" s="110">
        <f t="shared" si="161"/>
        <v>0</v>
      </c>
      <c r="AA165" s="110">
        <f t="shared" ref="AA165:AP165" si="162">SUM(AA166:AA170)</f>
        <v>0</v>
      </c>
      <c r="AB165" s="110">
        <f t="shared" si="162"/>
        <v>0</v>
      </c>
      <c r="AC165" s="110">
        <f t="shared" si="162"/>
        <v>0</v>
      </c>
      <c r="AD165" s="110">
        <f t="shared" si="162"/>
        <v>0</v>
      </c>
      <c r="AE165" s="110">
        <f t="shared" si="162"/>
        <v>0</v>
      </c>
      <c r="AF165" s="110">
        <f t="shared" si="162"/>
        <v>0</v>
      </c>
      <c r="AG165" s="110">
        <f t="shared" si="162"/>
        <v>0</v>
      </c>
      <c r="AH165" s="110">
        <f t="shared" si="162"/>
        <v>0</v>
      </c>
      <c r="AI165" s="110">
        <f t="shared" si="162"/>
        <v>0</v>
      </c>
      <c r="AJ165" s="110">
        <f t="shared" si="162"/>
        <v>0</v>
      </c>
      <c r="AK165" s="110">
        <f t="shared" si="162"/>
        <v>0</v>
      </c>
      <c r="AL165" s="110">
        <f t="shared" si="162"/>
        <v>0</v>
      </c>
      <c r="AM165" s="110">
        <f t="shared" si="162"/>
        <v>0</v>
      </c>
      <c r="AN165" s="110">
        <f t="shared" si="162"/>
        <v>0</v>
      </c>
      <c r="AO165" s="110">
        <f t="shared" si="162"/>
        <v>0</v>
      </c>
      <c r="AP165" s="110">
        <f t="shared" si="162"/>
        <v>0</v>
      </c>
    </row>
    <row r="166" spans="1:42" ht="26.4" x14ac:dyDescent="0.3">
      <c r="A166" s="8">
        <f t="shared" si="119"/>
        <v>3232</v>
      </c>
      <c r="B166" s="9">
        <f t="shared" si="120"/>
        <v>12</v>
      </c>
      <c r="C166" s="45" t="str">
        <f t="shared" ref="C166:C233" si="163">IF(I166&gt;0,LEFT(E166,3),"  ")</f>
        <v>092</v>
      </c>
      <c r="D166" s="45" t="str">
        <f t="shared" ref="D166:D233" si="164">IF(I166&gt;0,LEFT(E166,4),"  ")</f>
        <v>0922</v>
      </c>
      <c r="E166" s="39" t="s">
        <v>143</v>
      </c>
      <c r="F166" s="40">
        <v>122</v>
      </c>
      <c r="G166" s="41">
        <v>12</v>
      </c>
      <c r="H166" s="42">
        <v>3232</v>
      </c>
      <c r="I166" s="46">
        <v>1003</v>
      </c>
      <c r="J166" s="46">
        <v>1003</v>
      </c>
      <c r="K166" s="44" t="s">
        <v>97</v>
      </c>
      <c r="L166" s="400">
        <f>SUM(N166:AP166)</f>
        <v>0</v>
      </c>
      <c r="M166" s="18">
        <v>122</v>
      </c>
      <c r="N166" s="400"/>
      <c r="O166" s="400"/>
      <c r="P166" s="400"/>
      <c r="Q166" s="400"/>
      <c r="R166" s="400"/>
      <c r="S166" s="400"/>
      <c r="T166" s="400"/>
      <c r="U166" s="400"/>
      <c r="V166" s="400"/>
      <c r="W166" s="400"/>
      <c r="X166" s="400"/>
      <c r="Y166" s="400"/>
      <c r="Z166" s="400"/>
      <c r="AA166" s="400"/>
      <c r="AB166" s="400"/>
      <c r="AC166" s="400"/>
      <c r="AD166" s="400"/>
      <c r="AE166" s="400"/>
      <c r="AF166" s="400"/>
      <c r="AG166" s="400"/>
      <c r="AH166" s="400"/>
      <c r="AI166" s="400"/>
      <c r="AJ166" s="400"/>
      <c r="AK166" s="400"/>
      <c r="AL166" s="400"/>
      <c r="AM166" s="400"/>
      <c r="AN166" s="400"/>
      <c r="AO166" s="400"/>
      <c r="AP166" s="400"/>
    </row>
    <row r="167" spans="1:42" x14ac:dyDescent="0.3">
      <c r="A167" s="8">
        <f t="shared" si="119"/>
        <v>3234</v>
      </c>
      <c r="B167" s="9">
        <f t="shared" si="120"/>
        <v>12</v>
      </c>
      <c r="C167" s="45" t="str">
        <f t="shared" si="163"/>
        <v>092</v>
      </c>
      <c r="D167" s="45" t="str">
        <f t="shared" si="164"/>
        <v>0922</v>
      </c>
      <c r="E167" s="39" t="s">
        <v>143</v>
      </c>
      <c r="F167" s="40">
        <v>122</v>
      </c>
      <c r="G167" s="41">
        <v>12</v>
      </c>
      <c r="H167" s="42">
        <v>3234</v>
      </c>
      <c r="I167" s="46">
        <v>1004</v>
      </c>
      <c r="J167" s="46">
        <v>1004</v>
      </c>
      <c r="K167" s="44" t="s">
        <v>82</v>
      </c>
      <c r="L167" s="400">
        <f>SUM(N167:AP167)</f>
        <v>0</v>
      </c>
      <c r="M167" s="18">
        <v>122</v>
      </c>
      <c r="N167" s="400"/>
      <c r="O167" s="400"/>
      <c r="P167" s="400"/>
      <c r="Q167" s="400"/>
      <c r="R167" s="400"/>
      <c r="S167" s="400"/>
      <c r="T167" s="400"/>
      <c r="U167" s="400"/>
      <c r="V167" s="400"/>
      <c r="W167" s="400"/>
      <c r="X167" s="400"/>
      <c r="Y167" s="400"/>
      <c r="Z167" s="400"/>
      <c r="AA167" s="400"/>
      <c r="AB167" s="400"/>
      <c r="AC167" s="400"/>
      <c r="AD167" s="400"/>
      <c r="AE167" s="400"/>
      <c r="AF167" s="400"/>
      <c r="AG167" s="400"/>
      <c r="AH167" s="400"/>
      <c r="AI167" s="400"/>
      <c r="AJ167" s="400"/>
      <c r="AK167" s="400"/>
      <c r="AL167" s="400"/>
      <c r="AM167" s="400"/>
      <c r="AN167" s="400"/>
      <c r="AO167" s="400"/>
      <c r="AP167" s="400"/>
    </row>
    <row r="168" spans="1:42" x14ac:dyDescent="0.3">
      <c r="A168" s="8">
        <f t="shared" si="119"/>
        <v>3235</v>
      </c>
      <c r="B168" s="9">
        <f t="shared" si="120"/>
        <v>12</v>
      </c>
      <c r="C168" s="45" t="str">
        <f t="shared" si="163"/>
        <v>092</v>
      </c>
      <c r="D168" s="45" t="str">
        <f t="shared" si="164"/>
        <v>0922</v>
      </c>
      <c r="E168" s="39" t="s">
        <v>143</v>
      </c>
      <c r="F168" s="40">
        <v>122</v>
      </c>
      <c r="G168" s="41">
        <v>12</v>
      </c>
      <c r="H168" s="42">
        <v>3235</v>
      </c>
      <c r="I168" s="46">
        <v>1005</v>
      </c>
      <c r="J168" s="46">
        <v>1005</v>
      </c>
      <c r="K168" s="44" t="s">
        <v>60</v>
      </c>
      <c r="L168" s="400">
        <f>SUM(N168:AP168)</f>
        <v>0</v>
      </c>
      <c r="M168" s="18">
        <v>122</v>
      </c>
      <c r="N168" s="400"/>
      <c r="O168" s="400"/>
      <c r="P168" s="400"/>
      <c r="Q168" s="400"/>
      <c r="R168" s="400"/>
      <c r="S168" s="400"/>
      <c r="T168" s="400"/>
      <c r="U168" s="400"/>
      <c r="V168" s="400"/>
      <c r="W168" s="400"/>
      <c r="X168" s="400"/>
      <c r="Y168" s="400"/>
      <c r="Z168" s="400"/>
      <c r="AA168" s="400"/>
      <c r="AB168" s="400"/>
      <c r="AC168" s="400"/>
      <c r="AD168" s="400"/>
      <c r="AE168" s="400"/>
      <c r="AF168" s="400"/>
      <c r="AG168" s="400"/>
      <c r="AH168" s="400"/>
      <c r="AI168" s="400"/>
      <c r="AJ168" s="400"/>
      <c r="AK168" s="400"/>
      <c r="AL168" s="400"/>
      <c r="AM168" s="400"/>
      <c r="AN168" s="400"/>
      <c r="AO168" s="400"/>
      <c r="AP168" s="400"/>
    </row>
    <row r="169" spans="1:42" x14ac:dyDescent="0.3">
      <c r="A169" s="8">
        <f t="shared" si="119"/>
        <v>3236</v>
      </c>
      <c r="B169" s="9">
        <f t="shared" si="120"/>
        <v>12</v>
      </c>
      <c r="C169" s="45" t="str">
        <f t="shared" si="163"/>
        <v>092</v>
      </c>
      <c r="D169" s="45" t="str">
        <f t="shared" si="164"/>
        <v>0922</v>
      </c>
      <c r="E169" s="39" t="s">
        <v>143</v>
      </c>
      <c r="F169" s="40">
        <v>122</v>
      </c>
      <c r="G169" s="41">
        <v>12</v>
      </c>
      <c r="H169" s="42">
        <v>3236</v>
      </c>
      <c r="I169" s="46">
        <v>1006</v>
      </c>
      <c r="J169" s="46">
        <v>1006</v>
      </c>
      <c r="K169" s="44" t="s">
        <v>110</v>
      </c>
      <c r="L169" s="400">
        <f>SUM(N169:AP169)</f>
        <v>0</v>
      </c>
      <c r="M169" s="18">
        <v>122</v>
      </c>
      <c r="N169" s="400"/>
      <c r="O169" s="400"/>
      <c r="P169" s="400"/>
      <c r="Q169" s="400"/>
      <c r="R169" s="400"/>
      <c r="S169" s="400"/>
      <c r="T169" s="400"/>
      <c r="U169" s="400"/>
      <c r="V169" s="400"/>
      <c r="W169" s="400"/>
      <c r="X169" s="400"/>
      <c r="Y169" s="400"/>
      <c r="Z169" s="400"/>
      <c r="AA169" s="400"/>
      <c r="AB169" s="400"/>
      <c r="AC169" s="400"/>
      <c r="AD169" s="400"/>
      <c r="AE169" s="400"/>
      <c r="AF169" s="400"/>
      <c r="AG169" s="400"/>
      <c r="AH169" s="400"/>
      <c r="AI169" s="400"/>
      <c r="AJ169" s="400"/>
      <c r="AK169" s="400"/>
      <c r="AL169" s="400"/>
      <c r="AM169" s="400"/>
      <c r="AN169" s="400"/>
      <c r="AO169" s="400"/>
      <c r="AP169" s="400"/>
    </row>
    <row r="170" spans="1:42" x14ac:dyDescent="0.3">
      <c r="A170" s="8">
        <f t="shared" si="119"/>
        <v>3239</v>
      </c>
      <c r="B170" s="9">
        <f t="shared" si="120"/>
        <v>12</v>
      </c>
      <c r="C170" s="45" t="str">
        <f t="shared" si="163"/>
        <v>092</v>
      </c>
      <c r="D170" s="45" t="str">
        <f t="shared" si="164"/>
        <v>0922</v>
      </c>
      <c r="E170" s="39" t="s">
        <v>143</v>
      </c>
      <c r="F170" s="40">
        <v>122</v>
      </c>
      <c r="G170" s="41">
        <v>12</v>
      </c>
      <c r="H170" s="42">
        <v>3239</v>
      </c>
      <c r="I170" s="46">
        <v>1007</v>
      </c>
      <c r="J170" s="46">
        <v>1007</v>
      </c>
      <c r="K170" s="44" t="s">
        <v>62</v>
      </c>
      <c r="L170" s="400">
        <f>SUM(N170:AP170)</f>
        <v>0</v>
      </c>
      <c r="M170" s="18">
        <v>122</v>
      </c>
      <c r="N170" s="400"/>
      <c r="O170" s="400"/>
      <c r="P170" s="400"/>
      <c r="Q170" s="400"/>
      <c r="R170" s="400"/>
      <c r="S170" s="400"/>
      <c r="T170" s="400"/>
      <c r="U170" s="400"/>
      <c r="V170" s="400"/>
      <c r="W170" s="400"/>
      <c r="X170" s="400"/>
      <c r="Y170" s="400"/>
      <c r="Z170" s="400"/>
      <c r="AA170" s="400"/>
      <c r="AB170" s="400"/>
      <c r="AC170" s="400"/>
      <c r="AD170" s="400"/>
      <c r="AE170" s="400"/>
      <c r="AF170" s="400"/>
      <c r="AG170" s="400"/>
      <c r="AH170" s="400"/>
      <c r="AI170" s="400"/>
      <c r="AJ170" s="400"/>
      <c r="AK170" s="400"/>
      <c r="AL170" s="400"/>
      <c r="AM170" s="400"/>
      <c r="AN170" s="400"/>
      <c r="AO170" s="400"/>
      <c r="AP170" s="400"/>
    </row>
    <row r="171" spans="1:42" ht="26.4" x14ac:dyDescent="0.3">
      <c r="A171" s="8">
        <f t="shared" si="119"/>
        <v>329</v>
      </c>
      <c r="B171" s="9" t="str">
        <f t="shared" si="120"/>
        <v xml:space="preserve"> </v>
      </c>
      <c r="C171" s="45" t="str">
        <f t="shared" si="163"/>
        <v xml:space="preserve">  </v>
      </c>
      <c r="D171" s="45" t="str">
        <f t="shared" si="164"/>
        <v xml:space="preserve">  </v>
      </c>
      <c r="E171" s="39"/>
      <c r="F171" s="40"/>
      <c r="G171" s="41"/>
      <c r="H171" s="42">
        <v>329</v>
      </c>
      <c r="I171" s="43"/>
      <c r="J171" s="43"/>
      <c r="K171" s="44" t="s">
        <v>63</v>
      </c>
      <c r="L171" s="110">
        <f>SUM(L172:L172)</f>
        <v>0</v>
      </c>
      <c r="N171" s="110">
        <f>SUM(N172:N172)</f>
        <v>0</v>
      </c>
      <c r="O171" s="110">
        <f t="shared" ref="O171:Z171" si="165">SUM(O172:O172)</f>
        <v>0</v>
      </c>
      <c r="P171" s="110">
        <f t="shared" si="165"/>
        <v>0</v>
      </c>
      <c r="Q171" s="110">
        <f t="shared" si="165"/>
        <v>0</v>
      </c>
      <c r="R171" s="110">
        <f t="shared" si="165"/>
        <v>0</v>
      </c>
      <c r="S171" s="110">
        <f t="shared" si="165"/>
        <v>0</v>
      </c>
      <c r="T171" s="110">
        <f t="shared" si="165"/>
        <v>0</v>
      </c>
      <c r="U171" s="110">
        <f t="shared" si="165"/>
        <v>0</v>
      </c>
      <c r="V171" s="110">
        <f t="shared" si="165"/>
        <v>0</v>
      </c>
      <c r="W171" s="110">
        <f t="shared" si="165"/>
        <v>0</v>
      </c>
      <c r="X171" s="110">
        <f t="shared" si="165"/>
        <v>0</v>
      </c>
      <c r="Y171" s="110">
        <f t="shared" si="165"/>
        <v>0</v>
      </c>
      <c r="Z171" s="110">
        <f t="shared" si="165"/>
        <v>0</v>
      </c>
      <c r="AA171" s="110">
        <f t="shared" ref="AA171:AP171" si="166">SUM(AA172:AA172)</f>
        <v>0</v>
      </c>
      <c r="AB171" s="110">
        <f t="shared" si="166"/>
        <v>0</v>
      </c>
      <c r="AC171" s="110">
        <f t="shared" si="166"/>
        <v>0</v>
      </c>
      <c r="AD171" s="110">
        <f t="shared" si="166"/>
        <v>0</v>
      </c>
      <c r="AE171" s="110">
        <f t="shared" si="166"/>
        <v>0</v>
      </c>
      <c r="AF171" s="110">
        <f t="shared" si="166"/>
        <v>0</v>
      </c>
      <c r="AG171" s="110">
        <f t="shared" si="166"/>
        <v>0</v>
      </c>
      <c r="AH171" s="110">
        <f t="shared" si="166"/>
        <v>0</v>
      </c>
      <c r="AI171" s="110">
        <f t="shared" si="166"/>
        <v>0</v>
      </c>
      <c r="AJ171" s="110">
        <f t="shared" si="166"/>
        <v>0</v>
      </c>
      <c r="AK171" s="110">
        <f t="shared" si="166"/>
        <v>0</v>
      </c>
      <c r="AL171" s="110">
        <f t="shared" si="166"/>
        <v>0</v>
      </c>
      <c r="AM171" s="110">
        <f t="shared" si="166"/>
        <v>0</v>
      </c>
      <c r="AN171" s="110">
        <f t="shared" si="166"/>
        <v>0</v>
      </c>
      <c r="AO171" s="110">
        <f t="shared" si="166"/>
        <v>0</v>
      </c>
      <c r="AP171" s="110">
        <f t="shared" si="166"/>
        <v>0</v>
      </c>
    </row>
    <row r="172" spans="1:42" x14ac:dyDescent="0.3">
      <c r="A172" s="8">
        <f t="shared" si="119"/>
        <v>3292</v>
      </c>
      <c r="B172" s="9">
        <f t="shared" si="120"/>
        <v>12</v>
      </c>
      <c r="C172" s="45" t="str">
        <f>IF(I172&gt;0,LEFT(E172,3),"  ")</f>
        <v>092</v>
      </c>
      <c r="D172" s="45" t="str">
        <f>IF(I172&gt;0,LEFT(E172,4),"  ")</f>
        <v>0922</v>
      </c>
      <c r="E172" s="39" t="s">
        <v>143</v>
      </c>
      <c r="F172" s="40">
        <v>122</v>
      </c>
      <c r="G172" s="41">
        <v>12</v>
      </c>
      <c r="H172" s="42">
        <v>3292</v>
      </c>
      <c r="I172" s="46">
        <v>1008</v>
      </c>
      <c r="J172" s="46">
        <v>1008</v>
      </c>
      <c r="K172" s="44" t="s">
        <v>93</v>
      </c>
      <c r="L172" s="400">
        <f>SUM(N172:AP172)</f>
        <v>0</v>
      </c>
      <c r="M172" s="18">
        <v>122</v>
      </c>
      <c r="N172" s="400"/>
      <c r="O172" s="400"/>
      <c r="P172" s="400"/>
      <c r="Q172" s="400"/>
      <c r="R172" s="400"/>
      <c r="S172" s="400"/>
      <c r="T172" s="400"/>
      <c r="U172" s="400"/>
      <c r="V172" s="400"/>
      <c r="W172" s="400"/>
      <c r="X172" s="400"/>
      <c r="Y172" s="400"/>
      <c r="Z172" s="400"/>
      <c r="AA172" s="400"/>
      <c r="AB172" s="400"/>
      <c r="AC172" s="400"/>
      <c r="AD172" s="400"/>
      <c r="AE172" s="400"/>
      <c r="AF172" s="400"/>
      <c r="AG172" s="400"/>
      <c r="AH172" s="400"/>
      <c r="AI172" s="400"/>
      <c r="AJ172" s="400"/>
      <c r="AK172" s="400"/>
      <c r="AL172" s="400"/>
      <c r="AM172" s="400"/>
      <c r="AN172" s="400"/>
      <c r="AO172" s="400"/>
      <c r="AP172" s="400"/>
    </row>
    <row r="173" spans="1:42" x14ac:dyDescent="0.3">
      <c r="A173" s="8">
        <f t="shared" si="119"/>
        <v>0</v>
      </c>
      <c r="B173" s="9" t="str">
        <f t="shared" si="120"/>
        <v xml:space="preserve"> </v>
      </c>
      <c r="C173" s="45" t="str">
        <f t="shared" si="163"/>
        <v xml:space="preserve">  </v>
      </c>
      <c r="D173" s="45" t="str">
        <f t="shared" si="164"/>
        <v xml:space="preserve">  </v>
      </c>
      <c r="E173" s="39"/>
      <c r="F173" s="40"/>
      <c r="G173" s="41"/>
      <c r="H173" s="42"/>
      <c r="I173" s="43"/>
      <c r="J173" s="43"/>
      <c r="K173" s="44"/>
      <c r="L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110"/>
      <c r="AH173" s="110"/>
      <c r="AI173" s="110"/>
      <c r="AJ173" s="110"/>
      <c r="AK173" s="110"/>
      <c r="AL173" s="110"/>
      <c r="AM173" s="110"/>
      <c r="AN173" s="110"/>
      <c r="AO173" s="110"/>
      <c r="AP173" s="110"/>
    </row>
    <row r="174" spans="1:42" ht="26.4" x14ac:dyDescent="0.3">
      <c r="A174" s="8" t="str">
        <f t="shared" si="119"/>
        <v>A 7007 07</v>
      </c>
      <c r="B174" s="9" t="str">
        <f t="shared" si="120"/>
        <v xml:space="preserve"> </v>
      </c>
      <c r="C174" s="45" t="str">
        <f t="shared" si="163"/>
        <v xml:space="preserve">  </v>
      </c>
      <c r="D174" s="45" t="str">
        <f t="shared" si="164"/>
        <v xml:space="preserve">  </v>
      </c>
      <c r="E174" s="33" t="s">
        <v>143</v>
      </c>
      <c r="F174" s="34">
        <v>122</v>
      </c>
      <c r="G174" s="35"/>
      <c r="H174" s="36" t="s">
        <v>170</v>
      </c>
      <c r="I174" s="37"/>
      <c r="J174" s="37"/>
      <c r="K174" s="38" t="s">
        <v>171</v>
      </c>
      <c r="L174" s="115">
        <f>SUM(N174:AP174)</f>
        <v>0</v>
      </c>
      <c r="M174" s="18"/>
      <c r="N174" s="115">
        <f t="shared" ref="N174:N175" si="167">SUM(N175)</f>
        <v>0</v>
      </c>
      <c r="O174" s="115">
        <f t="shared" ref="O174:AM175" si="168">SUM(O175)</f>
        <v>0</v>
      </c>
      <c r="P174" s="115">
        <f t="shared" si="168"/>
        <v>0</v>
      </c>
      <c r="Q174" s="115">
        <f t="shared" si="168"/>
        <v>0</v>
      </c>
      <c r="R174" s="115">
        <f t="shared" si="168"/>
        <v>0</v>
      </c>
      <c r="S174" s="115">
        <f t="shared" si="168"/>
        <v>0</v>
      </c>
      <c r="T174" s="115">
        <f t="shared" si="168"/>
        <v>0</v>
      </c>
      <c r="U174" s="115">
        <f t="shared" si="168"/>
        <v>0</v>
      </c>
      <c r="V174" s="115">
        <f t="shared" si="168"/>
        <v>0</v>
      </c>
      <c r="W174" s="115">
        <f t="shared" si="168"/>
        <v>0</v>
      </c>
      <c r="X174" s="115">
        <f t="shared" si="168"/>
        <v>0</v>
      </c>
      <c r="Y174" s="115">
        <f t="shared" si="168"/>
        <v>0</v>
      </c>
      <c r="Z174" s="115">
        <f t="shared" si="168"/>
        <v>0</v>
      </c>
      <c r="AA174" s="115">
        <f t="shared" si="168"/>
        <v>0</v>
      </c>
      <c r="AB174" s="115">
        <f t="shared" si="168"/>
        <v>0</v>
      </c>
      <c r="AC174" s="115">
        <f t="shared" si="168"/>
        <v>0</v>
      </c>
      <c r="AD174" s="115">
        <f t="shared" si="168"/>
        <v>0</v>
      </c>
      <c r="AE174" s="115">
        <f t="shared" si="168"/>
        <v>0</v>
      </c>
      <c r="AF174" s="115">
        <f t="shared" si="168"/>
        <v>0</v>
      </c>
      <c r="AG174" s="115">
        <f t="shared" si="168"/>
        <v>0</v>
      </c>
      <c r="AH174" s="115">
        <f t="shared" si="168"/>
        <v>0</v>
      </c>
      <c r="AI174" s="115">
        <f t="shared" si="168"/>
        <v>0</v>
      </c>
      <c r="AJ174" s="115">
        <f t="shared" si="168"/>
        <v>0</v>
      </c>
      <c r="AK174" s="115"/>
      <c r="AL174" s="115">
        <f t="shared" si="168"/>
        <v>0</v>
      </c>
      <c r="AM174" s="115">
        <f t="shared" si="168"/>
        <v>0</v>
      </c>
      <c r="AN174" s="115"/>
      <c r="AO174" s="115"/>
      <c r="AP174" s="115"/>
    </row>
    <row r="175" spans="1:42" x14ac:dyDescent="0.3">
      <c r="A175" s="8">
        <f t="shared" si="119"/>
        <v>3</v>
      </c>
      <c r="B175" s="9" t="str">
        <f t="shared" si="120"/>
        <v xml:space="preserve"> </v>
      </c>
      <c r="C175" s="45" t="str">
        <f t="shared" si="163"/>
        <v xml:space="preserve">  </v>
      </c>
      <c r="D175" s="45" t="str">
        <f t="shared" si="164"/>
        <v xml:space="preserve">  </v>
      </c>
      <c r="E175" s="39"/>
      <c r="F175" s="40"/>
      <c r="G175" s="41"/>
      <c r="H175" s="42">
        <v>3</v>
      </c>
      <c r="I175" s="43"/>
      <c r="J175" s="43"/>
      <c r="K175" s="44" t="s">
        <v>50</v>
      </c>
      <c r="L175" s="110">
        <f t="shared" ref="L175" si="169">SUM(L176)</f>
        <v>0</v>
      </c>
      <c r="N175" s="110">
        <f t="shared" si="167"/>
        <v>0</v>
      </c>
      <c r="O175" s="110">
        <f t="shared" ref="O175:Z175" si="170">SUM(O176)</f>
        <v>0</v>
      </c>
      <c r="P175" s="110">
        <f t="shared" si="170"/>
        <v>0</v>
      </c>
      <c r="Q175" s="110">
        <f t="shared" si="170"/>
        <v>0</v>
      </c>
      <c r="R175" s="110">
        <f t="shared" si="170"/>
        <v>0</v>
      </c>
      <c r="S175" s="110">
        <f t="shared" si="170"/>
        <v>0</v>
      </c>
      <c r="T175" s="110">
        <f t="shared" si="170"/>
        <v>0</v>
      </c>
      <c r="U175" s="110">
        <f t="shared" si="170"/>
        <v>0</v>
      </c>
      <c r="V175" s="110">
        <f t="shared" si="170"/>
        <v>0</v>
      </c>
      <c r="W175" s="110">
        <f t="shared" si="170"/>
        <v>0</v>
      </c>
      <c r="X175" s="110">
        <f t="shared" si="170"/>
        <v>0</v>
      </c>
      <c r="Y175" s="110">
        <f t="shared" si="170"/>
        <v>0</v>
      </c>
      <c r="Z175" s="110">
        <f t="shared" si="170"/>
        <v>0</v>
      </c>
      <c r="AA175" s="110">
        <f t="shared" si="168"/>
        <v>0</v>
      </c>
      <c r="AB175" s="110">
        <f t="shared" si="168"/>
        <v>0</v>
      </c>
      <c r="AC175" s="110">
        <f t="shared" si="168"/>
        <v>0</v>
      </c>
      <c r="AD175" s="110">
        <f t="shared" si="168"/>
        <v>0</v>
      </c>
      <c r="AE175" s="110">
        <f t="shared" si="168"/>
        <v>0</v>
      </c>
      <c r="AF175" s="110">
        <f t="shared" si="168"/>
        <v>0</v>
      </c>
      <c r="AG175" s="110">
        <f t="shared" si="168"/>
        <v>0</v>
      </c>
      <c r="AH175" s="110">
        <f t="shared" si="168"/>
        <v>0</v>
      </c>
      <c r="AI175" s="110">
        <f t="shared" si="168"/>
        <v>0</v>
      </c>
      <c r="AJ175" s="110">
        <f t="shared" si="168"/>
        <v>0</v>
      </c>
      <c r="AK175" s="110">
        <f t="shared" si="168"/>
        <v>0</v>
      </c>
      <c r="AL175" s="110">
        <f t="shared" si="168"/>
        <v>0</v>
      </c>
      <c r="AM175" s="110">
        <f t="shared" si="168"/>
        <v>0</v>
      </c>
      <c r="AN175" s="110">
        <f t="shared" ref="AN175:AP175" si="171">SUM(AN176)</f>
        <v>0</v>
      </c>
      <c r="AO175" s="110">
        <f t="shared" si="171"/>
        <v>0</v>
      </c>
      <c r="AP175" s="110">
        <f t="shared" si="171"/>
        <v>0</v>
      </c>
    </row>
    <row r="176" spans="1:42" x14ac:dyDescent="0.3">
      <c r="A176" s="8">
        <f t="shared" si="119"/>
        <v>32</v>
      </c>
      <c r="B176" s="9" t="str">
        <f t="shared" si="120"/>
        <v xml:space="preserve"> </v>
      </c>
      <c r="C176" s="45" t="str">
        <f t="shared" si="163"/>
        <v xml:space="preserve">  </v>
      </c>
      <c r="D176" s="45" t="str">
        <f t="shared" si="164"/>
        <v xml:space="preserve">  </v>
      </c>
      <c r="E176" s="39"/>
      <c r="F176" s="40"/>
      <c r="G176" s="41"/>
      <c r="H176" s="42">
        <v>32</v>
      </c>
      <c r="I176" s="43"/>
      <c r="J176" s="43"/>
      <c r="K176" s="44" t="s">
        <v>56</v>
      </c>
      <c r="L176" s="110">
        <f t="shared" ref="L176" si="172">SUM(L177,L182)</f>
        <v>0</v>
      </c>
      <c r="N176" s="110">
        <f t="shared" ref="N176:Z176" si="173">SUM(N177,N182)</f>
        <v>0</v>
      </c>
      <c r="O176" s="110">
        <f t="shared" si="173"/>
        <v>0</v>
      </c>
      <c r="P176" s="110">
        <f t="shared" si="173"/>
        <v>0</v>
      </c>
      <c r="Q176" s="110">
        <f t="shared" si="173"/>
        <v>0</v>
      </c>
      <c r="R176" s="110">
        <f t="shared" si="173"/>
        <v>0</v>
      </c>
      <c r="S176" s="110">
        <f t="shared" si="173"/>
        <v>0</v>
      </c>
      <c r="T176" s="110">
        <f t="shared" si="173"/>
        <v>0</v>
      </c>
      <c r="U176" s="110">
        <f t="shared" si="173"/>
        <v>0</v>
      </c>
      <c r="V176" s="110">
        <f t="shared" si="173"/>
        <v>0</v>
      </c>
      <c r="W176" s="110">
        <f t="shared" si="173"/>
        <v>0</v>
      </c>
      <c r="X176" s="110">
        <f t="shared" si="173"/>
        <v>0</v>
      </c>
      <c r="Y176" s="110">
        <f t="shared" si="173"/>
        <v>0</v>
      </c>
      <c r="Z176" s="110">
        <f t="shared" si="173"/>
        <v>0</v>
      </c>
      <c r="AA176" s="110">
        <f t="shared" ref="AA176:AP176" si="174">SUM(AA177,AA182)</f>
        <v>0</v>
      </c>
      <c r="AB176" s="110">
        <f t="shared" si="174"/>
        <v>0</v>
      </c>
      <c r="AC176" s="110">
        <f t="shared" si="174"/>
        <v>0</v>
      </c>
      <c r="AD176" s="110">
        <f t="shared" si="174"/>
        <v>0</v>
      </c>
      <c r="AE176" s="110">
        <f t="shared" si="174"/>
        <v>0</v>
      </c>
      <c r="AF176" s="110">
        <f t="shared" si="174"/>
        <v>0</v>
      </c>
      <c r="AG176" s="110">
        <f t="shared" si="174"/>
        <v>0</v>
      </c>
      <c r="AH176" s="110">
        <f t="shared" si="174"/>
        <v>0</v>
      </c>
      <c r="AI176" s="110">
        <f t="shared" si="174"/>
        <v>0</v>
      </c>
      <c r="AJ176" s="110">
        <f t="shared" si="174"/>
        <v>0</v>
      </c>
      <c r="AK176" s="110">
        <f t="shared" si="174"/>
        <v>0</v>
      </c>
      <c r="AL176" s="110">
        <f t="shared" si="174"/>
        <v>0</v>
      </c>
      <c r="AM176" s="110">
        <f t="shared" si="174"/>
        <v>0</v>
      </c>
      <c r="AN176" s="110">
        <f t="shared" si="174"/>
        <v>0</v>
      </c>
      <c r="AO176" s="110">
        <f t="shared" si="174"/>
        <v>0</v>
      </c>
      <c r="AP176" s="110">
        <f t="shared" si="174"/>
        <v>0</v>
      </c>
    </row>
    <row r="177" spans="1:42" x14ac:dyDescent="0.3">
      <c r="A177" s="8">
        <f t="shared" si="119"/>
        <v>322</v>
      </c>
      <c r="B177" s="9" t="str">
        <f t="shared" si="120"/>
        <v xml:space="preserve"> </v>
      </c>
      <c r="C177" s="45" t="str">
        <f t="shared" si="163"/>
        <v xml:space="preserve">  </v>
      </c>
      <c r="D177" s="45" t="str">
        <f t="shared" si="164"/>
        <v xml:space="preserve">  </v>
      </c>
      <c r="E177" s="39"/>
      <c r="F177" s="40"/>
      <c r="G177" s="41"/>
      <c r="H177" s="42">
        <v>322</v>
      </c>
      <c r="I177" s="43"/>
      <c r="J177" s="43"/>
      <c r="K177" s="44" t="s">
        <v>78</v>
      </c>
      <c r="L177" s="110">
        <f>SUM(L178:L181)</f>
        <v>0</v>
      </c>
      <c r="N177" s="110">
        <f>SUM(N178:N181)</f>
        <v>0</v>
      </c>
      <c r="O177" s="110">
        <f t="shared" ref="O177:Z177" si="175">SUM(O178:O181)</f>
        <v>0</v>
      </c>
      <c r="P177" s="110">
        <f t="shared" si="175"/>
        <v>0</v>
      </c>
      <c r="Q177" s="110">
        <f t="shared" si="175"/>
        <v>0</v>
      </c>
      <c r="R177" s="110">
        <f t="shared" si="175"/>
        <v>0</v>
      </c>
      <c r="S177" s="110">
        <f t="shared" si="175"/>
        <v>0</v>
      </c>
      <c r="T177" s="110">
        <f t="shared" si="175"/>
        <v>0</v>
      </c>
      <c r="U177" s="110">
        <f t="shared" si="175"/>
        <v>0</v>
      </c>
      <c r="V177" s="110">
        <f t="shared" si="175"/>
        <v>0</v>
      </c>
      <c r="W177" s="110">
        <f t="shared" si="175"/>
        <v>0</v>
      </c>
      <c r="X177" s="110">
        <f t="shared" si="175"/>
        <v>0</v>
      </c>
      <c r="Y177" s="110">
        <f t="shared" si="175"/>
        <v>0</v>
      </c>
      <c r="Z177" s="110">
        <f t="shared" si="175"/>
        <v>0</v>
      </c>
      <c r="AA177" s="110">
        <f t="shared" ref="AA177:AP177" si="176">SUM(AA178:AA181)</f>
        <v>0</v>
      </c>
      <c r="AB177" s="110">
        <f t="shared" si="176"/>
        <v>0</v>
      </c>
      <c r="AC177" s="110">
        <f t="shared" si="176"/>
        <v>0</v>
      </c>
      <c r="AD177" s="110">
        <f t="shared" si="176"/>
        <v>0</v>
      </c>
      <c r="AE177" s="110">
        <f t="shared" si="176"/>
        <v>0</v>
      </c>
      <c r="AF177" s="110">
        <f t="shared" si="176"/>
        <v>0</v>
      </c>
      <c r="AG177" s="110">
        <f t="shared" si="176"/>
        <v>0</v>
      </c>
      <c r="AH177" s="110">
        <f t="shared" si="176"/>
        <v>0</v>
      </c>
      <c r="AI177" s="110">
        <f t="shared" si="176"/>
        <v>0</v>
      </c>
      <c r="AJ177" s="110">
        <f t="shared" si="176"/>
        <v>0</v>
      </c>
      <c r="AK177" s="110">
        <f t="shared" si="176"/>
        <v>0</v>
      </c>
      <c r="AL177" s="110">
        <f t="shared" si="176"/>
        <v>0</v>
      </c>
      <c r="AM177" s="110">
        <f t="shared" si="176"/>
        <v>0</v>
      </c>
      <c r="AN177" s="110">
        <f t="shared" si="176"/>
        <v>0</v>
      </c>
      <c r="AO177" s="110">
        <f t="shared" si="176"/>
        <v>0</v>
      </c>
      <c r="AP177" s="110">
        <f t="shared" si="176"/>
        <v>0</v>
      </c>
    </row>
    <row r="178" spans="1:42" ht="26.4" x14ac:dyDescent="0.3">
      <c r="A178" s="8">
        <f t="shared" ref="A178:A245" si="177">H178</f>
        <v>3221</v>
      </c>
      <c r="B178" s="9">
        <f t="shared" ref="B178:B190" si="178">IF(J178&gt;0,G178," ")</f>
        <v>12</v>
      </c>
      <c r="C178" s="45" t="str">
        <f t="shared" si="163"/>
        <v>092</v>
      </c>
      <c r="D178" s="45" t="str">
        <f t="shared" si="164"/>
        <v>0922</v>
      </c>
      <c r="E178" s="39" t="s">
        <v>143</v>
      </c>
      <c r="F178" s="40">
        <v>122</v>
      </c>
      <c r="G178" s="41">
        <v>12</v>
      </c>
      <c r="H178" s="42">
        <v>3221</v>
      </c>
      <c r="I178" s="46">
        <v>1009</v>
      </c>
      <c r="J178" s="46">
        <v>1009</v>
      </c>
      <c r="K178" s="44" t="s">
        <v>79</v>
      </c>
      <c r="L178" s="400">
        <f>SUM(N178:AP178)</f>
        <v>0</v>
      </c>
      <c r="M178" s="18">
        <v>122</v>
      </c>
      <c r="N178" s="400"/>
      <c r="O178" s="400"/>
      <c r="P178" s="400"/>
      <c r="Q178" s="400"/>
      <c r="R178" s="400"/>
      <c r="S178" s="400"/>
      <c r="T178" s="400"/>
      <c r="U178" s="400"/>
      <c r="V178" s="400"/>
      <c r="W178" s="400"/>
      <c r="X178" s="400"/>
      <c r="Y178" s="400"/>
      <c r="Z178" s="400"/>
      <c r="AA178" s="400"/>
      <c r="AB178" s="400"/>
      <c r="AC178" s="400"/>
      <c r="AD178" s="400"/>
      <c r="AE178" s="400"/>
      <c r="AF178" s="400"/>
      <c r="AG178" s="400"/>
      <c r="AH178" s="400"/>
      <c r="AI178" s="400"/>
      <c r="AJ178" s="400"/>
      <c r="AK178" s="400"/>
      <c r="AL178" s="400"/>
      <c r="AM178" s="400"/>
      <c r="AN178" s="400"/>
      <c r="AO178" s="400"/>
      <c r="AP178" s="400"/>
    </row>
    <row r="179" spans="1:42" x14ac:dyDescent="0.3">
      <c r="A179" s="8">
        <f t="shared" si="177"/>
        <v>3222</v>
      </c>
      <c r="B179" s="9">
        <f t="shared" si="178"/>
        <v>12</v>
      </c>
      <c r="C179" s="45" t="str">
        <f t="shared" si="163"/>
        <v>092</v>
      </c>
      <c r="D179" s="45" t="str">
        <f t="shared" si="164"/>
        <v>0922</v>
      </c>
      <c r="E179" s="39" t="s">
        <v>143</v>
      </c>
      <c r="F179" s="40">
        <v>122</v>
      </c>
      <c r="G179" s="41">
        <v>12</v>
      </c>
      <c r="H179" s="42">
        <v>3222</v>
      </c>
      <c r="I179" s="46">
        <v>1010</v>
      </c>
      <c r="J179" s="46">
        <v>1010</v>
      </c>
      <c r="K179" s="44" t="s">
        <v>124</v>
      </c>
      <c r="L179" s="400">
        <f>SUM(N179:AP179)</f>
        <v>0</v>
      </c>
      <c r="M179" s="18">
        <v>122</v>
      </c>
      <c r="N179" s="400"/>
      <c r="O179" s="400"/>
      <c r="P179" s="400"/>
      <c r="Q179" s="400"/>
      <c r="R179" s="400"/>
      <c r="S179" s="400"/>
      <c r="T179" s="400"/>
      <c r="U179" s="400"/>
      <c r="V179" s="400"/>
      <c r="W179" s="400"/>
      <c r="X179" s="400"/>
      <c r="Y179" s="400"/>
      <c r="Z179" s="400"/>
      <c r="AA179" s="400"/>
      <c r="AB179" s="400"/>
      <c r="AC179" s="400"/>
      <c r="AD179" s="400"/>
      <c r="AE179" s="400"/>
      <c r="AF179" s="400"/>
      <c r="AG179" s="400"/>
      <c r="AH179" s="400"/>
      <c r="AI179" s="400"/>
      <c r="AJ179" s="400"/>
      <c r="AK179" s="400"/>
      <c r="AL179" s="400"/>
      <c r="AM179" s="400"/>
      <c r="AN179" s="400"/>
      <c r="AO179" s="400"/>
      <c r="AP179" s="400"/>
    </row>
    <row r="180" spans="1:42" x14ac:dyDescent="0.3">
      <c r="A180" s="8">
        <f t="shared" ref="A180" si="179">H180</f>
        <v>3223</v>
      </c>
      <c r="B180" s="9">
        <f t="shared" ref="B180" si="180">IF(J180&gt;0,G180," ")</f>
        <v>12</v>
      </c>
      <c r="C180" s="45" t="str">
        <f t="shared" ref="C180" si="181">IF(I180&gt;0,LEFT(E180,3),"  ")</f>
        <v>092</v>
      </c>
      <c r="D180" s="45" t="str">
        <f t="shared" ref="D180" si="182">IF(I180&gt;0,LEFT(E180,4),"  ")</f>
        <v>0922</v>
      </c>
      <c r="E180" s="39" t="s">
        <v>143</v>
      </c>
      <c r="F180" s="40">
        <v>122</v>
      </c>
      <c r="G180" s="41">
        <v>12</v>
      </c>
      <c r="H180" s="42">
        <v>3223</v>
      </c>
      <c r="I180" s="46">
        <v>1011</v>
      </c>
      <c r="J180" s="46">
        <v>1011</v>
      </c>
      <c r="K180" s="44" t="s">
        <v>80</v>
      </c>
      <c r="L180" s="400">
        <f>SUM(N180:AP180)</f>
        <v>0</v>
      </c>
      <c r="M180" s="18">
        <v>122</v>
      </c>
      <c r="N180" s="400"/>
      <c r="O180" s="400"/>
      <c r="P180" s="400"/>
      <c r="Q180" s="400"/>
      <c r="R180" s="400"/>
      <c r="S180" s="400"/>
      <c r="T180" s="400"/>
      <c r="U180" s="400"/>
      <c r="V180" s="400"/>
      <c r="W180" s="400"/>
      <c r="X180" s="400"/>
      <c r="Y180" s="400"/>
      <c r="Z180" s="400"/>
      <c r="AA180" s="400"/>
      <c r="AB180" s="400"/>
      <c r="AC180" s="400"/>
      <c r="AD180" s="400"/>
      <c r="AE180" s="400"/>
      <c r="AF180" s="400"/>
      <c r="AG180" s="400"/>
      <c r="AH180" s="400"/>
      <c r="AI180" s="400"/>
      <c r="AJ180" s="400"/>
      <c r="AK180" s="400"/>
      <c r="AL180" s="400"/>
      <c r="AM180" s="400"/>
      <c r="AN180" s="400"/>
      <c r="AO180" s="400"/>
      <c r="AP180" s="400"/>
    </row>
    <row r="181" spans="1:42" ht="26.4" x14ac:dyDescent="0.3">
      <c r="A181" s="8">
        <f t="shared" si="177"/>
        <v>3224</v>
      </c>
      <c r="B181" s="9">
        <f t="shared" si="178"/>
        <v>12</v>
      </c>
      <c r="C181" s="45" t="str">
        <f t="shared" si="163"/>
        <v>092</v>
      </c>
      <c r="D181" s="45" t="str">
        <f t="shared" si="164"/>
        <v>0922</v>
      </c>
      <c r="E181" s="39" t="s">
        <v>143</v>
      </c>
      <c r="F181" s="40">
        <v>122</v>
      </c>
      <c r="G181" s="41">
        <v>12</v>
      </c>
      <c r="H181" s="42">
        <v>3224</v>
      </c>
      <c r="I181" s="397">
        <v>7032</v>
      </c>
      <c r="J181" s="46">
        <v>1011</v>
      </c>
      <c r="K181" s="44" t="s">
        <v>91</v>
      </c>
      <c r="L181" s="400">
        <f>SUM(N181:AP181)</f>
        <v>0</v>
      </c>
      <c r="M181" s="18">
        <v>122</v>
      </c>
      <c r="N181" s="400"/>
      <c r="O181" s="400"/>
      <c r="P181" s="400"/>
      <c r="Q181" s="400"/>
      <c r="R181" s="400"/>
      <c r="S181" s="400"/>
      <c r="T181" s="400"/>
      <c r="U181" s="400"/>
      <c r="V181" s="400"/>
      <c r="W181" s="400"/>
      <c r="X181" s="400"/>
      <c r="Y181" s="400"/>
      <c r="Z181" s="400"/>
      <c r="AA181" s="400"/>
      <c r="AB181" s="400"/>
      <c r="AC181" s="400"/>
      <c r="AD181" s="400"/>
      <c r="AE181" s="400"/>
      <c r="AF181" s="400"/>
      <c r="AG181" s="400"/>
      <c r="AH181" s="400"/>
      <c r="AI181" s="400"/>
      <c r="AJ181" s="400"/>
      <c r="AK181" s="400"/>
      <c r="AL181" s="400"/>
      <c r="AM181" s="400"/>
      <c r="AN181" s="400"/>
      <c r="AO181" s="400"/>
      <c r="AP181" s="400"/>
    </row>
    <row r="182" spans="1:42" x14ac:dyDescent="0.3">
      <c r="A182" s="8">
        <f t="shared" si="177"/>
        <v>323</v>
      </c>
      <c r="B182" s="9" t="str">
        <f t="shared" si="178"/>
        <v xml:space="preserve"> </v>
      </c>
      <c r="C182" s="45" t="str">
        <f t="shared" si="163"/>
        <v xml:space="preserve">  </v>
      </c>
      <c r="D182" s="45" t="str">
        <f t="shared" si="164"/>
        <v xml:space="preserve">  </v>
      </c>
      <c r="E182" s="39"/>
      <c r="F182" s="40"/>
      <c r="G182" s="41"/>
      <c r="H182" s="42">
        <v>323</v>
      </c>
      <c r="I182" s="43"/>
      <c r="J182" s="43"/>
      <c r="K182" s="44" t="s">
        <v>57</v>
      </c>
      <c r="L182" s="110">
        <f>SUM(L184:L187)</f>
        <v>0</v>
      </c>
      <c r="M182" s="18"/>
      <c r="N182" s="110">
        <f>SUM(N183:N187)</f>
        <v>0</v>
      </c>
      <c r="O182" s="110">
        <f t="shared" ref="O182:Z182" si="183">SUM(O184:O187)</f>
        <v>0</v>
      </c>
      <c r="P182" s="110">
        <f t="shared" si="183"/>
        <v>0</v>
      </c>
      <c r="Q182" s="110">
        <f t="shared" si="183"/>
        <v>0</v>
      </c>
      <c r="R182" s="110">
        <f t="shared" si="183"/>
        <v>0</v>
      </c>
      <c r="S182" s="110">
        <f t="shared" si="183"/>
        <v>0</v>
      </c>
      <c r="T182" s="110">
        <f t="shared" si="183"/>
        <v>0</v>
      </c>
      <c r="U182" s="110">
        <f t="shared" si="183"/>
        <v>0</v>
      </c>
      <c r="V182" s="110">
        <f t="shared" si="183"/>
        <v>0</v>
      </c>
      <c r="W182" s="110">
        <f t="shared" si="183"/>
        <v>0</v>
      </c>
      <c r="X182" s="110">
        <f t="shared" si="183"/>
        <v>0</v>
      </c>
      <c r="Y182" s="110">
        <f t="shared" si="183"/>
        <v>0</v>
      </c>
      <c r="Z182" s="110">
        <f t="shared" si="183"/>
        <v>0</v>
      </c>
      <c r="AA182" s="110">
        <f t="shared" ref="AA182:AP182" si="184">SUM(AA184:AA187)</f>
        <v>0</v>
      </c>
      <c r="AB182" s="110">
        <f t="shared" si="184"/>
        <v>0</v>
      </c>
      <c r="AC182" s="110">
        <f t="shared" si="184"/>
        <v>0</v>
      </c>
      <c r="AD182" s="110">
        <f t="shared" si="184"/>
        <v>0</v>
      </c>
      <c r="AE182" s="110">
        <f t="shared" si="184"/>
        <v>0</v>
      </c>
      <c r="AF182" s="110">
        <f t="shared" si="184"/>
        <v>0</v>
      </c>
      <c r="AG182" s="110">
        <f t="shared" si="184"/>
        <v>0</v>
      </c>
      <c r="AH182" s="110">
        <f t="shared" si="184"/>
        <v>0</v>
      </c>
      <c r="AI182" s="110">
        <f t="shared" si="184"/>
        <v>0</v>
      </c>
      <c r="AJ182" s="110">
        <f t="shared" si="184"/>
        <v>0</v>
      </c>
      <c r="AK182" s="110">
        <f t="shared" si="184"/>
        <v>0</v>
      </c>
      <c r="AL182" s="110">
        <f t="shared" si="184"/>
        <v>0</v>
      </c>
      <c r="AM182" s="110">
        <f t="shared" si="184"/>
        <v>0</v>
      </c>
      <c r="AN182" s="110">
        <f t="shared" si="184"/>
        <v>0</v>
      </c>
      <c r="AO182" s="110">
        <f t="shared" si="184"/>
        <v>0</v>
      </c>
      <c r="AP182" s="110">
        <f t="shared" si="184"/>
        <v>0</v>
      </c>
    </row>
    <row r="183" spans="1:42" x14ac:dyDescent="0.3">
      <c r="C183" s="45"/>
      <c r="D183" s="45"/>
      <c r="E183" s="413"/>
      <c r="F183" s="414"/>
      <c r="G183" s="415">
        <v>12</v>
      </c>
      <c r="H183" s="416">
        <v>3231</v>
      </c>
      <c r="I183" s="419"/>
      <c r="J183" s="419"/>
      <c r="K183" s="418" t="s">
        <v>58</v>
      </c>
      <c r="L183" s="421"/>
      <c r="M183" s="18"/>
      <c r="N183" s="421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0"/>
      <c r="AE183" s="110"/>
      <c r="AF183" s="110"/>
      <c r="AG183" s="110"/>
      <c r="AH183" s="110"/>
      <c r="AI183" s="110"/>
      <c r="AJ183" s="110"/>
      <c r="AK183" s="110"/>
      <c r="AL183" s="110"/>
      <c r="AM183" s="110"/>
      <c r="AN183" s="110"/>
      <c r="AO183" s="110"/>
      <c r="AP183" s="110"/>
    </row>
    <row r="184" spans="1:42" ht="26.4" x14ac:dyDescent="0.3">
      <c r="A184" s="8">
        <f t="shared" si="177"/>
        <v>3232</v>
      </c>
      <c r="B184" s="9">
        <f t="shared" si="178"/>
        <v>12</v>
      </c>
      <c r="C184" s="45" t="str">
        <f t="shared" si="163"/>
        <v>092</v>
      </c>
      <c r="D184" s="45" t="str">
        <f t="shared" si="164"/>
        <v>0922</v>
      </c>
      <c r="E184" s="39" t="s">
        <v>143</v>
      </c>
      <c r="F184" s="40">
        <v>122</v>
      </c>
      <c r="G184" s="41">
        <v>12</v>
      </c>
      <c r="H184" s="42">
        <v>3232</v>
      </c>
      <c r="I184" s="46">
        <v>1012</v>
      </c>
      <c r="J184" s="46">
        <v>1012</v>
      </c>
      <c r="K184" s="44" t="s">
        <v>97</v>
      </c>
      <c r="L184" s="400">
        <f>SUM(N184:AP184)</f>
        <v>0</v>
      </c>
      <c r="M184" s="18">
        <v>122</v>
      </c>
      <c r="N184" s="400"/>
      <c r="O184" s="400"/>
      <c r="P184" s="400"/>
      <c r="Q184" s="400"/>
      <c r="R184" s="400"/>
      <c r="S184" s="400"/>
      <c r="T184" s="400"/>
      <c r="U184" s="400"/>
      <c r="V184" s="400"/>
      <c r="W184" s="400"/>
      <c r="X184" s="400"/>
      <c r="Y184" s="400"/>
      <c r="Z184" s="400"/>
      <c r="AA184" s="400"/>
      <c r="AB184" s="400"/>
      <c r="AC184" s="400"/>
      <c r="AD184" s="400"/>
      <c r="AE184" s="400"/>
      <c r="AF184" s="400"/>
      <c r="AG184" s="400"/>
      <c r="AH184" s="400"/>
      <c r="AI184" s="400"/>
      <c r="AJ184" s="400"/>
      <c r="AK184" s="400"/>
      <c r="AL184" s="400"/>
      <c r="AM184" s="400"/>
      <c r="AN184" s="400"/>
      <c r="AO184" s="400"/>
      <c r="AP184" s="400"/>
    </row>
    <row r="185" spans="1:42" x14ac:dyDescent="0.3">
      <c r="A185" s="8">
        <f t="shared" ref="A185:A186" si="185">H185</f>
        <v>3234</v>
      </c>
      <c r="B185" s="9">
        <f t="shared" ref="B185:B186" si="186">IF(J185&gt;0,G185," ")</f>
        <v>12</v>
      </c>
      <c r="C185" s="45" t="str">
        <f t="shared" ref="C185:C186" si="187">IF(I185&gt;0,LEFT(E185,3),"  ")</f>
        <v>092</v>
      </c>
      <c r="D185" s="45" t="str">
        <f t="shared" ref="D185:D186" si="188">IF(I185&gt;0,LEFT(E185,4),"  ")</f>
        <v>0922</v>
      </c>
      <c r="E185" s="39" t="s">
        <v>143</v>
      </c>
      <c r="F185" s="40">
        <v>122</v>
      </c>
      <c r="G185" s="41">
        <v>12</v>
      </c>
      <c r="H185" s="42">
        <v>3234</v>
      </c>
      <c r="I185" s="46">
        <v>1013</v>
      </c>
      <c r="J185" s="46">
        <v>1013</v>
      </c>
      <c r="K185" s="44" t="s">
        <v>82</v>
      </c>
      <c r="L185" s="400">
        <f>SUM(N185:AP185)</f>
        <v>0</v>
      </c>
      <c r="M185" s="18">
        <v>122</v>
      </c>
      <c r="N185" s="400"/>
      <c r="O185" s="400"/>
      <c r="P185" s="400"/>
      <c r="Q185" s="400"/>
      <c r="R185" s="400"/>
      <c r="S185" s="400"/>
      <c r="T185" s="400"/>
      <c r="U185" s="400"/>
      <c r="V185" s="400"/>
      <c r="W185" s="400"/>
      <c r="X185" s="400"/>
      <c r="Y185" s="400"/>
      <c r="Z185" s="400"/>
      <c r="AA185" s="400"/>
      <c r="AB185" s="400"/>
      <c r="AC185" s="400"/>
      <c r="AD185" s="400"/>
      <c r="AE185" s="400"/>
      <c r="AF185" s="400"/>
      <c r="AG185" s="400"/>
      <c r="AH185" s="400"/>
      <c r="AI185" s="400"/>
      <c r="AJ185" s="400"/>
      <c r="AK185" s="400"/>
      <c r="AL185" s="400"/>
      <c r="AM185" s="400"/>
      <c r="AN185" s="400"/>
      <c r="AO185" s="400"/>
      <c r="AP185" s="400"/>
    </row>
    <row r="186" spans="1:42" x14ac:dyDescent="0.3">
      <c r="A186" s="8">
        <f t="shared" si="185"/>
        <v>3236</v>
      </c>
      <c r="B186" s="9">
        <f t="shared" si="186"/>
        <v>12</v>
      </c>
      <c r="C186" s="45" t="str">
        <f t="shared" si="187"/>
        <v>092</v>
      </c>
      <c r="D186" s="45" t="str">
        <f t="shared" si="188"/>
        <v>0922</v>
      </c>
      <c r="E186" s="39" t="s">
        <v>143</v>
      </c>
      <c r="F186" s="40">
        <v>122</v>
      </c>
      <c r="G186" s="41">
        <v>12</v>
      </c>
      <c r="H186" s="42">
        <v>3236</v>
      </c>
      <c r="I186" s="397">
        <v>7033</v>
      </c>
      <c r="J186" s="46">
        <v>1011</v>
      </c>
      <c r="K186" s="44" t="s">
        <v>3434</v>
      </c>
      <c r="L186" s="400">
        <f>SUM(N186:AP186)</f>
        <v>0</v>
      </c>
      <c r="M186" s="18">
        <v>122</v>
      </c>
      <c r="N186" s="400"/>
      <c r="O186" s="400"/>
      <c r="P186" s="400"/>
      <c r="Q186" s="400"/>
      <c r="R186" s="400"/>
      <c r="S186" s="400"/>
      <c r="T186" s="400"/>
      <c r="U186" s="400"/>
      <c r="V186" s="400"/>
      <c r="W186" s="400"/>
      <c r="X186" s="400"/>
      <c r="Y186" s="400"/>
      <c r="Z186" s="400"/>
      <c r="AA186" s="400"/>
      <c r="AB186" s="400"/>
      <c r="AC186" s="400"/>
      <c r="AD186" s="400"/>
      <c r="AE186" s="400"/>
      <c r="AF186" s="400"/>
      <c r="AG186" s="400"/>
      <c r="AH186" s="400"/>
      <c r="AI186" s="400"/>
      <c r="AJ186" s="400"/>
      <c r="AK186" s="400"/>
      <c r="AL186" s="400"/>
      <c r="AM186" s="400"/>
      <c r="AN186" s="400"/>
      <c r="AO186" s="400"/>
      <c r="AP186" s="400"/>
    </row>
    <row r="187" spans="1:42" x14ac:dyDescent="0.3">
      <c r="A187" s="8">
        <f t="shared" si="177"/>
        <v>3239</v>
      </c>
      <c r="B187" s="9">
        <f t="shared" si="178"/>
        <v>12</v>
      </c>
      <c r="C187" s="45" t="str">
        <f t="shared" si="163"/>
        <v>092</v>
      </c>
      <c r="D187" s="45" t="str">
        <f t="shared" si="164"/>
        <v>0922</v>
      </c>
      <c r="E187" s="39" t="s">
        <v>143</v>
      </c>
      <c r="F187" s="40">
        <v>122</v>
      </c>
      <c r="G187" s="41">
        <v>12</v>
      </c>
      <c r="H187" s="42">
        <v>3239</v>
      </c>
      <c r="I187" s="397">
        <v>7034</v>
      </c>
      <c r="J187" s="46">
        <v>1011</v>
      </c>
      <c r="K187" s="44" t="s">
        <v>62</v>
      </c>
      <c r="L187" s="400">
        <f>SUM(N187:AP187)</f>
        <v>0</v>
      </c>
      <c r="M187" s="18">
        <v>122</v>
      </c>
      <c r="N187" s="400"/>
      <c r="O187" s="400"/>
      <c r="P187" s="400"/>
      <c r="Q187" s="400"/>
      <c r="R187" s="400"/>
      <c r="S187" s="400"/>
      <c r="T187" s="400"/>
      <c r="U187" s="400"/>
      <c r="V187" s="400"/>
      <c r="W187" s="400"/>
      <c r="X187" s="400"/>
      <c r="Y187" s="400"/>
      <c r="Z187" s="400"/>
      <c r="AA187" s="400"/>
      <c r="AB187" s="400"/>
      <c r="AC187" s="400"/>
      <c r="AD187" s="400"/>
      <c r="AE187" s="400"/>
      <c r="AF187" s="400"/>
      <c r="AG187" s="400"/>
      <c r="AH187" s="400"/>
      <c r="AI187" s="400"/>
      <c r="AJ187" s="400"/>
      <c r="AK187" s="400"/>
      <c r="AL187" s="400"/>
      <c r="AM187" s="400"/>
      <c r="AN187" s="400"/>
      <c r="AO187" s="400"/>
      <c r="AP187" s="400"/>
    </row>
    <row r="188" spans="1:42" x14ac:dyDescent="0.3">
      <c r="A188" s="8">
        <f t="shared" si="177"/>
        <v>0</v>
      </c>
      <c r="B188" s="9" t="str">
        <f t="shared" si="178"/>
        <v xml:space="preserve"> </v>
      </c>
      <c r="C188" s="45" t="str">
        <f t="shared" si="163"/>
        <v xml:space="preserve">  </v>
      </c>
      <c r="D188" s="45" t="str">
        <f t="shared" si="164"/>
        <v xml:space="preserve">  </v>
      </c>
      <c r="E188" s="39"/>
      <c r="F188" s="40"/>
      <c r="G188" s="41"/>
      <c r="H188" s="42"/>
      <c r="I188" s="43"/>
      <c r="J188" s="43"/>
      <c r="K188" s="44"/>
      <c r="L188" s="110"/>
      <c r="M188" s="18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110"/>
      <c r="AC188" s="110"/>
      <c r="AD188" s="110"/>
      <c r="AE188" s="110"/>
      <c r="AF188" s="110"/>
      <c r="AG188" s="110"/>
      <c r="AH188" s="110"/>
      <c r="AI188" s="110"/>
      <c r="AJ188" s="110"/>
      <c r="AK188" s="110"/>
      <c r="AL188" s="110"/>
      <c r="AM188" s="110"/>
      <c r="AN188" s="110"/>
      <c r="AO188" s="110"/>
      <c r="AP188" s="110"/>
    </row>
    <row r="189" spans="1:42" ht="40.200000000000003" x14ac:dyDescent="0.3">
      <c r="A189" s="8" t="str">
        <f t="shared" si="177"/>
        <v>Program 7011</v>
      </c>
      <c r="B189" s="9" t="str">
        <f t="shared" si="178"/>
        <v xml:space="preserve"> </v>
      </c>
      <c r="C189" s="45" t="str">
        <f t="shared" si="163"/>
        <v xml:space="preserve">  </v>
      </c>
      <c r="D189" s="45" t="str">
        <f t="shared" si="164"/>
        <v xml:space="preserve">  </v>
      </c>
      <c r="E189" s="26"/>
      <c r="F189" s="27"/>
      <c r="G189" s="28"/>
      <c r="H189" s="29" t="s">
        <v>172</v>
      </c>
      <c r="I189" s="55"/>
      <c r="J189" s="55"/>
      <c r="K189" s="31" t="s">
        <v>173</v>
      </c>
      <c r="L189" s="113">
        <f>SUM(L190,L373)</f>
        <v>6052602</v>
      </c>
      <c r="M189" s="18"/>
      <c r="N189" s="113">
        <f>SUM(N190,N373)</f>
        <v>6052602</v>
      </c>
      <c r="O189" s="113">
        <f t="shared" ref="O189:Z189" si="189">SUM(O190,O373)</f>
        <v>0</v>
      </c>
      <c r="P189" s="113">
        <f t="shared" si="189"/>
        <v>0</v>
      </c>
      <c r="Q189" s="113">
        <f t="shared" si="189"/>
        <v>0</v>
      </c>
      <c r="R189" s="113">
        <f t="shared" si="189"/>
        <v>0</v>
      </c>
      <c r="S189" s="113">
        <f t="shared" si="189"/>
        <v>0</v>
      </c>
      <c r="T189" s="113">
        <f t="shared" si="189"/>
        <v>0</v>
      </c>
      <c r="U189" s="113">
        <f t="shared" si="189"/>
        <v>0</v>
      </c>
      <c r="V189" s="113">
        <f t="shared" si="189"/>
        <v>0</v>
      </c>
      <c r="W189" s="113">
        <f t="shared" si="189"/>
        <v>0</v>
      </c>
      <c r="X189" s="113">
        <f t="shared" si="189"/>
        <v>0</v>
      </c>
      <c r="Y189" s="113">
        <f t="shared" si="189"/>
        <v>0</v>
      </c>
      <c r="Z189" s="113">
        <f t="shared" si="189"/>
        <v>0</v>
      </c>
      <c r="AA189" s="113">
        <f t="shared" ref="AA189:AP189" si="190">SUM(AA190,AA373)</f>
        <v>0</v>
      </c>
      <c r="AB189" s="113">
        <f t="shared" si="190"/>
        <v>0</v>
      </c>
      <c r="AC189" s="113">
        <f t="shared" si="190"/>
        <v>0</v>
      </c>
      <c r="AD189" s="113">
        <f t="shared" si="190"/>
        <v>0</v>
      </c>
      <c r="AE189" s="113">
        <f t="shared" si="190"/>
        <v>0</v>
      </c>
      <c r="AF189" s="113">
        <f t="shared" si="190"/>
        <v>0</v>
      </c>
      <c r="AG189" s="113">
        <f t="shared" si="190"/>
        <v>0</v>
      </c>
      <c r="AH189" s="113">
        <f t="shared" si="190"/>
        <v>0</v>
      </c>
      <c r="AI189" s="113">
        <f t="shared" si="190"/>
        <v>0</v>
      </c>
      <c r="AJ189" s="113">
        <f t="shared" si="190"/>
        <v>0</v>
      </c>
      <c r="AK189" s="113">
        <f t="shared" si="190"/>
        <v>0</v>
      </c>
      <c r="AL189" s="113">
        <f t="shared" si="190"/>
        <v>0</v>
      </c>
      <c r="AM189" s="113">
        <f t="shared" si="190"/>
        <v>0</v>
      </c>
      <c r="AN189" s="113">
        <f t="shared" si="190"/>
        <v>0</v>
      </c>
      <c r="AO189" s="113">
        <f t="shared" si="190"/>
        <v>0</v>
      </c>
      <c r="AP189" s="113">
        <f t="shared" si="190"/>
        <v>0</v>
      </c>
    </row>
    <row r="190" spans="1:42" ht="26.4" x14ac:dyDescent="0.3">
      <c r="A190" s="8" t="str">
        <f t="shared" si="177"/>
        <v>A 7011 01</v>
      </c>
      <c r="B190" s="9" t="str">
        <f t="shared" si="178"/>
        <v xml:space="preserve"> </v>
      </c>
      <c r="C190" s="45" t="str">
        <f t="shared" si="163"/>
        <v xml:space="preserve">  </v>
      </c>
      <c r="D190" s="45" t="str">
        <f t="shared" si="164"/>
        <v xml:space="preserve">  </v>
      </c>
      <c r="E190" s="33" t="s">
        <v>137</v>
      </c>
      <c r="F190" s="34">
        <v>32</v>
      </c>
      <c r="G190" s="35"/>
      <c r="H190" s="36" t="s">
        <v>174</v>
      </c>
      <c r="I190" s="37"/>
      <c r="J190" s="37"/>
      <c r="K190" s="38" t="s">
        <v>175</v>
      </c>
      <c r="L190" s="115">
        <f>SUM(L198,L326)</f>
        <v>6052602</v>
      </c>
      <c r="M190" s="18"/>
      <c r="N190" s="115">
        <f>SUM(N198,N326)</f>
        <v>6052602</v>
      </c>
      <c r="O190" s="115">
        <f t="shared" ref="O190:Z190" si="191">SUM(O198,O326)</f>
        <v>0</v>
      </c>
      <c r="P190" s="115">
        <f t="shared" si="191"/>
        <v>0</v>
      </c>
      <c r="Q190" s="115">
        <f t="shared" si="191"/>
        <v>0</v>
      </c>
      <c r="R190" s="115">
        <f t="shared" si="191"/>
        <v>0</v>
      </c>
      <c r="S190" s="115">
        <f t="shared" si="191"/>
        <v>0</v>
      </c>
      <c r="T190" s="115">
        <f t="shared" si="191"/>
        <v>0</v>
      </c>
      <c r="U190" s="115">
        <f t="shared" si="191"/>
        <v>0</v>
      </c>
      <c r="V190" s="115">
        <f t="shared" si="191"/>
        <v>0</v>
      </c>
      <c r="W190" s="115">
        <f t="shared" si="191"/>
        <v>0</v>
      </c>
      <c r="X190" s="115">
        <f t="shared" si="191"/>
        <v>0</v>
      </c>
      <c r="Y190" s="115">
        <f t="shared" si="191"/>
        <v>0</v>
      </c>
      <c r="Z190" s="115">
        <f t="shared" si="191"/>
        <v>0</v>
      </c>
      <c r="AA190" s="115">
        <f t="shared" ref="AA190:AP190" si="192">SUM(AA198,AA326)</f>
        <v>0</v>
      </c>
      <c r="AB190" s="115">
        <f t="shared" si="192"/>
        <v>0</v>
      </c>
      <c r="AC190" s="115">
        <f t="shared" si="192"/>
        <v>0</v>
      </c>
      <c r="AD190" s="115">
        <f t="shared" si="192"/>
        <v>0</v>
      </c>
      <c r="AE190" s="115">
        <f t="shared" si="192"/>
        <v>0</v>
      </c>
      <c r="AF190" s="115">
        <f t="shared" si="192"/>
        <v>0</v>
      </c>
      <c r="AG190" s="115">
        <f t="shared" si="192"/>
        <v>0</v>
      </c>
      <c r="AH190" s="115">
        <f t="shared" si="192"/>
        <v>0</v>
      </c>
      <c r="AI190" s="115">
        <f t="shared" si="192"/>
        <v>0</v>
      </c>
      <c r="AJ190" s="115">
        <f t="shared" si="192"/>
        <v>0</v>
      </c>
      <c r="AK190" s="115">
        <f t="shared" si="192"/>
        <v>0</v>
      </c>
      <c r="AL190" s="115">
        <f t="shared" si="192"/>
        <v>0</v>
      </c>
      <c r="AM190" s="115">
        <f t="shared" si="192"/>
        <v>0</v>
      </c>
      <c r="AN190" s="115">
        <f t="shared" si="192"/>
        <v>0</v>
      </c>
      <c r="AO190" s="115">
        <f t="shared" si="192"/>
        <v>0</v>
      </c>
      <c r="AP190" s="115">
        <f t="shared" si="192"/>
        <v>0</v>
      </c>
    </row>
    <row r="191" spans="1:42" ht="26.4" x14ac:dyDescent="0.3">
      <c r="C191" s="45"/>
      <c r="D191" s="45"/>
      <c r="E191" s="57"/>
      <c r="F191" s="58"/>
      <c r="G191" s="59"/>
      <c r="H191" s="60">
        <v>32</v>
      </c>
      <c r="I191" s="61"/>
      <c r="J191" s="61"/>
      <c r="K191" s="62" t="s">
        <v>33</v>
      </c>
      <c r="L191" s="116">
        <f t="shared" ref="L191:L197" si="193">SUMIF($G$198:$G$372,$H191,L$198:L$372)</f>
        <v>44174</v>
      </c>
      <c r="M191" s="18"/>
      <c r="N191" s="116">
        <f t="shared" ref="N191:N197" si="194">SUMIF($G$198:$G$372,$H191,N$198:N$372)</f>
        <v>44174</v>
      </c>
      <c r="O191" s="116">
        <f t="shared" ref="O191:W196" si="195">SUMIF($G$198:$G$372,$H191,O$198:O$372)</f>
        <v>0</v>
      </c>
      <c r="P191" s="116">
        <f t="shared" si="195"/>
        <v>0</v>
      </c>
      <c r="Q191" s="116">
        <f t="shared" si="195"/>
        <v>0</v>
      </c>
      <c r="R191" s="116">
        <f t="shared" si="195"/>
        <v>0</v>
      </c>
      <c r="S191" s="116">
        <f t="shared" si="195"/>
        <v>0</v>
      </c>
      <c r="T191" s="116">
        <f t="shared" si="195"/>
        <v>0</v>
      </c>
      <c r="U191" s="116">
        <f t="shared" si="195"/>
        <v>0</v>
      </c>
      <c r="V191" s="116">
        <f t="shared" si="195"/>
        <v>0</v>
      </c>
      <c r="W191" s="116">
        <f t="shared" si="195"/>
        <v>0</v>
      </c>
      <c r="X191" s="116">
        <f t="shared" ref="X191:AG196" si="196">SUMIF($G$198:$G$372,$H191,X$198:X$372)</f>
        <v>0</v>
      </c>
      <c r="Y191" s="116">
        <f t="shared" si="196"/>
        <v>0</v>
      </c>
      <c r="Z191" s="116">
        <f t="shared" si="196"/>
        <v>0</v>
      </c>
      <c r="AA191" s="116">
        <f t="shared" si="196"/>
        <v>0</v>
      </c>
      <c r="AB191" s="116">
        <f t="shared" si="196"/>
        <v>0</v>
      </c>
      <c r="AC191" s="116">
        <f t="shared" si="196"/>
        <v>0</v>
      </c>
      <c r="AD191" s="116">
        <f t="shared" si="196"/>
        <v>0</v>
      </c>
      <c r="AE191" s="116">
        <f t="shared" si="196"/>
        <v>0</v>
      </c>
      <c r="AF191" s="116">
        <f t="shared" si="196"/>
        <v>0</v>
      </c>
      <c r="AG191" s="116">
        <f t="shared" si="196"/>
        <v>0</v>
      </c>
      <c r="AH191" s="116">
        <f t="shared" ref="AH191:AP196" si="197">SUMIF($G$198:$G$372,$H191,AH$198:AH$372)</f>
        <v>0</v>
      </c>
      <c r="AI191" s="116">
        <f t="shared" si="197"/>
        <v>0</v>
      </c>
      <c r="AJ191" s="116">
        <f t="shared" si="197"/>
        <v>0</v>
      </c>
      <c r="AK191" s="116">
        <f t="shared" si="197"/>
        <v>0</v>
      </c>
      <c r="AL191" s="116">
        <f t="shared" si="197"/>
        <v>0</v>
      </c>
      <c r="AM191" s="116">
        <f t="shared" si="197"/>
        <v>0</v>
      </c>
      <c r="AN191" s="116">
        <f t="shared" si="197"/>
        <v>0</v>
      </c>
      <c r="AO191" s="116">
        <f t="shared" si="197"/>
        <v>0</v>
      </c>
      <c r="AP191" s="116">
        <f t="shared" si="197"/>
        <v>0</v>
      </c>
    </row>
    <row r="192" spans="1:42" ht="26.4" x14ac:dyDescent="0.3">
      <c r="C192" s="45"/>
      <c r="D192" s="45"/>
      <c r="E192" s="57"/>
      <c r="F192" s="58"/>
      <c r="G192" s="59"/>
      <c r="H192" s="60">
        <v>33</v>
      </c>
      <c r="I192" s="61"/>
      <c r="J192" s="61"/>
      <c r="K192" s="62" t="s">
        <v>133</v>
      </c>
      <c r="L192" s="116">
        <f t="shared" si="193"/>
        <v>0</v>
      </c>
      <c r="M192" s="18"/>
      <c r="N192" s="116">
        <f t="shared" si="194"/>
        <v>0</v>
      </c>
      <c r="O192" s="116">
        <f t="shared" si="195"/>
        <v>0</v>
      </c>
      <c r="P192" s="116">
        <f t="shared" si="195"/>
        <v>0</v>
      </c>
      <c r="Q192" s="116">
        <f t="shared" si="195"/>
        <v>0</v>
      </c>
      <c r="R192" s="116">
        <f t="shared" si="195"/>
        <v>0</v>
      </c>
      <c r="S192" s="116">
        <f t="shared" si="195"/>
        <v>0</v>
      </c>
      <c r="T192" s="116">
        <f t="shared" si="195"/>
        <v>0</v>
      </c>
      <c r="U192" s="116">
        <f t="shared" si="195"/>
        <v>0</v>
      </c>
      <c r="V192" s="116">
        <f t="shared" si="195"/>
        <v>0</v>
      </c>
      <c r="W192" s="116">
        <f t="shared" si="195"/>
        <v>0</v>
      </c>
      <c r="X192" s="116">
        <f t="shared" si="196"/>
        <v>0</v>
      </c>
      <c r="Y192" s="116">
        <f t="shared" si="196"/>
        <v>0</v>
      </c>
      <c r="Z192" s="116">
        <f t="shared" si="196"/>
        <v>0</v>
      </c>
      <c r="AA192" s="116">
        <f t="shared" si="196"/>
        <v>0</v>
      </c>
      <c r="AB192" s="116">
        <f t="shared" si="196"/>
        <v>0</v>
      </c>
      <c r="AC192" s="116">
        <f t="shared" si="196"/>
        <v>0</v>
      </c>
      <c r="AD192" s="116">
        <f t="shared" si="196"/>
        <v>0</v>
      </c>
      <c r="AE192" s="116">
        <f t="shared" si="196"/>
        <v>0</v>
      </c>
      <c r="AF192" s="116">
        <f t="shared" si="196"/>
        <v>0</v>
      </c>
      <c r="AG192" s="116">
        <f t="shared" si="196"/>
        <v>0</v>
      </c>
      <c r="AH192" s="116">
        <f t="shared" si="197"/>
        <v>0</v>
      </c>
      <c r="AI192" s="116">
        <f t="shared" si="197"/>
        <v>0</v>
      </c>
      <c r="AJ192" s="116">
        <f t="shared" si="197"/>
        <v>0</v>
      </c>
      <c r="AK192" s="116">
        <f t="shared" si="197"/>
        <v>0</v>
      </c>
      <c r="AL192" s="116">
        <f t="shared" si="197"/>
        <v>0</v>
      </c>
      <c r="AM192" s="116">
        <f t="shared" si="197"/>
        <v>0</v>
      </c>
      <c r="AN192" s="116">
        <f t="shared" si="197"/>
        <v>0</v>
      </c>
      <c r="AO192" s="116">
        <f t="shared" si="197"/>
        <v>0</v>
      </c>
      <c r="AP192" s="116">
        <f t="shared" si="197"/>
        <v>0</v>
      </c>
    </row>
    <row r="193" spans="1:42" ht="26.4" x14ac:dyDescent="0.3">
      <c r="C193" s="45"/>
      <c r="D193" s="45"/>
      <c r="E193" s="57"/>
      <c r="F193" s="58"/>
      <c r="G193" s="59"/>
      <c r="H193" s="63">
        <v>49</v>
      </c>
      <c r="I193" s="64"/>
      <c r="J193" s="64"/>
      <c r="K193" s="62" t="s">
        <v>34</v>
      </c>
      <c r="L193" s="116">
        <f t="shared" si="193"/>
        <v>164727</v>
      </c>
      <c r="M193" s="18"/>
      <c r="N193" s="116">
        <f t="shared" si="194"/>
        <v>164727</v>
      </c>
      <c r="O193" s="116">
        <f t="shared" si="195"/>
        <v>0</v>
      </c>
      <c r="P193" s="116">
        <f t="shared" si="195"/>
        <v>0</v>
      </c>
      <c r="Q193" s="116">
        <f t="shared" si="195"/>
        <v>0</v>
      </c>
      <c r="R193" s="116">
        <f t="shared" si="195"/>
        <v>0</v>
      </c>
      <c r="S193" s="116">
        <f t="shared" si="195"/>
        <v>0</v>
      </c>
      <c r="T193" s="116">
        <f t="shared" si="195"/>
        <v>0</v>
      </c>
      <c r="U193" s="116">
        <f t="shared" si="195"/>
        <v>0</v>
      </c>
      <c r="V193" s="116">
        <f t="shared" si="195"/>
        <v>0</v>
      </c>
      <c r="W193" s="116">
        <f t="shared" si="195"/>
        <v>0</v>
      </c>
      <c r="X193" s="116">
        <f t="shared" si="196"/>
        <v>0</v>
      </c>
      <c r="Y193" s="116">
        <f t="shared" si="196"/>
        <v>0</v>
      </c>
      <c r="Z193" s="116">
        <f t="shared" si="196"/>
        <v>0</v>
      </c>
      <c r="AA193" s="116">
        <f t="shared" si="196"/>
        <v>0</v>
      </c>
      <c r="AB193" s="116">
        <f t="shared" si="196"/>
        <v>0</v>
      </c>
      <c r="AC193" s="116">
        <f t="shared" si="196"/>
        <v>0</v>
      </c>
      <c r="AD193" s="116">
        <f t="shared" si="196"/>
        <v>0</v>
      </c>
      <c r="AE193" s="116">
        <f t="shared" si="196"/>
        <v>0</v>
      </c>
      <c r="AF193" s="116">
        <f t="shared" si="196"/>
        <v>0</v>
      </c>
      <c r="AG193" s="116">
        <f t="shared" si="196"/>
        <v>0</v>
      </c>
      <c r="AH193" s="116">
        <f t="shared" si="197"/>
        <v>0</v>
      </c>
      <c r="AI193" s="116">
        <f t="shared" si="197"/>
        <v>0</v>
      </c>
      <c r="AJ193" s="116">
        <f t="shared" si="197"/>
        <v>0</v>
      </c>
      <c r="AK193" s="116">
        <f t="shared" si="197"/>
        <v>0</v>
      </c>
      <c r="AL193" s="116">
        <f t="shared" si="197"/>
        <v>0</v>
      </c>
      <c r="AM193" s="116">
        <f t="shared" si="197"/>
        <v>0</v>
      </c>
      <c r="AN193" s="116">
        <f t="shared" si="197"/>
        <v>0</v>
      </c>
      <c r="AO193" s="116">
        <f t="shared" si="197"/>
        <v>0</v>
      </c>
      <c r="AP193" s="116">
        <f t="shared" si="197"/>
        <v>0</v>
      </c>
    </row>
    <row r="194" spans="1:42" x14ac:dyDescent="0.3">
      <c r="C194" s="45"/>
      <c r="D194" s="45"/>
      <c r="E194" s="57"/>
      <c r="F194" s="58"/>
      <c r="G194" s="59"/>
      <c r="H194" s="60">
        <v>54</v>
      </c>
      <c r="I194" s="61"/>
      <c r="J194" s="61"/>
      <c r="K194" s="62" t="s">
        <v>35</v>
      </c>
      <c r="L194" s="116">
        <f t="shared" si="193"/>
        <v>5768581</v>
      </c>
      <c r="M194" s="18"/>
      <c r="N194" s="116">
        <f t="shared" si="194"/>
        <v>5768581</v>
      </c>
      <c r="O194" s="116">
        <f t="shared" si="195"/>
        <v>0</v>
      </c>
      <c r="P194" s="116">
        <f t="shared" si="195"/>
        <v>0</v>
      </c>
      <c r="Q194" s="116">
        <f t="shared" si="195"/>
        <v>0</v>
      </c>
      <c r="R194" s="116">
        <f t="shared" si="195"/>
        <v>0</v>
      </c>
      <c r="S194" s="116">
        <f t="shared" si="195"/>
        <v>0</v>
      </c>
      <c r="T194" s="116">
        <f t="shared" si="195"/>
        <v>0</v>
      </c>
      <c r="U194" s="116">
        <f t="shared" si="195"/>
        <v>0</v>
      </c>
      <c r="V194" s="116">
        <f t="shared" si="195"/>
        <v>0</v>
      </c>
      <c r="W194" s="116">
        <f t="shared" si="195"/>
        <v>0</v>
      </c>
      <c r="X194" s="116">
        <f t="shared" si="196"/>
        <v>0</v>
      </c>
      <c r="Y194" s="116">
        <f t="shared" si="196"/>
        <v>0</v>
      </c>
      <c r="Z194" s="116">
        <f t="shared" si="196"/>
        <v>0</v>
      </c>
      <c r="AA194" s="116">
        <f t="shared" si="196"/>
        <v>0</v>
      </c>
      <c r="AB194" s="116">
        <f t="shared" si="196"/>
        <v>0</v>
      </c>
      <c r="AC194" s="116">
        <f t="shared" si="196"/>
        <v>0</v>
      </c>
      <c r="AD194" s="116">
        <f t="shared" si="196"/>
        <v>0</v>
      </c>
      <c r="AE194" s="116">
        <f t="shared" si="196"/>
        <v>0</v>
      </c>
      <c r="AF194" s="116">
        <f t="shared" si="196"/>
        <v>0</v>
      </c>
      <c r="AG194" s="116">
        <f t="shared" si="196"/>
        <v>0</v>
      </c>
      <c r="AH194" s="116">
        <f t="shared" si="197"/>
        <v>0</v>
      </c>
      <c r="AI194" s="116">
        <f t="shared" si="197"/>
        <v>0</v>
      </c>
      <c r="AJ194" s="116">
        <f t="shared" si="197"/>
        <v>0</v>
      </c>
      <c r="AK194" s="116">
        <f t="shared" si="197"/>
        <v>0</v>
      </c>
      <c r="AL194" s="116">
        <f t="shared" si="197"/>
        <v>0</v>
      </c>
      <c r="AM194" s="116">
        <f t="shared" si="197"/>
        <v>0</v>
      </c>
      <c r="AN194" s="116">
        <f t="shared" si="197"/>
        <v>0</v>
      </c>
      <c r="AO194" s="116">
        <f t="shared" si="197"/>
        <v>0</v>
      </c>
      <c r="AP194" s="116">
        <f t="shared" si="197"/>
        <v>0</v>
      </c>
    </row>
    <row r="195" spans="1:42" ht="26.4" x14ac:dyDescent="0.3">
      <c r="C195" s="45"/>
      <c r="D195" s="45"/>
      <c r="E195" s="57"/>
      <c r="F195" s="58"/>
      <c r="G195" s="59"/>
      <c r="H195" s="63">
        <v>62</v>
      </c>
      <c r="I195" s="64"/>
      <c r="J195" s="64"/>
      <c r="K195" s="62" t="s">
        <v>36</v>
      </c>
      <c r="L195" s="116">
        <f t="shared" si="193"/>
        <v>0</v>
      </c>
      <c r="M195" s="18"/>
      <c r="N195" s="116">
        <f t="shared" si="194"/>
        <v>0</v>
      </c>
      <c r="O195" s="116">
        <f t="shared" si="195"/>
        <v>0</v>
      </c>
      <c r="P195" s="116">
        <f t="shared" si="195"/>
        <v>0</v>
      </c>
      <c r="Q195" s="116">
        <f t="shared" si="195"/>
        <v>0</v>
      </c>
      <c r="R195" s="116">
        <f t="shared" si="195"/>
        <v>0</v>
      </c>
      <c r="S195" s="116">
        <f t="shared" si="195"/>
        <v>0</v>
      </c>
      <c r="T195" s="116">
        <f t="shared" si="195"/>
        <v>0</v>
      </c>
      <c r="U195" s="116">
        <f t="shared" si="195"/>
        <v>0</v>
      </c>
      <c r="V195" s="116">
        <f t="shared" si="195"/>
        <v>0</v>
      </c>
      <c r="W195" s="116">
        <f t="shared" si="195"/>
        <v>0</v>
      </c>
      <c r="X195" s="116">
        <f t="shared" si="196"/>
        <v>0</v>
      </c>
      <c r="Y195" s="116">
        <f t="shared" si="196"/>
        <v>0</v>
      </c>
      <c r="Z195" s="116">
        <f t="shared" si="196"/>
        <v>0</v>
      </c>
      <c r="AA195" s="116">
        <f t="shared" si="196"/>
        <v>0</v>
      </c>
      <c r="AB195" s="116">
        <f t="shared" si="196"/>
        <v>0</v>
      </c>
      <c r="AC195" s="116">
        <f t="shared" si="196"/>
        <v>0</v>
      </c>
      <c r="AD195" s="116">
        <f t="shared" si="196"/>
        <v>0</v>
      </c>
      <c r="AE195" s="116">
        <f t="shared" si="196"/>
        <v>0</v>
      </c>
      <c r="AF195" s="116">
        <f t="shared" si="196"/>
        <v>0</v>
      </c>
      <c r="AG195" s="116">
        <f t="shared" si="196"/>
        <v>0</v>
      </c>
      <c r="AH195" s="116">
        <f t="shared" si="197"/>
        <v>0</v>
      </c>
      <c r="AI195" s="116">
        <f t="shared" si="197"/>
        <v>0</v>
      </c>
      <c r="AJ195" s="116">
        <f t="shared" si="197"/>
        <v>0</v>
      </c>
      <c r="AK195" s="116">
        <f t="shared" si="197"/>
        <v>0</v>
      </c>
      <c r="AL195" s="116">
        <f t="shared" si="197"/>
        <v>0</v>
      </c>
      <c r="AM195" s="116">
        <f t="shared" si="197"/>
        <v>0</v>
      </c>
      <c r="AN195" s="116">
        <f t="shared" si="197"/>
        <v>0</v>
      </c>
      <c r="AO195" s="116">
        <f t="shared" si="197"/>
        <v>0</v>
      </c>
      <c r="AP195" s="116">
        <f t="shared" si="197"/>
        <v>0</v>
      </c>
    </row>
    <row r="196" spans="1:42" ht="52.8" x14ac:dyDescent="0.3">
      <c r="C196" s="45"/>
      <c r="D196" s="45"/>
      <c r="E196" s="57"/>
      <c r="F196" s="58"/>
      <c r="G196" s="59"/>
      <c r="H196" s="60">
        <v>72</v>
      </c>
      <c r="I196" s="61"/>
      <c r="J196" s="61"/>
      <c r="K196" s="62" t="s">
        <v>37</v>
      </c>
      <c r="L196" s="116">
        <f t="shared" si="193"/>
        <v>75120</v>
      </c>
      <c r="M196" s="18"/>
      <c r="N196" s="116">
        <f t="shared" si="194"/>
        <v>75120</v>
      </c>
      <c r="O196" s="116">
        <f t="shared" si="195"/>
        <v>0</v>
      </c>
      <c r="P196" s="116">
        <f t="shared" si="195"/>
        <v>0</v>
      </c>
      <c r="Q196" s="116">
        <f t="shared" si="195"/>
        <v>0</v>
      </c>
      <c r="R196" s="116">
        <f t="shared" si="195"/>
        <v>0</v>
      </c>
      <c r="S196" s="116">
        <f t="shared" si="195"/>
        <v>0</v>
      </c>
      <c r="T196" s="116">
        <f t="shared" si="195"/>
        <v>0</v>
      </c>
      <c r="U196" s="116">
        <f t="shared" si="195"/>
        <v>0</v>
      </c>
      <c r="V196" s="116">
        <f t="shared" si="195"/>
        <v>0</v>
      </c>
      <c r="W196" s="116">
        <f t="shared" si="195"/>
        <v>0</v>
      </c>
      <c r="X196" s="116">
        <f t="shared" si="196"/>
        <v>0</v>
      </c>
      <c r="Y196" s="116">
        <f t="shared" si="196"/>
        <v>0</v>
      </c>
      <c r="Z196" s="116">
        <f t="shared" si="196"/>
        <v>0</v>
      </c>
      <c r="AA196" s="116">
        <f t="shared" si="196"/>
        <v>0</v>
      </c>
      <c r="AB196" s="116">
        <f t="shared" si="196"/>
        <v>0</v>
      </c>
      <c r="AC196" s="116">
        <f t="shared" si="196"/>
        <v>0</v>
      </c>
      <c r="AD196" s="116">
        <f t="shared" si="196"/>
        <v>0</v>
      </c>
      <c r="AE196" s="116">
        <f t="shared" si="196"/>
        <v>0</v>
      </c>
      <c r="AF196" s="116">
        <f t="shared" si="196"/>
        <v>0</v>
      </c>
      <c r="AG196" s="116">
        <f t="shared" si="196"/>
        <v>0</v>
      </c>
      <c r="AH196" s="116">
        <f t="shared" si="197"/>
        <v>0</v>
      </c>
      <c r="AI196" s="116">
        <f t="shared" si="197"/>
        <v>0</v>
      </c>
      <c r="AJ196" s="116">
        <f t="shared" si="197"/>
        <v>0</v>
      </c>
      <c r="AK196" s="116">
        <f t="shared" si="197"/>
        <v>0</v>
      </c>
      <c r="AL196" s="116">
        <f t="shared" si="197"/>
        <v>0</v>
      </c>
      <c r="AM196" s="116">
        <f t="shared" si="197"/>
        <v>0</v>
      </c>
      <c r="AN196" s="116">
        <f t="shared" si="197"/>
        <v>0</v>
      </c>
      <c r="AO196" s="116">
        <f t="shared" si="197"/>
        <v>0</v>
      </c>
      <c r="AP196" s="116">
        <f t="shared" si="197"/>
        <v>0</v>
      </c>
    </row>
    <row r="197" spans="1:42" ht="26.4" x14ac:dyDescent="0.3">
      <c r="C197" s="45"/>
      <c r="D197" s="45"/>
      <c r="E197" s="57"/>
      <c r="F197" s="58"/>
      <c r="G197" s="59"/>
      <c r="H197" s="63">
        <v>82</v>
      </c>
      <c r="I197" s="64"/>
      <c r="J197" s="64"/>
      <c r="K197" s="62" t="s">
        <v>38</v>
      </c>
      <c r="L197" s="116">
        <f t="shared" si="193"/>
        <v>0</v>
      </c>
      <c r="M197" s="18"/>
      <c r="N197" s="116">
        <f t="shared" si="194"/>
        <v>0</v>
      </c>
      <c r="O197" s="116">
        <f t="shared" ref="O197:Z197" si="198">SUMIF($G$198:$G$372,$H197,O$198:O$372)</f>
        <v>0</v>
      </c>
      <c r="P197" s="116">
        <f t="shared" si="198"/>
        <v>0</v>
      </c>
      <c r="Q197" s="116">
        <f t="shared" si="198"/>
        <v>0</v>
      </c>
      <c r="R197" s="116">
        <f t="shared" si="198"/>
        <v>0</v>
      </c>
      <c r="S197" s="116">
        <f t="shared" si="198"/>
        <v>0</v>
      </c>
      <c r="T197" s="116">
        <f t="shared" si="198"/>
        <v>0</v>
      </c>
      <c r="U197" s="116">
        <f t="shared" si="198"/>
        <v>0</v>
      </c>
      <c r="V197" s="116">
        <f t="shared" si="198"/>
        <v>0</v>
      </c>
      <c r="W197" s="116">
        <f t="shared" si="198"/>
        <v>0</v>
      </c>
      <c r="X197" s="116">
        <f t="shared" si="198"/>
        <v>0</v>
      </c>
      <c r="Y197" s="116">
        <f t="shared" si="198"/>
        <v>0</v>
      </c>
      <c r="Z197" s="116">
        <f t="shared" si="198"/>
        <v>0</v>
      </c>
      <c r="AA197" s="116">
        <f t="shared" ref="AA197:AP197" si="199">SUMIF($G$198:$G$372,$H197,AA$198:AA$372)</f>
        <v>0</v>
      </c>
      <c r="AB197" s="116">
        <f t="shared" si="199"/>
        <v>0</v>
      </c>
      <c r="AC197" s="116">
        <f t="shared" si="199"/>
        <v>0</v>
      </c>
      <c r="AD197" s="116">
        <f t="shared" si="199"/>
        <v>0</v>
      </c>
      <c r="AE197" s="116">
        <f t="shared" si="199"/>
        <v>0</v>
      </c>
      <c r="AF197" s="116">
        <f t="shared" si="199"/>
        <v>0</v>
      </c>
      <c r="AG197" s="116">
        <f t="shared" si="199"/>
        <v>0</v>
      </c>
      <c r="AH197" s="116">
        <f t="shared" si="199"/>
        <v>0</v>
      </c>
      <c r="AI197" s="116">
        <f t="shared" si="199"/>
        <v>0</v>
      </c>
      <c r="AJ197" s="116">
        <f t="shared" si="199"/>
        <v>0</v>
      </c>
      <c r="AK197" s="116">
        <f t="shared" si="199"/>
        <v>0</v>
      </c>
      <c r="AL197" s="116">
        <f t="shared" si="199"/>
        <v>0</v>
      </c>
      <c r="AM197" s="116">
        <f t="shared" si="199"/>
        <v>0</v>
      </c>
      <c r="AN197" s="116">
        <f t="shared" si="199"/>
        <v>0</v>
      </c>
      <c r="AO197" s="116">
        <f t="shared" si="199"/>
        <v>0</v>
      </c>
      <c r="AP197" s="116">
        <f t="shared" si="199"/>
        <v>0</v>
      </c>
    </row>
    <row r="198" spans="1:42" x14ac:dyDescent="0.3">
      <c r="A198" s="8">
        <f t="shared" si="177"/>
        <v>3</v>
      </c>
      <c r="B198" s="9" t="str">
        <f t="shared" ref="B198:B261" si="200">IF(J198&gt;0,G198," ")</f>
        <v xml:space="preserve"> </v>
      </c>
      <c r="C198" s="45" t="str">
        <f t="shared" si="163"/>
        <v xml:space="preserve">  </v>
      </c>
      <c r="D198" s="45" t="str">
        <f t="shared" si="164"/>
        <v xml:space="preserve">  </v>
      </c>
      <c r="E198" s="39"/>
      <c r="F198" s="40"/>
      <c r="G198" s="41"/>
      <c r="H198" s="42">
        <v>3</v>
      </c>
      <c r="I198" s="43"/>
      <c r="J198" s="43"/>
      <c r="K198" s="44" t="s">
        <v>50</v>
      </c>
      <c r="L198" s="110">
        <f t="shared" ref="L198" si="201">SUM(L199,L214,L308,L317,L323)</f>
        <v>5871495</v>
      </c>
      <c r="N198" s="110">
        <f>SUM(N199,N214,N308,N317,N323)</f>
        <v>5871495</v>
      </c>
      <c r="O198" s="110">
        <f t="shared" ref="O198:Z198" si="202">SUM(O199,O214,O308,O317,O323)</f>
        <v>0</v>
      </c>
      <c r="P198" s="110">
        <f t="shared" si="202"/>
        <v>0</v>
      </c>
      <c r="Q198" s="110">
        <f t="shared" si="202"/>
        <v>0</v>
      </c>
      <c r="R198" s="110">
        <f t="shared" si="202"/>
        <v>0</v>
      </c>
      <c r="S198" s="110">
        <f t="shared" si="202"/>
        <v>0</v>
      </c>
      <c r="T198" s="110">
        <f t="shared" si="202"/>
        <v>0</v>
      </c>
      <c r="U198" s="110">
        <f t="shared" si="202"/>
        <v>0</v>
      </c>
      <c r="V198" s="110">
        <f t="shared" si="202"/>
        <v>0</v>
      </c>
      <c r="W198" s="110">
        <f t="shared" si="202"/>
        <v>0</v>
      </c>
      <c r="X198" s="110">
        <f t="shared" si="202"/>
        <v>0</v>
      </c>
      <c r="Y198" s="110">
        <f t="shared" si="202"/>
        <v>0</v>
      </c>
      <c r="Z198" s="110">
        <f t="shared" si="202"/>
        <v>0</v>
      </c>
      <c r="AA198" s="110">
        <f t="shared" ref="AA198:AP198" si="203">SUM(AA199,AA214,AA308,AA317,AA323)</f>
        <v>0</v>
      </c>
      <c r="AB198" s="110">
        <f t="shared" si="203"/>
        <v>0</v>
      </c>
      <c r="AC198" s="110">
        <f t="shared" si="203"/>
        <v>0</v>
      </c>
      <c r="AD198" s="110">
        <f t="shared" si="203"/>
        <v>0</v>
      </c>
      <c r="AE198" s="110">
        <f t="shared" si="203"/>
        <v>0</v>
      </c>
      <c r="AF198" s="110">
        <f t="shared" si="203"/>
        <v>0</v>
      </c>
      <c r="AG198" s="110">
        <f t="shared" si="203"/>
        <v>0</v>
      </c>
      <c r="AH198" s="110">
        <f t="shared" si="203"/>
        <v>0</v>
      </c>
      <c r="AI198" s="110">
        <f t="shared" si="203"/>
        <v>0</v>
      </c>
      <c r="AJ198" s="110">
        <f t="shared" si="203"/>
        <v>0</v>
      </c>
      <c r="AK198" s="110">
        <f t="shared" si="203"/>
        <v>0</v>
      </c>
      <c r="AL198" s="110">
        <f t="shared" si="203"/>
        <v>0</v>
      </c>
      <c r="AM198" s="110">
        <f t="shared" si="203"/>
        <v>0</v>
      </c>
      <c r="AN198" s="110">
        <f t="shared" si="203"/>
        <v>0</v>
      </c>
      <c r="AO198" s="110">
        <f t="shared" si="203"/>
        <v>0</v>
      </c>
      <c r="AP198" s="110">
        <f t="shared" si="203"/>
        <v>0</v>
      </c>
    </row>
    <row r="199" spans="1:42" x14ac:dyDescent="0.3">
      <c r="A199" s="8">
        <f t="shared" si="177"/>
        <v>31</v>
      </c>
      <c r="B199" s="9" t="str">
        <f t="shared" si="200"/>
        <v xml:space="preserve"> </v>
      </c>
      <c r="C199" s="45" t="str">
        <f t="shared" si="163"/>
        <v xml:space="preserve">  </v>
      </c>
      <c r="D199" s="45" t="str">
        <f t="shared" si="164"/>
        <v xml:space="preserve">  </v>
      </c>
      <c r="E199" s="39"/>
      <c r="F199" s="40"/>
      <c r="G199" s="41"/>
      <c r="H199" s="42">
        <v>31</v>
      </c>
      <c r="I199" s="43"/>
      <c r="J199" s="43"/>
      <c r="K199" s="44" t="s">
        <v>51</v>
      </c>
      <c r="L199" s="110">
        <f>SUM(L200,L206,L209)</f>
        <v>5531021</v>
      </c>
      <c r="M199" s="18"/>
      <c r="N199" s="110">
        <f>SUM(N200,N206,N209)</f>
        <v>5531021</v>
      </c>
      <c r="O199" s="110">
        <f t="shared" ref="O199:Z199" si="204">SUM(O200,O206,O209)</f>
        <v>0</v>
      </c>
      <c r="P199" s="110">
        <f t="shared" si="204"/>
        <v>0</v>
      </c>
      <c r="Q199" s="110">
        <f t="shared" si="204"/>
        <v>0</v>
      </c>
      <c r="R199" s="110">
        <f t="shared" si="204"/>
        <v>0</v>
      </c>
      <c r="S199" s="110">
        <f t="shared" si="204"/>
        <v>0</v>
      </c>
      <c r="T199" s="110">
        <f t="shared" si="204"/>
        <v>0</v>
      </c>
      <c r="U199" s="110">
        <f t="shared" si="204"/>
        <v>0</v>
      </c>
      <c r="V199" s="110">
        <f t="shared" si="204"/>
        <v>0</v>
      </c>
      <c r="W199" s="110">
        <f t="shared" si="204"/>
        <v>0</v>
      </c>
      <c r="X199" s="110">
        <f t="shared" si="204"/>
        <v>0</v>
      </c>
      <c r="Y199" s="110">
        <f t="shared" si="204"/>
        <v>0</v>
      </c>
      <c r="Z199" s="110">
        <f t="shared" si="204"/>
        <v>0</v>
      </c>
      <c r="AA199" s="110">
        <f t="shared" ref="AA199:AP199" si="205">SUM(AA200,AA206,AA209)</f>
        <v>0</v>
      </c>
      <c r="AB199" s="110">
        <f t="shared" si="205"/>
        <v>0</v>
      </c>
      <c r="AC199" s="110">
        <f t="shared" si="205"/>
        <v>0</v>
      </c>
      <c r="AD199" s="110">
        <f t="shared" si="205"/>
        <v>0</v>
      </c>
      <c r="AE199" s="110">
        <f t="shared" si="205"/>
        <v>0</v>
      </c>
      <c r="AF199" s="110">
        <f t="shared" si="205"/>
        <v>0</v>
      </c>
      <c r="AG199" s="110">
        <f t="shared" si="205"/>
        <v>0</v>
      </c>
      <c r="AH199" s="110">
        <f t="shared" si="205"/>
        <v>0</v>
      </c>
      <c r="AI199" s="110">
        <f t="shared" si="205"/>
        <v>0</v>
      </c>
      <c r="AJ199" s="110">
        <f t="shared" si="205"/>
        <v>0</v>
      </c>
      <c r="AK199" s="110">
        <f t="shared" si="205"/>
        <v>0</v>
      </c>
      <c r="AL199" s="110">
        <f t="shared" si="205"/>
        <v>0</v>
      </c>
      <c r="AM199" s="110">
        <f t="shared" si="205"/>
        <v>0</v>
      </c>
      <c r="AN199" s="110">
        <f t="shared" si="205"/>
        <v>0</v>
      </c>
      <c r="AO199" s="110">
        <f t="shared" si="205"/>
        <v>0</v>
      </c>
      <c r="AP199" s="110">
        <f t="shared" si="205"/>
        <v>0</v>
      </c>
    </row>
    <row r="200" spans="1:42" x14ac:dyDescent="0.3">
      <c r="A200" s="8">
        <f t="shared" si="177"/>
        <v>311</v>
      </c>
      <c r="B200" s="9" t="str">
        <f t="shared" si="200"/>
        <v xml:space="preserve"> </v>
      </c>
      <c r="C200" s="45" t="str">
        <f t="shared" si="163"/>
        <v xml:space="preserve">  </v>
      </c>
      <c r="D200" s="45" t="str">
        <f t="shared" si="164"/>
        <v xml:space="preserve">  </v>
      </c>
      <c r="E200" s="39"/>
      <c r="F200" s="40"/>
      <c r="G200" s="41"/>
      <c r="H200" s="42">
        <v>311</v>
      </c>
      <c r="I200" s="43"/>
      <c r="J200" s="43"/>
      <c r="K200" s="44" t="s">
        <v>52</v>
      </c>
      <c r="L200" s="110">
        <f>SUM(L201:L205)</f>
        <v>4592151</v>
      </c>
      <c r="M200" s="18"/>
      <c r="N200" s="110">
        <f>SUM(N201:N205)</f>
        <v>4592151</v>
      </c>
      <c r="O200" s="110">
        <f t="shared" ref="O200:Z200" si="206">SUM(O201:O205)</f>
        <v>0</v>
      </c>
      <c r="P200" s="110">
        <f t="shared" si="206"/>
        <v>0</v>
      </c>
      <c r="Q200" s="110">
        <f t="shared" si="206"/>
        <v>0</v>
      </c>
      <c r="R200" s="110">
        <f t="shared" si="206"/>
        <v>0</v>
      </c>
      <c r="S200" s="110">
        <f t="shared" si="206"/>
        <v>0</v>
      </c>
      <c r="T200" s="110">
        <f t="shared" si="206"/>
        <v>0</v>
      </c>
      <c r="U200" s="110">
        <f t="shared" si="206"/>
        <v>0</v>
      </c>
      <c r="V200" s="110">
        <f t="shared" si="206"/>
        <v>0</v>
      </c>
      <c r="W200" s="110">
        <f t="shared" si="206"/>
        <v>0</v>
      </c>
      <c r="X200" s="110">
        <f t="shared" si="206"/>
        <v>0</v>
      </c>
      <c r="Y200" s="110">
        <f t="shared" si="206"/>
        <v>0</v>
      </c>
      <c r="Z200" s="110">
        <f t="shared" si="206"/>
        <v>0</v>
      </c>
      <c r="AA200" s="110">
        <f t="shared" ref="AA200:AP200" si="207">SUM(AA201:AA205)</f>
        <v>0</v>
      </c>
      <c r="AB200" s="110">
        <f t="shared" si="207"/>
        <v>0</v>
      </c>
      <c r="AC200" s="110">
        <f t="shared" si="207"/>
        <v>0</v>
      </c>
      <c r="AD200" s="110">
        <f t="shared" si="207"/>
        <v>0</v>
      </c>
      <c r="AE200" s="110">
        <f t="shared" si="207"/>
        <v>0</v>
      </c>
      <c r="AF200" s="110">
        <f t="shared" si="207"/>
        <v>0</v>
      </c>
      <c r="AG200" s="110">
        <f t="shared" si="207"/>
        <v>0</v>
      </c>
      <c r="AH200" s="110">
        <f t="shared" si="207"/>
        <v>0</v>
      </c>
      <c r="AI200" s="110">
        <f t="shared" si="207"/>
        <v>0</v>
      </c>
      <c r="AJ200" s="110">
        <f t="shared" si="207"/>
        <v>0</v>
      </c>
      <c r="AK200" s="110">
        <f t="shared" si="207"/>
        <v>0</v>
      </c>
      <c r="AL200" s="110">
        <f t="shared" si="207"/>
        <v>0</v>
      </c>
      <c r="AM200" s="110">
        <f t="shared" si="207"/>
        <v>0</v>
      </c>
      <c r="AN200" s="110">
        <f t="shared" si="207"/>
        <v>0</v>
      </c>
      <c r="AO200" s="110">
        <f t="shared" si="207"/>
        <v>0</v>
      </c>
      <c r="AP200" s="110">
        <f t="shared" si="207"/>
        <v>0</v>
      </c>
    </row>
    <row r="201" spans="1:42" x14ac:dyDescent="0.3">
      <c r="A201" s="8">
        <f t="shared" si="177"/>
        <v>3111</v>
      </c>
      <c r="B201" s="9">
        <f t="shared" si="200"/>
        <v>32</v>
      </c>
      <c r="C201" s="45" t="str">
        <f t="shared" si="163"/>
        <v>091</v>
      </c>
      <c r="D201" s="45" t="str">
        <f t="shared" si="164"/>
        <v>0912</v>
      </c>
      <c r="E201" s="39" t="s">
        <v>137</v>
      </c>
      <c r="F201" s="40">
        <v>32</v>
      </c>
      <c r="G201" s="41">
        <v>32</v>
      </c>
      <c r="H201" s="42">
        <v>3111</v>
      </c>
      <c r="I201" s="46">
        <v>1014</v>
      </c>
      <c r="J201" s="46">
        <v>1014</v>
      </c>
      <c r="K201" s="44" t="s">
        <v>53</v>
      </c>
      <c r="L201" s="400">
        <f>SUM(N201:AP201)</f>
        <v>0</v>
      </c>
      <c r="M201" s="76">
        <v>3210</v>
      </c>
      <c r="N201" s="400"/>
      <c r="O201" s="400"/>
      <c r="P201" s="400"/>
      <c r="Q201" s="400"/>
      <c r="R201" s="400"/>
      <c r="S201" s="400"/>
      <c r="T201" s="400"/>
      <c r="U201" s="400"/>
      <c r="V201" s="400"/>
      <c r="W201" s="400"/>
      <c r="X201" s="400"/>
      <c r="Y201" s="400"/>
      <c r="Z201" s="400"/>
      <c r="AA201" s="400"/>
      <c r="AB201" s="400"/>
      <c r="AC201" s="400"/>
      <c r="AD201" s="400"/>
      <c r="AE201" s="400"/>
      <c r="AF201" s="400"/>
      <c r="AG201" s="400"/>
      <c r="AH201" s="400"/>
      <c r="AI201" s="400"/>
      <c r="AJ201" s="400"/>
      <c r="AK201" s="400"/>
      <c r="AL201" s="400"/>
      <c r="AM201" s="400"/>
      <c r="AN201" s="400"/>
      <c r="AO201" s="400"/>
      <c r="AP201" s="400"/>
    </row>
    <row r="202" spans="1:42" x14ac:dyDescent="0.3">
      <c r="A202" s="8">
        <f t="shared" si="177"/>
        <v>3111</v>
      </c>
      <c r="B202" s="9">
        <f t="shared" si="200"/>
        <v>49</v>
      </c>
      <c r="C202" s="45" t="str">
        <f t="shared" si="163"/>
        <v>091</v>
      </c>
      <c r="D202" s="45" t="str">
        <f t="shared" si="164"/>
        <v>0912</v>
      </c>
      <c r="E202" s="39" t="s">
        <v>137</v>
      </c>
      <c r="F202" s="40">
        <v>32</v>
      </c>
      <c r="G202" s="74">
        <v>49</v>
      </c>
      <c r="H202" s="42">
        <v>3111</v>
      </c>
      <c r="I202" s="46">
        <v>1015</v>
      </c>
      <c r="J202" s="46">
        <v>1015</v>
      </c>
      <c r="K202" s="44" t="s">
        <v>53</v>
      </c>
      <c r="L202" s="400">
        <f>SUM(N202:AP202)</f>
        <v>0</v>
      </c>
      <c r="M202" s="77">
        <v>4910</v>
      </c>
      <c r="N202" s="400"/>
      <c r="O202" s="400"/>
      <c r="P202" s="400"/>
      <c r="Q202" s="400"/>
      <c r="R202" s="400"/>
      <c r="S202" s="400"/>
      <c r="T202" s="400"/>
      <c r="U202" s="400"/>
      <c r="V202" s="400"/>
      <c r="W202" s="400"/>
      <c r="X202" s="400"/>
      <c r="Y202" s="400"/>
      <c r="Z202" s="400"/>
      <c r="AA202" s="400"/>
      <c r="AB202" s="400"/>
      <c r="AC202" s="400"/>
      <c r="AD202" s="400"/>
      <c r="AE202" s="400"/>
      <c r="AF202" s="400"/>
      <c r="AG202" s="400"/>
      <c r="AH202" s="400"/>
      <c r="AI202" s="400"/>
      <c r="AJ202" s="400"/>
      <c r="AK202" s="400"/>
      <c r="AL202" s="400"/>
      <c r="AM202" s="400"/>
      <c r="AN202" s="400"/>
      <c r="AO202" s="400"/>
      <c r="AP202" s="400"/>
    </row>
    <row r="203" spans="1:42" x14ac:dyDescent="0.3">
      <c r="A203" s="8">
        <f t="shared" si="177"/>
        <v>3111</v>
      </c>
      <c r="B203" s="9">
        <f t="shared" si="200"/>
        <v>54</v>
      </c>
      <c r="C203" s="45" t="str">
        <f t="shared" si="163"/>
        <v>091</v>
      </c>
      <c r="D203" s="45" t="str">
        <f t="shared" si="164"/>
        <v>0912</v>
      </c>
      <c r="E203" s="39" t="s">
        <v>137</v>
      </c>
      <c r="F203" s="40">
        <v>32</v>
      </c>
      <c r="G203" s="74">
        <v>54</v>
      </c>
      <c r="H203" s="42">
        <v>3111</v>
      </c>
      <c r="I203" s="46">
        <v>1016</v>
      </c>
      <c r="J203" s="46">
        <v>1016</v>
      </c>
      <c r="K203" s="44" t="s">
        <v>53</v>
      </c>
      <c r="L203" s="400">
        <f>SUM(N203:AP203)</f>
        <v>4592151</v>
      </c>
      <c r="M203" s="77">
        <v>5410</v>
      </c>
      <c r="N203" s="400">
        <v>4592151</v>
      </c>
      <c r="O203" s="400"/>
      <c r="P203" s="400"/>
      <c r="Q203" s="400"/>
      <c r="R203" s="400"/>
      <c r="S203" s="400"/>
      <c r="T203" s="400"/>
      <c r="U203" s="400"/>
      <c r="V203" s="400"/>
      <c r="W203" s="400"/>
      <c r="X203" s="400"/>
      <c r="Y203" s="400"/>
      <c r="Z203" s="400"/>
      <c r="AA203" s="400"/>
      <c r="AB203" s="400"/>
      <c r="AC203" s="400"/>
      <c r="AD203" s="400"/>
      <c r="AE203" s="400"/>
      <c r="AF203" s="400"/>
      <c r="AG203" s="400"/>
      <c r="AH203" s="400"/>
      <c r="AI203" s="400"/>
      <c r="AJ203" s="400"/>
      <c r="AK203" s="400"/>
      <c r="AL203" s="400"/>
      <c r="AM203" s="400"/>
      <c r="AN203" s="400"/>
      <c r="AO203" s="400"/>
      <c r="AP203" s="400"/>
    </row>
    <row r="204" spans="1:42" x14ac:dyDescent="0.3">
      <c r="A204" s="8">
        <f t="shared" si="177"/>
        <v>3113</v>
      </c>
      <c r="B204" s="9">
        <f t="shared" si="200"/>
        <v>54</v>
      </c>
      <c r="C204" s="45" t="str">
        <f t="shared" si="163"/>
        <v>091</v>
      </c>
      <c r="D204" s="45" t="str">
        <f t="shared" si="164"/>
        <v>0912</v>
      </c>
      <c r="E204" s="39" t="s">
        <v>137</v>
      </c>
      <c r="F204" s="40">
        <v>32</v>
      </c>
      <c r="G204" s="74">
        <v>54</v>
      </c>
      <c r="H204" s="42">
        <v>3113</v>
      </c>
      <c r="I204" s="46">
        <v>1017</v>
      </c>
      <c r="J204" s="46">
        <v>1017</v>
      </c>
      <c r="K204" s="44" t="s">
        <v>176</v>
      </c>
      <c r="L204" s="400">
        <f>SUM(N204:AP204)</f>
        <v>0</v>
      </c>
      <c r="M204" s="77">
        <v>5410</v>
      </c>
      <c r="N204" s="400"/>
      <c r="O204" s="400"/>
      <c r="P204" s="400"/>
      <c r="Q204" s="400"/>
      <c r="R204" s="400"/>
      <c r="S204" s="400"/>
      <c r="T204" s="400"/>
      <c r="U204" s="400"/>
      <c r="V204" s="400"/>
      <c r="W204" s="400"/>
      <c r="X204" s="400"/>
      <c r="Y204" s="400"/>
      <c r="Z204" s="400"/>
      <c r="AA204" s="400"/>
      <c r="AB204" s="400"/>
      <c r="AC204" s="400"/>
      <c r="AD204" s="400"/>
      <c r="AE204" s="400"/>
      <c r="AF204" s="400"/>
      <c r="AG204" s="400"/>
      <c r="AH204" s="400"/>
      <c r="AI204" s="400"/>
      <c r="AJ204" s="400"/>
      <c r="AK204" s="400"/>
      <c r="AL204" s="400"/>
      <c r="AM204" s="400"/>
      <c r="AN204" s="400"/>
      <c r="AO204" s="400"/>
      <c r="AP204" s="400"/>
    </row>
    <row r="205" spans="1:42" x14ac:dyDescent="0.3">
      <c r="A205" s="8">
        <f t="shared" si="177"/>
        <v>3114</v>
      </c>
      <c r="B205" s="9">
        <f t="shared" si="200"/>
        <v>54</v>
      </c>
      <c r="C205" s="45" t="str">
        <f t="shared" si="163"/>
        <v>091</v>
      </c>
      <c r="D205" s="45" t="str">
        <f t="shared" si="164"/>
        <v>0912</v>
      </c>
      <c r="E205" s="39" t="s">
        <v>137</v>
      </c>
      <c r="F205" s="40">
        <v>32</v>
      </c>
      <c r="G205" s="74">
        <v>54</v>
      </c>
      <c r="H205" s="42">
        <v>3114</v>
      </c>
      <c r="I205" s="46">
        <v>1018</v>
      </c>
      <c r="J205" s="46">
        <v>1018</v>
      </c>
      <c r="K205" s="5" t="s">
        <v>177</v>
      </c>
      <c r="L205" s="400">
        <f>SUM(N205:AP205)</f>
        <v>0</v>
      </c>
      <c r="M205" s="77">
        <v>5410</v>
      </c>
      <c r="N205" s="400"/>
      <c r="O205" s="400"/>
      <c r="P205" s="400"/>
      <c r="Q205" s="400"/>
      <c r="R205" s="400"/>
      <c r="S205" s="400"/>
      <c r="T205" s="400"/>
      <c r="U205" s="400"/>
      <c r="V205" s="400"/>
      <c r="W205" s="400"/>
      <c r="X205" s="400"/>
      <c r="Y205" s="400"/>
      <c r="Z205" s="400"/>
      <c r="AA205" s="400"/>
      <c r="AB205" s="400"/>
      <c r="AC205" s="400"/>
      <c r="AD205" s="400"/>
      <c r="AE205" s="400"/>
      <c r="AF205" s="400"/>
      <c r="AG205" s="400"/>
      <c r="AH205" s="400"/>
      <c r="AI205" s="400"/>
      <c r="AJ205" s="400"/>
      <c r="AK205" s="400"/>
      <c r="AL205" s="400"/>
      <c r="AM205" s="400"/>
      <c r="AN205" s="400"/>
      <c r="AO205" s="400"/>
      <c r="AP205" s="400"/>
    </row>
    <row r="206" spans="1:42" x14ac:dyDescent="0.3">
      <c r="A206" s="8">
        <f t="shared" si="177"/>
        <v>312</v>
      </c>
      <c r="B206" s="9" t="str">
        <f t="shared" si="200"/>
        <v xml:space="preserve"> </v>
      </c>
      <c r="C206" s="45" t="str">
        <f t="shared" si="163"/>
        <v xml:space="preserve">  </v>
      </c>
      <c r="D206" s="45" t="str">
        <f t="shared" si="164"/>
        <v xml:space="preserve">  </v>
      </c>
      <c r="E206" s="39"/>
      <c r="F206" s="40"/>
      <c r="G206" s="41"/>
      <c r="H206" s="42">
        <v>312</v>
      </c>
      <c r="I206" s="43"/>
      <c r="J206" s="43"/>
      <c r="K206" s="44" t="s">
        <v>88</v>
      </c>
      <c r="L206" s="110">
        <f t="shared" ref="L206" si="208">SUM(L207:L208)</f>
        <v>145224</v>
      </c>
      <c r="M206" s="18"/>
      <c r="N206" s="110">
        <f t="shared" ref="N206:Z206" si="209">SUM(N207:N208)</f>
        <v>145224</v>
      </c>
      <c r="O206" s="110">
        <f t="shared" si="209"/>
        <v>0</v>
      </c>
      <c r="P206" s="110">
        <f t="shared" si="209"/>
        <v>0</v>
      </c>
      <c r="Q206" s="110">
        <f t="shared" si="209"/>
        <v>0</v>
      </c>
      <c r="R206" s="110">
        <f t="shared" si="209"/>
        <v>0</v>
      </c>
      <c r="S206" s="110">
        <f t="shared" si="209"/>
        <v>0</v>
      </c>
      <c r="T206" s="110">
        <f t="shared" si="209"/>
        <v>0</v>
      </c>
      <c r="U206" s="110">
        <f t="shared" si="209"/>
        <v>0</v>
      </c>
      <c r="V206" s="110">
        <f t="shared" si="209"/>
        <v>0</v>
      </c>
      <c r="W206" s="110">
        <f t="shared" si="209"/>
        <v>0</v>
      </c>
      <c r="X206" s="110">
        <f t="shared" si="209"/>
        <v>0</v>
      </c>
      <c r="Y206" s="110">
        <f t="shared" si="209"/>
        <v>0</v>
      </c>
      <c r="Z206" s="110">
        <f t="shared" si="209"/>
        <v>0</v>
      </c>
      <c r="AA206" s="110">
        <f t="shared" ref="AA206:AP206" si="210">SUM(AA207:AA208)</f>
        <v>0</v>
      </c>
      <c r="AB206" s="110">
        <f t="shared" si="210"/>
        <v>0</v>
      </c>
      <c r="AC206" s="110">
        <f t="shared" si="210"/>
        <v>0</v>
      </c>
      <c r="AD206" s="110">
        <f t="shared" si="210"/>
        <v>0</v>
      </c>
      <c r="AE206" s="110">
        <f t="shared" si="210"/>
        <v>0</v>
      </c>
      <c r="AF206" s="110">
        <f t="shared" si="210"/>
        <v>0</v>
      </c>
      <c r="AG206" s="110">
        <f t="shared" si="210"/>
        <v>0</v>
      </c>
      <c r="AH206" s="110">
        <f t="shared" si="210"/>
        <v>0</v>
      </c>
      <c r="AI206" s="110">
        <f t="shared" si="210"/>
        <v>0</v>
      </c>
      <c r="AJ206" s="110">
        <f t="shared" si="210"/>
        <v>0</v>
      </c>
      <c r="AK206" s="110">
        <f t="shared" si="210"/>
        <v>0</v>
      </c>
      <c r="AL206" s="110">
        <f t="shared" si="210"/>
        <v>0</v>
      </c>
      <c r="AM206" s="110">
        <f t="shared" si="210"/>
        <v>0</v>
      </c>
      <c r="AN206" s="110">
        <f t="shared" si="210"/>
        <v>0</v>
      </c>
      <c r="AO206" s="110">
        <f t="shared" si="210"/>
        <v>0</v>
      </c>
      <c r="AP206" s="110">
        <f t="shared" si="210"/>
        <v>0</v>
      </c>
    </row>
    <row r="207" spans="1:42" x14ac:dyDescent="0.3">
      <c r="A207" s="8">
        <f t="shared" si="177"/>
        <v>3121</v>
      </c>
      <c r="B207" s="9">
        <f t="shared" si="200"/>
        <v>32</v>
      </c>
      <c r="C207" s="45" t="str">
        <f t="shared" si="163"/>
        <v>091</v>
      </c>
      <c r="D207" s="45" t="str">
        <f t="shared" si="164"/>
        <v>0912</v>
      </c>
      <c r="E207" s="39" t="s">
        <v>137</v>
      </c>
      <c r="F207" s="40">
        <v>32</v>
      </c>
      <c r="G207" s="41">
        <v>32</v>
      </c>
      <c r="H207" s="42">
        <v>3121</v>
      </c>
      <c r="I207" s="46">
        <v>1019</v>
      </c>
      <c r="J207" s="46">
        <v>1019</v>
      </c>
      <c r="K207" s="44" t="s">
        <v>88</v>
      </c>
      <c r="L207" s="400">
        <f>SUM(N207:AP207)</f>
        <v>0</v>
      </c>
      <c r="M207" s="76">
        <v>3210</v>
      </c>
      <c r="N207" s="400"/>
      <c r="O207" s="400"/>
      <c r="P207" s="400"/>
      <c r="Q207" s="400"/>
      <c r="R207" s="400"/>
      <c r="S207" s="400"/>
      <c r="T207" s="400"/>
      <c r="U207" s="400"/>
      <c r="V207" s="400"/>
      <c r="W207" s="400"/>
      <c r="X207" s="400"/>
      <c r="Y207" s="400"/>
      <c r="Z207" s="400"/>
      <c r="AA207" s="400"/>
      <c r="AB207" s="400"/>
      <c r="AC207" s="400"/>
      <c r="AD207" s="400"/>
      <c r="AE207" s="400"/>
      <c r="AF207" s="400"/>
      <c r="AG207" s="400"/>
      <c r="AH207" s="400"/>
      <c r="AI207" s="400"/>
      <c r="AJ207" s="400"/>
      <c r="AK207" s="400"/>
      <c r="AL207" s="400"/>
      <c r="AM207" s="400"/>
      <c r="AN207" s="400"/>
      <c r="AO207" s="400"/>
      <c r="AP207" s="400"/>
    </row>
    <row r="208" spans="1:42" x14ac:dyDescent="0.3">
      <c r="A208" s="8">
        <f t="shared" si="177"/>
        <v>3121</v>
      </c>
      <c r="B208" s="9">
        <f t="shared" si="200"/>
        <v>54</v>
      </c>
      <c r="C208" s="45" t="str">
        <f t="shared" si="163"/>
        <v>091</v>
      </c>
      <c r="D208" s="45" t="str">
        <f t="shared" si="164"/>
        <v>0912</v>
      </c>
      <c r="E208" s="39" t="s">
        <v>137</v>
      </c>
      <c r="F208" s="40">
        <v>32</v>
      </c>
      <c r="G208" s="74">
        <v>54</v>
      </c>
      <c r="H208" s="42">
        <v>3121</v>
      </c>
      <c r="I208" s="46">
        <v>1020</v>
      </c>
      <c r="J208" s="46">
        <v>1020</v>
      </c>
      <c r="K208" s="44" t="s">
        <v>88</v>
      </c>
      <c r="L208" s="400">
        <f>SUM(N208:AP208)</f>
        <v>145224</v>
      </c>
      <c r="M208" s="77">
        <v>5410</v>
      </c>
      <c r="N208" s="400">
        <v>145224</v>
      </c>
      <c r="O208" s="400"/>
      <c r="P208" s="400"/>
      <c r="Q208" s="400"/>
      <c r="R208" s="400"/>
      <c r="S208" s="400"/>
      <c r="T208" s="400"/>
      <c r="U208" s="400"/>
      <c r="V208" s="400"/>
      <c r="W208" s="400"/>
      <c r="X208" s="400"/>
      <c r="Y208" s="400"/>
      <c r="Z208" s="400"/>
      <c r="AA208" s="400"/>
      <c r="AB208" s="400"/>
      <c r="AC208" s="400"/>
      <c r="AD208" s="400"/>
      <c r="AE208" s="400"/>
      <c r="AF208" s="400"/>
      <c r="AG208" s="400"/>
      <c r="AH208" s="400"/>
      <c r="AI208" s="400"/>
      <c r="AJ208" s="400"/>
      <c r="AK208" s="400"/>
      <c r="AL208" s="400"/>
      <c r="AM208" s="400"/>
      <c r="AN208" s="400"/>
      <c r="AO208" s="400"/>
      <c r="AP208" s="400"/>
    </row>
    <row r="209" spans="1:42" x14ac:dyDescent="0.3">
      <c r="A209" s="8">
        <f t="shared" si="177"/>
        <v>313</v>
      </c>
      <c r="B209" s="9" t="str">
        <f t="shared" si="200"/>
        <v xml:space="preserve"> </v>
      </c>
      <c r="C209" s="45" t="str">
        <f t="shared" si="163"/>
        <v xml:space="preserve">  </v>
      </c>
      <c r="D209" s="45" t="str">
        <f t="shared" si="164"/>
        <v xml:space="preserve">  </v>
      </c>
      <c r="E209" s="39"/>
      <c r="F209" s="40"/>
      <c r="G209" s="41"/>
      <c r="H209" s="42">
        <v>313</v>
      </c>
      <c r="I209" s="43"/>
      <c r="J209" s="43"/>
      <c r="K209" s="44" t="s">
        <v>54</v>
      </c>
      <c r="L209" s="110">
        <f>SUM(L210:L213)</f>
        <v>793646</v>
      </c>
      <c r="M209" s="18"/>
      <c r="N209" s="110">
        <f>SUM(N210:N213)</f>
        <v>793646</v>
      </c>
      <c r="O209" s="110">
        <f t="shared" ref="O209:Z209" si="211">SUM(O210:O213)</f>
        <v>0</v>
      </c>
      <c r="P209" s="110">
        <f t="shared" si="211"/>
        <v>0</v>
      </c>
      <c r="Q209" s="110">
        <f t="shared" si="211"/>
        <v>0</v>
      </c>
      <c r="R209" s="110">
        <f t="shared" si="211"/>
        <v>0</v>
      </c>
      <c r="S209" s="110">
        <f t="shared" si="211"/>
        <v>0</v>
      </c>
      <c r="T209" s="110">
        <f t="shared" si="211"/>
        <v>0</v>
      </c>
      <c r="U209" s="110">
        <f t="shared" si="211"/>
        <v>0</v>
      </c>
      <c r="V209" s="110">
        <f t="shared" si="211"/>
        <v>0</v>
      </c>
      <c r="W209" s="110">
        <f t="shared" si="211"/>
        <v>0</v>
      </c>
      <c r="X209" s="110">
        <f t="shared" si="211"/>
        <v>0</v>
      </c>
      <c r="Y209" s="110">
        <f t="shared" si="211"/>
        <v>0</v>
      </c>
      <c r="Z209" s="110">
        <f t="shared" si="211"/>
        <v>0</v>
      </c>
      <c r="AA209" s="110">
        <f t="shared" ref="AA209:AP209" si="212">SUM(AA210:AA213)</f>
        <v>0</v>
      </c>
      <c r="AB209" s="110">
        <f t="shared" si="212"/>
        <v>0</v>
      </c>
      <c r="AC209" s="110">
        <f t="shared" si="212"/>
        <v>0</v>
      </c>
      <c r="AD209" s="110">
        <f t="shared" si="212"/>
        <v>0</v>
      </c>
      <c r="AE209" s="110">
        <f t="shared" si="212"/>
        <v>0</v>
      </c>
      <c r="AF209" s="110">
        <f t="shared" si="212"/>
        <v>0</v>
      </c>
      <c r="AG209" s="110">
        <f t="shared" si="212"/>
        <v>0</v>
      </c>
      <c r="AH209" s="110">
        <f t="shared" si="212"/>
        <v>0</v>
      </c>
      <c r="AI209" s="110">
        <f t="shared" si="212"/>
        <v>0</v>
      </c>
      <c r="AJ209" s="110">
        <f t="shared" si="212"/>
        <v>0</v>
      </c>
      <c r="AK209" s="110">
        <f t="shared" si="212"/>
        <v>0</v>
      </c>
      <c r="AL209" s="110">
        <f t="shared" si="212"/>
        <v>0</v>
      </c>
      <c r="AM209" s="110">
        <f t="shared" si="212"/>
        <v>0</v>
      </c>
      <c r="AN209" s="110">
        <f t="shared" si="212"/>
        <v>0</v>
      </c>
      <c r="AO209" s="110">
        <f t="shared" si="212"/>
        <v>0</v>
      </c>
      <c r="AP209" s="110">
        <f t="shared" si="212"/>
        <v>0</v>
      </c>
    </row>
    <row r="210" spans="1:42" ht="26.4" x14ac:dyDescent="0.3">
      <c r="A210" s="8">
        <f t="shared" si="177"/>
        <v>3132</v>
      </c>
      <c r="B210" s="9">
        <f t="shared" si="200"/>
        <v>32</v>
      </c>
      <c r="C210" s="45" t="str">
        <f>IF(I210&gt;0,LEFT(E210,3),"  ")</f>
        <v>091</v>
      </c>
      <c r="D210" s="45" t="str">
        <f>IF(I210&gt;0,LEFT(E210,4),"  ")</f>
        <v>0912</v>
      </c>
      <c r="E210" s="39" t="s">
        <v>137</v>
      </c>
      <c r="F210" s="40">
        <v>32</v>
      </c>
      <c r="G210" s="41">
        <v>32</v>
      </c>
      <c r="H210" s="42">
        <v>3132</v>
      </c>
      <c r="I210" s="46">
        <v>1021</v>
      </c>
      <c r="J210" s="46">
        <v>1021</v>
      </c>
      <c r="K210" s="44" t="s">
        <v>55</v>
      </c>
      <c r="L210" s="400">
        <f>SUM(N210:AP210)</f>
        <v>0</v>
      </c>
      <c r="M210" s="76">
        <v>3210</v>
      </c>
      <c r="N210" s="400"/>
      <c r="O210" s="400"/>
      <c r="P210" s="400"/>
      <c r="Q210" s="400"/>
      <c r="R210" s="400"/>
      <c r="S210" s="400"/>
      <c r="T210" s="400"/>
      <c r="U210" s="400"/>
      <c r="V210" s="400"/>
      <c r="W210" s="400"/>
      <c r="X210" s="400"/>
      <c r="Y210" s="400"/>
      <c r="Z210" s="400"/>
      <c r="AA210" s="400"/>
      <c r="AB210" s="400"/>
      <c r="AC210" s="400"/>
      <c r="AD210" s="400"/>
      <c r="AE210" s="400"/>
      <c r="AF210" s="400"/>
      <c r="AG210" s="400"/>
      <c r="AH210" s="400"/>
      <c r="AI210" s="400"/>
      <c r="AJ210" s="400"/>
      <c r="AK210" s="400"/>
      <c r="AL210" s="400"/>
      <c r="AM210" s="400"/>
      <c r="AN210" s="400"/>
      <c r="AO210" s="400"/>
      <c r="AP210" s="400"/>
    </row>
    <row r="211" spans="1:42" ht="26.4" x14ac:dyDescent="0.3">
      <c r="A211" s="8">
        <f t="shared" si="177"/>
        <v>3132</v>
      </c>
      <c r="B211" s="9">
        <f t="shared" si="200"/>
        <v>49</v>
      </c>
      <c r="C211" s="45" t="str">
        <f t="shared" ref="C211:C212" si="213">IF(I211&gt;0,LEFT(E211,3),"  ")</f>
        <v>091</v>
      </c>
      <c r="D211" s="45" t="str">
        <f t="shared" ref="D211:D212" si="214">IF(I211&gt;0,LEFT(E211,4),"  ")</f>
        <v>0912</v>
      </c>
      <c r="E211" s="39" t="s">
        <v>137</v>
      </c>
      <c r="F211" s="40">
        <v>32</v>
      </c>
      <c r="G211" s="74">
        <v>49</v>
      </c>
      <c r="H211" s="42">
        <v>3132</v>
      </c>
      <c r="I211" s="46">
        <v>1022</v>
      </c>
      <c r="J211" s="46">
        <v>1022</v>
      </c>
      <c r="K211" s="44" t="s">
        <v>55</v>
      </c>
      <c r="L211" s="400">
        <f>SUM(N211:AP211)</f>
        <v>0</v>
      </c>
      <c r="M211" s="77">
        <v>4910</v>
      </c>
      <c r="N211" s="400"/>
      <c r="O211" s="400"/>
      <c r="P211" s="400"/>
      <c r="Q211" s="400"/>
      <c r="R211" s="400"/>
      <c r="S211" s="400"/>
      <c r="T211" s="400"/>
      <c r="U211" s="400"/>
      <c r="V211" s="400"/>
      <c r="W211" s="400"/>
      <c r="X211" s="400"/>
      <c r="Y211" s="400"/>
      <c r="Z211" s="400"/>
      <c r="AA211" s="400"/>
      <c r="AB211" s="400"/>
      <c r="AC211" s="400"/>
      <c r="AD211" s="400"/>
      <c r="AE211" s="400"/>
      <c r="AF211" s="400"/>
      <c r="AG211" s="400"/>
      <c r="AH211" s="400"/>
      <c r="AI211" s="400"/>
      <c r="AJ211" s="400"/>
      <c r="AK211" s="400"/>
      <c r="AL211" s="400"/>
      <c r="AM211" s="400"/>
      <c r="AN211" s="400"/>
      <c r="AO211" s="400"/>
      <c r="AP211" s="400"/>
    </row>
    <row r="212" spans="1:42" ht="26.4" x14ac:dyDescent="0.3">
      <c r="A212" s="8">
        <f t="shared" si="177"/>
        <v>3132</v>
      </c>
      <c r="B212" s="9">
        <f t="shared" si="200"/>
        <v>54</v>
      </c>
      <c r="C212" s="45" t="str">
        <f t="shared" si="213"/>
        <v>091</v>
      </c>
      <c r="D212" s="45" t="str">
        <f t="shared" si="214"/>
        <v>0912</v>
      </c>
      <c r="E212" s="39" t="s">
        <v>137</v>
      </c>
      <c r="F212" s="40">
        <v>32</v>
      </c>
      <c r="G212" s="74">
        <v>54</v>
      </c>
      <c r="H212" s="42">
        <v>3132</v>
      </c>
      <c r="I212" s="46">
        <v>1023</v>
      </c>
      <c r="J212" s="46">
        <v>1023</v>
      </c>
      <c r="K212" s="44" t="s">
        <v>55</v>
      </c>
      <c r="L212" s="400">
        <f>SUM(N212:AP212)</f>
        <v>715204</v>
      </c>
      <c r="M212" s="77">
        <v>5410</v>
      </c>
      <c r="N212" s="400">
        <v>715204</v>
      </c>
      <c r="O212" s="400"/>
      <c r="P212" s="400"/>
      <c r="Q212" s="400"/>
      <c r="R212" s="400"/>
      <c r="S212" s="400"/>
      <c r="T212" s="400"/>
      <c r="U212" s="400"/>
      <c r="V212" s="400"/>
      <c r="W212" s="400"/>
      <c r="X212" s="400"/>
      <c r="Y212" s="400"/>
      <c r="Z212" s="400"/>
      <c r="AA212" s="400"/>
      <c r="AB212" s="400"/>
      <c r="AC212" s="400"/>
      <c r="AD212" s="400"/>
      <c r="AE212" s="400"/>
      <c r="AF212" s="400"/>
      <c r="AG212" s="400"/>
      <c r="AH212" s="400"/>
      <c r="AI212" s="400"/>
      <c r="AJ212" s="400"/>
      <c r="AK212" s="400"/>
      <c r="AL212" s="400"/>
      <c r="AM212" s="400"/>
      <c r="AN212" s="400"/>
      <c r="AO212" s="400"/>
      <c r="AP212" s="400"/>
    </row>
    <row r="213" spans="1:42" ht="26.4" x14ac:dyDescent="0.3">
      <c r="A213" s="8">
        <f t="shared" si="177"/>
        <v>3133</v>
      </c>
      <c r="B213" s="9">
        <f t="shared" si="200"/>
        <v>54</v>
      </c>
      <c r="C213" s="45" t="str">
        <f t="shared" si="163"/>
        <v>091</v>
      </c>
      <c r="D213" s="45" t="str">
        <f t="shared" si="164"/>
        <v>0912</v>
      </c>
      <c r="E213" s="39" t="s">
        <v>137</v>
      </c>
      <c r="F213" s="40">
        <v>32</v>
      </c>
      <c r="G213" s="74">
        <v>54</v>
      </c>
      <c r="H213" s="42">
        <v>3133</v>
      </c>
      <c r="I213" s="46">
        <v>1024</v>
      </c>
      <c r="J213" s="46">
        <v>1024</v>
      </c>
      <c r="K213" s="44" t="s">
        <v>178</v>
      </c>
      <c r="L213" s="400">
        <f>SUM(N213:AP213)</f>
        <v>78442</v>
      </c>
      <c r="M213" s="77">
        <v>5410</v>
      </c>
      <c r="N213" s="400">
        <v>78442</v>
      </c>
      <c r="O213" s="400"/>
      <c r="P213" s="400"/>
      <c r="Q213" s="400"/>
      <c r="R213" s="400"/>
      <c r="S213" s="400"/>
      <c r="T213" s="400"/>
      <c r="U213" s="400"/>
      <c r="V213" s="400"/>
      <c r="W213" s="400"/>
      <c r="X213" s="400"/>
      <c r="Y213" s="400"/>
      <c r="Z213" s="400"/>
      <c r="AA213" s="400"/>
      <c r="AB213" s="400"/>
      <c r="AC213" s="400"/>
      <c r="AD213" s="400"/>
      <c r="AE213" s="400"/>
      <c r="AF213" s="400"/>
      <c r="AG213" s="400"/>
      <c r="AH213" s="400"/>
      <c r="AI213" s="400"/>
      <c r="AJ213" s="400"/>
      <c r="AK213" s="400"/>
      <c r="AL213" s="400"/>
      <c r="AM213" s="400"/>
      <c r="AN213" s="400"/>
      <c r="AO213" s="400"/>
      <c r="AP213" s="400"/>
    </row>
    <row r="214" spans="1:42" x14ac:dyDescent="0.3">
      <c r="A214" s="8">
        <f t="shared" si="177"/>
        <v>32</v>
      </c>
      <c r="B214" s="9" t="str">
        <f t="shared" si="200"/>
        <v xml:space="preserve"> </v>
      </c>
      <c r="C214" s="45" t="str">
        <f t="shared" si="163"/>
        <v xml:space="preserve">  </v>
      </c>
      <c r="D214" s="45" t="str">
        <f t="shared" si="164"/>
        <v xml:space="preserve">  </v>
      </c>
      <c r="E214" s="39"/>
      <c r="F214" s="40"/>
      <c r="G214" s="41"/>
      <c r="H214" s="42">
        <v>32</v>
      </c>
      <c r="I214" s="43"/>
      <c r="J214" s="43"/>
      <c r="K214" s="44" t="s">
        <v>56</v>
      </c>
      <c r="L214" s="110">
        <f>SUM(L215,L230,L253,L289,L284)</f>
        <v>294413</v>
      </c>
      <c r="M214" s="18"/>
      <c r="N214" s="110">
        <f>SUM(N215,N230,N253,N289,N284)</f>
        <v>294413</v>
      </c>
      <c r="O214" s="110">
        <f t="shared" ref="O214:Z214" si="215">SUM(O215,O230,O253,O289,O284)</f>
        <v>0</v>
      </c>
      <c r="P214" s="110">
        <f t="shared" si="215"/>
        <v>0</v>
      </c>
      <c r="Q214" s="110">
        <f t="shared" si="215"/>
        <v>0</v>
      </c>
      <c r="R214" s="110">
        <f t="shared" si="215"/>
        <v>0</v>
      </c>
      <c r="S214" s="110">
        <f t="shared" si="215"/>
        <v>0</v>
      </c>
      <c r="T214" s="110">
        <f t="shared" si="215"/>
        <v>0</v>
      </c>
      <c r="U214" s="110">
        <f t="shared" si="215"/>
        <v>0</v>
      </c>
      <c r="V214" s="110">
        <f t="shared" si="215"/>
        <v>0</v>
      </c>
      <c r="W214" s="110">
        <f t="shared" si="215"/>
        <v>0</v>
      </c>
      <c r="X214" s="110">
        <f t="shared" si="215"/>
        <v>0</v>
      </c>
      <c r="Y214" s="110">
        <f t="shared" si="215"/>
        <v>0</v>
      </c>
      <c r="Z214" s="110">
        <f t="shared" si="215"/>
        <v>0</v>
      </c>
      <c r="AA214" s="110">
        <f t="shared" ref="AA214:AP214" si="216">SUM(AA215,AA230,AA253,AA289,AA284)</f>
        <v>0</v>
      </c>
      <c r="AB214" s="110">
        <f t="shared" si="216"/>
        <v>0</v>
      </c>
      <c r="AC214" s="110">
        <f t="shared" si="216"/>
        <v>0</v>
      </c>
      <c r="AD214" s="110">
        <f t="shared" si="216"/>
        <v>0</v>
      </c>
      <c r="AE214" s="110">
        <f t="shared" si="216"/>
        <v>0</v>
      </c>
      <c r="AF214" s="110">
        <f t="shared" si="216"/>
        <v>0</v>
      </c>
      <c r="AG214" s="110">
        <f t="shared" si="216"/>
        <v>0</v>
      </c>
      <c r="AH214" s="110">
        <f t="shared" si="216"/>
        <v>0</v>
      </c>
      <c r="AI214" s="110">
        <f t="shared" si="216"/>
        <v>0</v>
      </c>
      <c r="AJ214" s="110">
        <f t="shared" si="216"/>
        <v>0</v>
      </c>
      <c r="AK214" s="110">
        <f t="shared" si="216"/>
        <v>0</v>
      </c>
      <c r="AL214" s="110">
        <f t="shared" si="216"/>
        <v>0</v>
      </c>
      <c r="AM214" s="110">
        <f t="shared" si="216"/>
        <v>0</v>
      </c>
      <c r="AN214" s="110">
        <f t="shared" si="216"/>
        <v>0</v>
      </c>
      <c r="AO214" s="110">
        <f t="shared" si="216"/>
        <v>0</v>
      </c>
      <c r="AP214" s="110">
        <f t="shared" si="216"/>
        <v>0</v>
      </c>
    </row>
    <row r="215" spans="1:42" x14ac:dyDescent="0.3">
      <c r="A215" s="8">
        <f t="shared" si="177"/>
        <v>321</v>
      </c>
      <c r="B215" s="9" t="str">
        <f t="shared" si="200"/>
        <v xml:space="preserve"> </v>
      </c>
      <c r="C215" s="45" t="str">
        <f t="shared" si="163"/>
        <v xml:space="preserve">  </v>
      </c>
      <c r="D215" s="45" t="str">
        <f t="shared" si="164"/>
        <v xml:space="preserve">  </v>
      </c>
      <c r="E215" s="39"/>
      <c r="F215" s="40"/>
      <c r="G215" s="41"/>
      <c r="H215" s="42">
        <v>321</v>
      </c>
      <c r="I215" s="43"/>
      <c r="J215" s="43"/>
      <c r="K215" s="44" t="s">
        <v>75</v>
      </c>
      <c r="L215" s="110">
        <f t="shared" ref="L215" si="217">SUM(L216:L229)</f>
        <v>193300</v>
      </c>
      <c r="M215" s="18"/>
      <c r="N215" s="110">
        <f t="shared" ref="N215:Z215" si="218">SUM(N216:N229)</f>
        <v>193300</v>
      </c>
      <c r="O215" s="110">
        <f t="shared" si="218"/>
        <v>0</v>
      </c>
      <c r="P215" s="110">
        <f t="shared" si="218"/>
        <v>0</v>
      </c>
      <c r="Q215" s="110">
        <f t="shared" si="218"/>
        <v>0</v>
      </c>
      <c r="R215" s="110">
        <f t="shared" si="218"/>
        <v>0</v>
      </c>
      <c r="S215" s="110">
        <f t="shared" si="218"/>
        <v>0</v>
      </c>
      <c r="T215" s="110">
        <f t="shared" si="218"/>
        <v>0</v>
      </c>
      <c r="U215" s="110">
        <f t="shared" si="218"/>
        <v>0</v>
      </c>
      <c r="V215" s="110">
        <f t="shared" si="218"/>
        <v>0</v>
      </c>
      <c r="W215" s="110">
        <f t="shared" si="218"/>
        <v>0</v>
      </c>
      <c r="X215" s="110">
        <f t="shared" si="218"/>
        <v>0</v>
      </c>
      <c r="Y215" s="110">
        <f t="shared" si="218"/>
        <v>0</v>
      </c>
      <c r="Z215" s="110">
        <f t="shared" si="218"/>
        <v>0</v>
      </c>
      <c r="AA215" s="110">
        <f t="shared" ref="AA215:AP215" si="219">SUM(AA216:AA229)</f>
        <v>0</v>
      </c>
      <c r="AB215" s="110">
        <f t="shared" si="219"/>
        <v>0</v>
      </c>
      <c r="AC215" s="110">
        <f t="shared" si="219"/>
        <v>0</v>
      </c>
      <c r="AD215" s="110">
        <f t="shared" si="219"/>
        <v>0</v>
      </c>
      <c r="AE215" s="110">
        <f t="shared" si="219"/>
        <v>0</v>
      </c>
      <c r="AF215" s="110">
        <f t="shared" si="219"/>
        <v>0</v>
      </c>
      <c r="AG215" s="110">
        <f t="shared" si="219"/>
        <v>0</v>
      </c>
      <c r="AH215" s="110">
        <f t="shared" si="219"/>
        <v>0</v>
      </c>
      <c r="AI215" s="110">
        <f t="shared" si="219"/>
        <v>0</v>
      </c>
      <c r="AJ215" s="110">
        <f t="shared" si="219"/>
        <v>0</v>
      </c>
      <c r="AK215" s="110">
        <f t="shared" si="219"/>
        <v>0</v>
      </c>
      <c r="AL215" s="110">
        <f t="shared" si="219"/>
        <v>0</v>
      </c>
      <c r="AM215" s="110">
        <f t="shared" si="219"/>
        <v>0</v>
      </c>
      <c r="AN215" s="110">
        <f t="shared" si="219"/>
        <v>0</v>
      </c>
      <c r="AO215" s="110">
        <f t="shared" si="219"/>
        <v>0</v>
      </c>
      <c r="AP215" s="110">
        <f t="shared" si="219"/>
        <v>0</v>
      </c>
    </row>
    <row r="216" spans="1:42" x14ac:dyDescent="0.3">
      <c r="A216" s="8">
        <f t="shared" si="177"/>
        <v>3211</v>
      </c>
      <c r="B216" s="9">
        <f t="shared" si="200"/>
        <v>32</v>
      </c>
      <c r="C216" s="45" t="str">
        <f t="shared" si="163"/>
        <v>091</v>
      </c>
      <c r="D216" s="45" t="str">
        <f t="shared" si="164"/>
        <v>0912</v>
      </c>
      <c r="E216" s="39" t="s">
        <v>137</v>
      </c>
      <c r="F216" s="40">
        <v>32</v>
      </c>
      <c r="G216" s="41">
        <v>32</v>
      </c>
      <c r="H216" s="42">
        <v>3211</v>
      </c>
      <c r="I216" s="46">
        <v>1025</v>
      </c>
      <c r="J216" s="46">
        <v>1025</v>
      </c>
      <c r="K216" s="44" t="s">
        <v>76</v>
      </c>
      <c r="L216" s="400">
        <f t="shared" ref="L216:L229" si="220">SUM(N216:AP216)</f>
        <v>0</v>
      </c>
      <c r="M216" s="76">
        <v>3210</v>
      </c>
      <c r="N216" s="400"/>
      <c r="O216" s="400"/>
      <c r="P216" s="400"/>
      <c r="Q216" s="400"/>
      <c r="R216" s="400"/>
      <c r="S216" s="400"/>
      <c r="T216" s="400"/>
      <c r="U216" s="400"/>
      <c r="V216" s="400"/>
      <c r="W216" s="400"/>
      <c r="X216" s="400"/>
      <c r="Y216" s="400"/>
      <c r="Z216" s="400"/>
      <c r="AA216" s="400"/>
      <c r="AB216" s="400"/>
      <c r="AC216" s="400"/>
      <c r="AD216" s="400"/>
      <c r="AE216" s="400"/>
      <c r="AF216" s="400"/>
      <c r="AG216" s="400"/>
      <c r="AH216" s="400"/>
      <c r="AI216" s="400"/>
      <c r="AJ216" s="400"/>
      <c r="AK216" s="400"/>
      <c r="AL216" s="400"/>
      <c r="AM216" s="400"/>
      <c r="AN216" s="400"/>
      <c r="AO216" s="400"/>
      <c r="AP216" s="400"/>
    </row>
    <row r="217" spans="1:42" x14ac:dyDescent="0.3">
      <c r="A217" s="8">
        <f t="shared" si="177"/>
        <v>3211</v>
      </c>
      <c r="B217" s="9">
        <f t="shared" si="200"/>
        <v>49</v>
      </c>
      <c r="C217" s="45" t="str">
        <f t="shared" si="163"/>
        <v>091</v>
      </c>
      <c r="D217" s="45" t="str">
        <f t="shared" si="164"/>
        <v>0912</v>
      </c>
      <c r="E217" s="39" t="s">
        <v>137</v>
      </c>
      <c r="F217" s="40">
        <v>32</v>
      </c>
      <c r="G217" s="74">
        <v>49</v>
      </c>
      <c r="H217" s="42">
        <v>3211</v>
      </c>
      <c r="I217" s="46">
        <v>1026</v>
      </c>
      <c r="J217" s="46">
        <v>1026</v>
      </c>
      <c r="K217" s="44" t="s">
        <v>76</v>
      </c>
      <c r="L217" s="400">
        <f t="shared" si="220"/>
        <v>0</v>
      </c>
      <c r="M217" s="77">
        <v>4910</v>
      </c>
      <c r="N217" s="400"/>
      <c r="O217" s="400"/>
      <c r="P217" s="400"/>
      <c r="Q217" s="400"/>
      <c r="R217" s="400"/>
      <c r="S217" s="400"/>
      <c r="T217" s="400"/>
      <c r="U217" s="400"/>
      <c r="V217" s="400"/>
      <c r="W217" s="400"/>
      <c r="X217" s="400"/>
      <c r="Y217" s="400"/>
      <c r="Z217" s="400"/>
      <c r="AA217" s="400"/>
      <c r="AB217" s="400"/>
      <c r="AC217" s="400"/>
      <c r="AD217" s="400"/>
      <c r="AE217" s="400"/>
      <c r="AF217" s="400"/>
      <c r="AG217" s="400"/>
      <c r="AH217" s="400"/>
      <c r="AI217" s="400"/>
      <c r="AJ217" s="400"/>
      <c r="AK217" s="400"/>
      <c r="AL217" s="400"/>
      <c r="AM217" s="400"/>
      <c r="AN217" s="400"/>
      <c r="AO217" s="400"/>
      <c r="AP217" s="400"/>
    </row>
    <row r="218" spans="1:42" x14ac:dyDescent="0.3">
      <c r="A218" s="8">
        <f t="shared" si="177"/>
        <v>3211</v>
      </c>
      <c r="B218" s="9">
        <f t="shared" si="200"/>
        <v>54</v>
      </c>
      <c r="C218" s="45" t="str">
        <f t="shared" si="163"/>
        <v>091</v>
      </c>
      <c r="D218" s="45" t="str">
        <f t="shared" si="164"/>
        <v>0912</v>
      </c>
      <c r="E218" s="39" t="s">
        <v>137</v>
      </c>
      <c r="F218" s="40">
        <v>32</v>
      </c>
      <c r="G218" s="74">
        <v>54</v>
      </c>
      <c r="H218" s="42">
        <v>3211</v>
      </c>
      <c r="I218" s="46">
        <v>1027</v>
      </c>
      <c r="J218" s="46">
        <v>1027</v>
      </c>
      <c r="K218" s="44" t="s">
        <v>76</v>
      </c>
      <c r="L218" s="400">
        <f t="shared" si="220"/>
        <v>0</v>
      </c>
      <c r="M218" s="77">
        <v>5410</v>
      </c>
      <c r="N218" s="400"/>
      <c r="O218" s="400"/>
      <c r="P218" s="400"/>
      <c r="Q218" s="400"/>
      <c r="R218" s="400"/>
      <c r="S218" s="400"/>
      <c r="T218" s="400"/>
      <c r="U218" s="400"/>
      <c r="V218" s="400"/>
      <c r="W218" s="400"/>
      <c r="X218" s="400"/>
      <c r="Y218" s="400"/>
      <c r="Z218" s="400"/>
      <c r="AA218" s="400"/>
      <c r="AB218" s="400"/>
      <c r="AC218" s="400"/>
      <c r="AD218" s="400"/>
      <c r="AE218" s="400"/>
      <c r="AF218" s="400"/>
      <c r="AG218" s="400"/>
      <c r="AH218" s="400"/>
      <c r="AI218" s="400"/>
      <c r="AJ218" s="400"/>
      <c r="AK218" s="400"/>
      <c r="AL218" s="400"/>
      <c r="AM218" s="400"/>
      <c r="AN218" s="400"/>
      <c r="AO218" s="400"/>
      <c r="AP218" s="400"/>
    </row>
    <row r="219" spans="1:42" x14ac:dyDescent="0.3">
      <c r="A219" s="8">
        <f t="shared" si="177"/>
        <v>3211</v>
      </c>
      <c r="B219" s="9">
        <f t="shared" si="200"/>
        <v>62</v>
      </c>
      <c r="C219" s="45" t="str">
        <f t="shared" si="163"/>
        <v>091</v>
      </c>
      <c r="D219" s="45" t="str">
        <f t="shared" si="164"/>
        <v>0912</v>
      </c>
      <c r="E219" s="39" t="s">
        <v>137</v>
      </c>
      <c r="F219" s="40">
        <v>32</v>
      </c>
      <c r="G219" s="74">
        <v>62</v>
      </c>
      <c r="H219" s="42">
        <v>3211</v>
      </c>
      <c r="I219" s="46">
        <v>1028</v>
      </c>
      <c r="J219" s="46">
        <v>1028</v>
      </c>
      <c r="K219" s="44" t="s">
        <v>76</v>
      </c>
      <c r="L219" s="400">
        <f t="shared" si="220"/>
        <v>0</v>
      </c>
      <c r="M219" s="77">
        <v>6210</v>
      </c>
      <c r="N219" s="400"/>
      <c r="O219" s="400"/>
      <c r="P219" s="400"/>
      <c r="Q219" s="400"/>
      <c r="R219" s="400"/>
      <c r="S219" s="400"/>
      <c r="T219" s="400"/>
      <c r="U219" s="400"/>
      <c r="V219" s="400"/>
      <c r="W219" s="400"/>
      <c r="X219" s="400"/>
      <c r="Y219" s="400"/>
      <c r="Z219" s="400"/>
      <c r="AA219" s="400"/>
      <c r="AB219" s="400"/>
      <c r="AC219" s="400"/>
      <c r="AD219" s="400"/>
      <c r="AE219" s="400"/>
      <c r="AF219" s="400"/>
      <c r="AG219" s="400"/>
      <c r="AH219" s="400"/>
      <c r="AI219" s="400"/>
      <c r="AJ219" s="400"/>
      <c r="AK219" s="400"/>
      <c r="AL219" s="400"/>
      <c r="AM219" s="400"/>
      <c r="AN219" s="400"/>
      <c r="AO219" s="400"/>
      <c r="AP219" s="400"/>
    </row>
    <row r="220" spans="1:42" x14ac:dyDescent="0.3">
      <c r="A220" s="8">
        <f t="shared" si="177"/>
        <v>3211</v>
      </c>
      <c r="B220" s="9">
        <f t="shared" si="200"/>
        <v>72</v>
      </c>
      <c r="C220" s="45" t="str">
        <f t="shared" si="163"/>
        <v>091</v>
      </c>
      <c r="D220" s="45" t="str">
        <f t="shared" si="164"/>
        <v>0912</v>
      </c>
      <c r="E220" s="39" t="s">
        <v>137</v>
      </c>
      <c r="F220" s="40">
        <v>32</v>
      </c>
      <c r="G220" s="74">
        <v>72</v>
      </c>
      <c r="H220" s="42">
        <v>3211</v>
      </c>
      <c r="I220" s="46">
        <v>1029</v>
      </c>
      <c r="J220" s="46">
        <v>1029</v>
      </c>
      <c r="K220" s="44" t="s">
        <v>76</v>
      </c>
      <c r="L220" s="400">
        <f t="shared" si="220"/>
        <v>0</v>
      </c>
      <c r="M220" s="77">
        <v>7210</v>
      </c>
      <c r="N220" s="400"/>
      <c r="O220" s="400"/>
      <c r="P220" s="400"/>
      <c r="Q220" s="400"/>
      <c r="R220" s="400"/>
      <c r="S220" s="400"/>
      <c r="T220" s="400"/>
      <c r="U220" s="400"/>
      <c r="V220" s="400"/>
      <c r="W220" s="400"/>
      <c r="X220" s="400"/>
      <c r="Y220" s="400"/>
      <c r="Z220" s="400"/>
      <c r="AA220" s="400"/>
      <c r="AB220" s="400"/>
      <c r="AC220" s="400"/>
      <c r="AD220" s="400"/>
      <c r="AE220" s="400"/>
      <c r="AF220" s="400"/>
      <c r="AG220" s="400"/>
      <c r="AH220" s="400"/>
      <c r="AI220" s="400"/>
      <c r="AJ220" s="400"/>
      <c r="AK220" s="400"/>
      <c r="AL220" s="400"/>
      <c r="AM220" s="400"/>
      <c r="AN220" s="400"/>
      <c r="AO220" s="400"/>
      <c r="AP220" s="400"/>
    </row>
    <row r="221" spans="1:42" ht="26.4" x14ac:dyDescent="0.3">
      <c r="A221" s="8">
        <f t="shared" si="177"/>
        <v>3212</v>
      </c>
      <c r="B221" s="9">
        <f t="shared" si="200"/>
        <v>32</v>
      </c>
      <c r="C221" s="45" t="str">
        <f t="shared" si="163"/>
        <v>091</v>
      </c>
      <c r="D221" s="45" t="str">
        <f t="shared" si="164"/>
        <v>0912</v>
      </c>
      <c r="E221" s="39" t="s">
        <v>137</v>
      </c>
      <c r="F221" s="40">
        <v>32</v>
      </c>
      <c r="G221" s="41">
        <v>32</v>
      </c>
      <c r="H221" s="42">
        <v>3212</v>
      </c>
      <c r="I221" s="46">
        <v>1030</v>
      </c>
      <c r="J221" s="46">
        <v>1030</v>
      </c>
      <c r="K221" s="44" t="s">
        <v>89</v>
      </c>
      <c r="L221" s="400">
        <f t="shared" si="220"/>
        <v>0</v>
      </c>
      <c r="M221" s="76">
        <v>3210</v>
      </c>
      <c r="N221" s="400"/>
      <c r="O221" s="400"/>
      <c r="P221" s="400"/>
      <c r="Q221" s="400"/>
      <c r="R221" s="400"/>
      <c r="S221" s="400"/>
      <c r="T221" s="400"/>
      <c r="U221" s="400"/>
      <c r="V221" s="400"/>
      <c r="W221" s="400"/>
      <c r="X221" s="400"/>
      <c r="Y221" s="400"/>
      <c r="Z221" s="400"/>
      <c r="AA221" s="400"/>
      <c r="AB221" s="400"/>
      <c r="AC221" s="400"/>
      <c r="AD221" s="400"/>
      <c r="AE221" s="400"/>
      <c r="AF221" s="400"/>
      <c r="AG221" s="400"/>
      <c r="AH221" s="400"/>
      <c r="AI221" s="400"/>
      <c r="AJ221" s="400"/>
      <c r="AK221" s="400"/>
      <c r="AL221" s="400"/>
      <c r="AM221" s="400"/>
      <c r="AN221" s="400"/>
      <c r="AO221" s="400"/>
      <c r="AP221" s="400"/>
    </row>
    <row r="222" spans="1:42" ht="26.4" x14ac:dyDescent="0.3">
      <c r="A222" s="8">
        <f t="shared" si="177"/>
        <v>3212</v>
      </c>
      <c r="B222" s="9">
        <f t="shared" si="200"/>
        <v>49</v>
      </c>
      <c r="C222" s="45" t="str">
        <f t="shared" si="163"/>
        <v>091</v>
      </c>
      <c r="D222" s="45" t="str">
        <f t="shared" si="164"/>
        <v>0912</v>
      </c>
      <c r="E222" s="39" t="s">
        <v>137</v>
      </c>
      <c r="F222" s="40">
        <v>32</v>
      </c>
      <c r="G222" s="74">
        <v>49</v>
      </c>
      <c r="H222" s="42">
        <v>3212</v>
      </c>
      <c r="I222" s="46">
        <v>1031</v>
      </c>
      <c r="J222" s="46">
        <v>1031</v>
      </c>
      <c r="K222" s="44" t="s">
        <v>89</v>
      </c>
      <c r="L222" s="400">
        <f t="shared" si="220"/>
        <v>0</v>
      </c>
      <c r="M222" s="77">
        <v>4910</v>
      </c>
      <c r="N222" s="400"/>
      <c r="O222" s="400"/>
      <c r="P222" s="400"/>
      <c r="Q222" s="400"/>
      <c r="R222" s="400"/>
      <c r="S222" s="400"/>
      <c r="T222" s="400"/>
      <c r="U222" s="400"/>
      <c r="V222" s="400"/>
      <c r="W222" s="400"/>
      <c r="X222" s="400"/>
      <c r="Y222" s="400"/>
      <c r="Z222" s="400"/>
      <c r="AA222" s="400"/>
      <c r="AB222" s="400"/>
      <c r="AC222" s="400"/>
      <c r="AD222" s="400"/>
      <c r="AE222" s="400"/>
      <c r="AF222" s="400"/>
      <c r="AG222" s="400"/>
      <c r="AH222" s="400"/>
      <c r="AI222" s="400"/>
      <c r="AJ222" s="400"/>
      <c r="AK222" s="400"/>
      <c r="AL222" s="400"/>
      <c r="AM222" s="400"/>
      <c r="AN222" s="400"/>
      <c r="AO222" s="400"/>
      <c r="AP222" s="400"/>
    </row>
    <row r="223" spans="1:42" ht="26.4" x14ac:dyDescent="0.3">
      <c r="A223" s="8">
        <f t="shared" si="177"/>
        <v>3212</v>
      </c>
      <c r="B223" s="9">
        <f t="shared" si="200"/>
        <v>54</v>
      </c>
      <c r="C223" s="45" t="str">
        <f t="shared" si="163"/>
        <v>091</v>
      </c>
      <c r="D223" s="45" t="str">
        <f t="shared" si="164"/>
        <v>0912</v>
      </c>
      <c r="E223" s="39" t="s">
        <v>137</v>
      </c>
      <c r="F223" s="40">
        <v>32</v>
      </c>
      <c r="G223" s="74">
        <v>54</v>
      </c>
      <c r="H223" s="42">
        <v>3212</v>
      </c>
      <c r="I223" s="46">
        <v>1032</v>
      </c>
      <c r="J223" s="46">
        <v>1032</v>
      </c>
      <c r="K223" s="44" t="s">
        <v>89</v>
      </c>
      <c r="L223" s="400">
        <f t="shared" si="220"/>
        <v>180000</v>
      </c>
      <c r="M223" s="77">
        <v>5410</v>
      </c>
      <c r="N223" s="400">
        <v>180000</v>
      </c>
      <c r="O223" s="400"/>
      <c r="P223" s="400"/>
      <c r="Q223" s="400"/>
      <c r="R223" s="400"/>
      <c r="S223" s="400"/>
      <c r="T223" s="400"/>
      <c r="U223" s="400"/>
      <c r="V223" s="400"/>
      <c r="W223" s="400"/>
      <c r="X223" s="400"/>
      <c r="Y223" s="400"/>
      <c r="Z223" s="400"/>
      <c r="AA223" s="400"/>
      <c r="AB223" s="400"/>
      <c r="AC223" s="400"/>
      <c r="AD223" s="400"/>
      <c r="AE223" s="400"/>
      <c r="AF223" s="400"/>
      <c r="AG223" s="400"/>
      <c r="AH223" s="400"/>
      <c r="AI223" s="400"/>
      <c r="AJ223" s="400"/>
      <c r="AK223" s="400"/>
      <c r="AL223" s="400"/>
      <c r="AM223" s="400"/>
      <c r="AN223" s="400"/>
      <c r="AO223" s="400"/>
      <c r="AP223" s="400"/>
    </row>
    <row r="224" spans="1:42" x14ac:dyDescent="0.3">
      <c r="A224" s="8">
        <f t="shared" si="177"/>
        <v>3213</v>
      </c>
      <c r="B224" s="9">
        <f t="shared" si="200"/>
        <v>32</v>
      </c>
      <c r="C224" s="45" t="str">
        <f t="shared" si="163"/>
        <v>091</v>
      </c>
      <c r="D224" s="45" t="str">
        <f t="shared" si="164"/>
        <v>0912</v>
      </c>
      <c r="E224" s="39" t="s">
        <v>137</v>
      </c>
      <c r="F224" s="40">
        <v>32</v>
      </c>
      <c r="G224" s="41">
        <v>32</v>
      </c>
      <c r="H224" s="42">
        <v>3213</v>
      </c>
      <c r="I224" s="46">
        <v>1033</v>
      </c>
      <c r="J224" s="46">
        <v>1033</v>
      </c>
      <c r="K224" s="44" t="s">
        <v>90</v>
      </c>
      <c r="L224" s="400">
        <f t="shared" si="220"/>
        <v>0</v>
      </c>
      <c r="M224" s="76">
        <v>3210</v>
      </c>
      <c r="N224" s="400"/>
      <c r="O224" s="400"/>
      <c r="P224" s="400"/>
      <c r="Q224" s="400"/>
      <c r="R224" s="400"/>
      <c r="S224" s="400"/>
      <c r="T224" s="400"/>
      <c r="U224" s="400"/>
      <c r="V224" s="400"/>
      <c r="W224" s="400"/>
      <c r="X224" s="400"/>
      <c r="Y224" s="400"/>
      <c r="Z224" s="400"/>
      <c r="AA224" s="400"/>
      <c r="AB224" s="400"/>
      <c r="AC224" s="400"/>
      <c r="AD224" s="400"/>
      <c r="AE224" s="400"/>
      <c r="AF224" s="400"/>
      <c r="AG224" s="400"/>
      <c r="AH224" s="400"/>
      <c r="AI224" s="400"/>
      <c r="AJ224" s="400"/>
      <c r="AK224" s="400"/>
      <c r="AL224" s="400"/>
      <c r="AM224" s="400"/>
      <c r="AN224" s="400"/>
      <c r="AO224" s="400"/>
      <c r="AP224" s="400"/>
    </row>
    <row r="225" spans="1:42" x14ac:dyDescent="0.3">
      <c r="A225" s="8">
        <f t="shared" si="177"/>
        <v>3213</v>
      </c>
      <c r="B225" s="9">
        <f t="shared" si="200"/>
        <v>54</v>
      </c>
      <c r="C225" s="45" t="str">
        <f t="shared" si="163"/>
        <v>091</v>
      </c>
      <c r="D225" s="45" t="str">
        <f t="shared" si="164"/>
        <v>0912</v>
      </c>
      <c r="E225" s="39" t="s">
        <v>137</v>
      </c>
      <c r="F225" s="40">
        <v>32</v>
      </c>
      <c r="G225" s="74">
        <v>54</v>
      </c>
      <c r="H225" s="42">
        <v>3213</v>
      </c>
      <c r="I225" s="46">
        <v>1034</v>
      </c>
      <c r="J225" s="46">
        <v>1034</v>
      </c>
      <c r="K225" s="44" t="s">
        <v>90</v>
      </c>
      <c r="L225" s="400">
        <f t="shared" si="220"/>
        <v>0</v>
      </c>
      <c r="M225" s="77">
        <v>5410</v>
      </c>
      <c r="N225" s="400"/>
      <c r="O225" s="400"/>
      <c r="P225" s="400"/>
      <c r="Q225" s="400"/>
      <c r="R225" s="400"/>
      <c r="S225" s="400"/>
      <c r="T225" s="400"/>
      <c r="U225" s="400"/>
      <c r="V225" s="400"/>
      <c r="W225" s="400"/>
      <c r="X225" s="400"/>
      <c r="Y225" s="400"/>
      <c r="Z225" s="400"/>
      <c r="AA225" s="400"/>
      <c r="AB225" s="400"/>
      <c r="AC225" s="400"/>
      <c r="AD225" s="400"/>
      <c r="AE225" s="400"/>
      <c r="AF225" s="400"/>
      <c r="AG225" s="400"/>
      <c r="AH225" s="400"/>
      <c r="AI225" s="400"/>
      <c r="AJ225" s="400"/>
      <c r="AK225" s="400"/>
      <c r="AL225" s="400"/>
      <c r="AM225" s="400"/>
      <c r="AN225" s="400"/>
      <c r="AO225" s="400"/>
      <c r="AP225" s="400"/>
    </row>
    <row r="226" spans="1:42" x14ac:dyDescent="0.3">
      <c r="A226" s="8">
        <f t="shared" si="177"/>
        <v>3213</v>
      </c>
      <c r="B226" s="9">
        <f t="shared" si="200"/>
        <v>62</v>
      </c>
      <c r="C226" s="45" t="str">
        <f t="shared" si="163"/>
        <v>091</v>
      </c>
      <c r="D226" s="45" t="str">
        <f t="shared" si="164"/>
        <v>0912</v>
      </c>
      <c r="E226" s="39" t="s">
        <v>137</v>
      </c>
      <c r="F226" s="40">
        <v>32</v>
      </c>
      <c r="G226" s="74">
        <v>62</v>
      </c>
      <c r="H226" s="42">
        <v>3213</v>
      </c>
      <c r="I226" s="46">
        <v>1035</v>
      </c>
      <c r="J226" s="46">
        <v>1035</v>
      </c>
      <c r="K226" s="44" t="s">
        <v>90</v>
      </c>
      <c r="L226" s="400">
        <f t="shared" si="220"/>
        <v>0</v>
      </c>
      <c r="M226" s="77">
        <v>6210</v>
      </c>
      <c r="N226" s="400"/>
      <c r="O226" s="400"/>
      <c r="P226" s="400"/>
      <c r="Q226" s="400"/>
      <c r="R226" s="400"/>
      <c r="S226" s="400"/>
      <c r="T226" s="400"/>
      <c r="U226" s="400"/>
      <c r="V226" s="400"/>
      <c r="W226" s="400"/>
      <c r="X226" s="400"/>
      <c r="Y226" s="400"/>
      <c r="Z226" s="400"/>
      <c r="AA226" s="400"/>
      <c r="AB226" s="400"/>
      <c r="AC226" s="400"/>
      <c r="AD226" s="400"/>
      <c r="AE226" s="400"/>
      <c r="AF226" s="400"/>
      <c r="AG226" s="400"/>
      <c r="AH226" s="400"/>
      <c r="AI226" s="400"/>
      <c r="AJ226" s="400"/>
      <c r="AK226" s="400"/>
      <c r="AL226" s="400"/>
      <c r="AM226" s="400"/>
      <c r="AN226" s="400"/>
      <c r="AO226" s="400"/>
      <c r="AP226" s="400"/>
    </row>
    <row r="227" spans="1:42" x14ac:dyDescent="0.3">
      <c r="A227" s="8">
        <f t="shared" si="177"/>
        <v>3214</v>
      </c>
      <c r="B227" s="9">
        <f t="shared" si="200"/>
        <v>32</v>
      </c>
      <c r="C227" s="45" t="str">
        <f t="shared" si="163"/>
        <v>091</v>
      </c>
      <c r="D227" s="45" t="str">
        <f t="shared" si="164"/>
        <v>0912</v>
      </c>
      <c r="E227" s="39" t="s">
        <v>137</v>
      </c>
      <c r="F227" s="40">
        <v>32</v>
      </c>
      <c r="G227" s="41">
        <v>32</v>
      </c>
      <c r="H227" s="42">
        <v>3214</v>
      </c>
      <c r="I227" s="46">
        <v>1036</v>
      </c>
      <c r="J227" s="46">
        <v>1036</v>
      </c>
      <c r="K227" s="44" t="s">
        <v>77</v>
      </c>
      <c r="L227" s="400">
        <f t="shared" si="220"/>
        <v>0</v>
      </c>
      <c r="M227" s="76">
        <v>3210</v>
      </c>
      <c r="N227" s="400"/>
      <c r="O227" s="400"/>
      <c r="P227" s="400"/>
      <c r="Q227" s="400"/>
      <c r="R227" s="400"/>
      <c r="S227" s="400"/>
      <c r="T227" s="400"/>
      <c r="U227" s="400"/>
      <c r="V227" s="400"/>
      <c r="W227" s="400"/>
      <c r="X227" s="400"/>
      <c r="Y227" s="400"/>
      <c r="Z227" s="400"/>
      <c r="AA227" s="400"/>
      <c r="AB227" s="400"/>
      <c r="AC227" s="400"/>
      <c r="AD227" s="400"/>
      <c r="AE227" s="400"/>
      <c r="AF227" s="400"/>
      <c r="AG227" s="400"/>
      <c r="AH227" s="400"/>
      <c r="AI227" s="400"/>
      <c r="AJ227" s="400"/>
      <c r="AK227" s="400"/>
      <c r="AL227" s="400"/>
      <c r="AM227" s="400"/>
      <c r="AN227" s="400"/>
      <c r="AO227" s="400"/>
      <c r="AP227" s="400"/>
    </row>
    <row r="228" spans="1:42" x14ac:dyDescent="0.3">
      <c r="A228" s="8">
        <f t="shared" si="177"/>
        <v>3214</v>
      </c>
      <c r="B228" s="9">
        <f t="shared" si="200"/>
        <v>49</v>
      </c>
      <c r="C228" s="45" t="str">
        <f t="shared" si="163"/>
        <v>091</v>
      </c>
      <c r="D228" s="45" t="str">
        <f t="shared" si="164"/>
        <v>0912</v>
      </c>
      <c r="E228" s="39" t="s">
        <v>137</v>
      </c>
      <c r="F228" s="40">
        <v>32</v>
      </c>
      <c r="G228" s="74">
        <v>49</v>
      </c>
      <c r="H228" s="42">
        <v>3214</v>
      </c>
      <c r="I228" s="46">
        <v>1037</v>
      </c>
      <c r="J228" s="46">
        <v>1037</v>
      </c>
      <c r="K228" s="44" t="s">
        <v>77</v>
      </c>
      <c r="L228" s="400">
        <f t="shared" si="220"/>
        <v>0</v>
      </c>
      <c r="M228" s="77">
        <v>4910</v>
      </c>
      <c r="N228" s="400"/>
      <c r="O228" s="400"/>
      <c r="P228" s="400"/>
      <c r="Q228" s="400"/>
      <c r="R228" s="400"/>
      <c r="S228" s="400"/>
      <c r="T228" s="400"/>
      <c r="U228" s="400"/>
      <c r="V228" s="400"/>
      <c r="W228" s="400"/>
      <c r="X228" s="400"/>
      <c r="Y228" s="400"/>
      <c r="Z228" s="400"/>
      <c r="AA228" s="400"/>
      <c r="AB228" s="400"/>
      <c r="AC228" s="400"/>
      <c r="AD228" s="400"/>
      <c r="AE228" s="400"/>
      <c r="AF228" s="400"/>
      <c r="AG228" s="400"/>
      <c r="AH228" s="400"/>
      <c r="AI228" s="400"/>
      <c r="AJ228" s="400"/>
      <c r="AK228" s="400"/>
      <c r="AL228" s="400"/>
      <c r="AM228" s="400"/>
      <c r="AN228" s="400"/>
      <c r="AO228" s="400"/>
      <c r="AP228" s="400"/>
    </row>
    <row r="229" spans="1:42" x14ac:dyDescent="0.3">
      <c r="A229" s="8">
        <f t="shared" si="177"/>
        <v>3214</v>
      </c>
      <c r="B229" s="9">
        <f t="shared" si="200"/>
        <v>54</v>
      </c>
      <c r="C229" s="45" t="str">
        <f t="shared" si="163"/>
        <v>091</v>
      </c>
      <c r="D229" s="45" t="str">
        <f t="shared" si="164"/>
        <v>0912</v>
      </c>
      <c r="E229" s="39" t="s">
        <v>137</v>
      </c>
      <c r="F229" s="40">
        <v>32</v>
      </c>
      <c r="G229" s="74">
        <v>54</v>
      </c>
      <c r="H229" s="42">
        <v>3214</v>
      </c>
      <c r="I229" s="46">
        <v>1038</v>
      </c>
      <c r="J229" s="46">
        <v>1038</v>
      </c>
      <c r="K229" s="44" t="s">
        <v>77</v>
      </c>
      <c r="L229" s="400">
        <f t="shared" si="220"/>
        <v>13300</v>
      </c>
      <c r="M229" s="77">
        <v>5410</v>
      </c>
      <c r="N229" s="400">
        <v>13300</v>
      </c>
      <c r="O229" s="400"/>
      <c r="P229" s="400"/>
      <c r="Q229" s="400"/>
      <c r="R229" s="400"/>
      <c r="S229" s="400"/>
      <c r="T229" s="400"/>
      <c r="U229" s="400"/>
      <c r="V229" s="400"/>
      <c r="W229" s="400"/>
      <c r="X229" s="400"/>
      <c r="Y229" s="400"/>
      <c r="Z229" s="400"/>
      <c r="AA229" s="400"/>
      <c r="AB229" s="400"/>
      <c r="AC229" s="400"/>
      <c r="AD229" s="400"/>
      <c r="AE229" s="400"/>
      <c r="AF229" s="400"/>
      <c r="AG229" s="400"/>
      <c r="AH229" s="400"/>
      <c r="AI229" s="400"/>
      <c r="AJ229" s="400"/>
      <c r="AK229" s="400"/>
      <c r="AL229" s="400"/>
      <c r="AM229" s="400"/>
      <c r="AN229" s="400"/>
      <c r="AO229" s="400"/>
      <c r="AP229" s="400"/>
    </row>
    <row r="230" spans="1:42" x14ac:dyDescent="0.3">
      <c r="A230" s="8">
        <f t="shared" si="177"/>
        <v>322</v>
      </c>
      <c r="B230" s="9" t="str">
        <f t="shared" si="200"/>
        <v xml:space="preserve"> </v>
      </c>
      <c r="C230" s="45" t="str">
        <f t="shared" si="163"/>
        <v xml:space="preserve">  </v>
      </c>
      <c r="D230" s="45" t="str">
        <f t="shared" si="164"/>
        <v xml:space="preserve">  </v>
      </c>
      <c r="E230" s="39"/>
      <c r="F230" s="40"/>
      <c r="G230" s="41"/>
      <c r="H230" s="42">
        <v>322</v>
      </c>
      <c r="I230" s="43"/>
      <c r="J230" s="43"/>
      <c r="K230" s="44" t="s">
        <v>78</v>
      </c>
      <c r="L230" s="110">
        <f t="shared" ref="L230" si="221">SUM(L231:L252)</f>
        <v>47510</v>
      </c>
      <c r="M230" s="18"/>
      <c r="N230" s="110">
        <f t="shared" ref="N230:Z230" si="222">SUM(N231:N252)</f>
        <v>47510</v>
      </c>
      <c r="O230" s="110">
        <f t="shared" si="222"/>
        <v>0</v>
      </c>
      <c r="P230" s="110">
        <f t="shared" si="222"/>
        <v>0</v>
      </c>
      <c r="Q230" s="110">
        <f t="shared" si="222"/>
        <v>0</v>
      </c>
      <c r="R230" s="110">
        <f t="shared" si="222"/>
        <v>0</v>
      </c>
      <c r="S230" s="110">
        <f t="shared" si="222"/>
        <v>0</v>
      </c>
      <c r="T230" s="110">
        <f t="shared" si="222"/>
        <v>0</v>
      </c>
      <c r="U230" s="110">
        <f t="shared" si="222"/>
        <v>0</v>
      </c>
      <c r="V230" s="110">
        <f t="shared" si="222"/>
        <v>0</v>
      </c>
      <c r="W230" s="110">
        <f t="shared" si="222"/>
        <v>0</v>
      </c>
      <c r="X230" s="110">
        <f t="shared" si="222"/>
        <v>0</v>
      </c>
      <c r="Y230" s="110">
        <f t="shared" si="222"/>
        <v>0</v>
      </c>
      <c r="Z230" s="110">
        <f t="shared" si="222"/>
        <v>0</v>
      </c>
      <c r="AA230" s="110">
        <f t="shared" ref="AA230:AP230" si="223">SUM(AA231:AA252)</f>
        <v>0</v>
      </c>
      <c r="AB230" s="110">
        <f t="shared" si="223"/>
        <v>0</v>
      </c>
      <c r="AC230" s="110">
        <f t="shared" si="223"/>
        <v>0</v>
      </c>
      <c r="AD230" s="110">
        <f t="shared" si="223"/>
        <v>0</v>
      </c>
      <c r="AE230" s="110">
        <f t="shared" si="223"/>
        <v>0</v>
      </c>
      <c r="AF230" s="110">
        <f t="shared" si="223"/>
        <v>0</v>
      </c>
      <c r="AG230" s="110">
        <f t="shared" si="223"/>
        <v>0</v>
      </c>
      <c r="AH230" s="110">
        <f t="shared" si="223"/>
        <v>0</v>
      </c>
      <c r="AI230" s="110">
        <f t="shared" si="223"/>
        <v>0</v>
      </c>
      <c r="AJ230" s="110">
        <f t="shared" si="223"/>
        <v>0</v>
      </c>
      <c r="AK230" s="110">
        <f t="shared" si="223"/>
        <v>0</v>
      </c>
      <c r="AL230" s="110">
        <f t="shared" si="223"/>
        <v>0</v>
      </c>
      <c r="AM230" s="110">
        <f t="shared" si="223"/>
        <v>0</v>
      </c>
      <c r="AN230" s="110">
        <f t="shared" si="223"/>
        <v>0</v>
      </c>
      <c r="AO230" s="110">
        <f t="shared" si="223"/>
        <v>0</v>
      </c>
      <c r="AP230" s="110">
        <f t="shared" si="223"/>
        <v>0</v>
      </c>
    </row>
    <row r="231" spans="1:42" ht="26.4" x14ac:dyDescent="0.3">
      <c r="A231" s="8">
        <f t="shared" si="177"/>
        <v>3221</v>
      </c>
      <c r="B231" s="9">
        <f t="shared" si="200"/>
        <v>32</v>
      </c>
      <c r="C231" s="45" t="str">
        <f t="shared" si="163"/>
        <v>091</v>
      </c>
      <c r="D231" s="45" t="str">
        <f t="shared" si="164"/>
        <v>0912</v>
      </c>
      <c r="E231" s="39" t="s">
        <v>137</v>
      </c>
      <c r="F231" s="40">
        <v>32</v>
      </c>
      <c r="G231" s="41">
        <v>32</v>
      </c>
      <c r="H231" s="42">
        <v>3221</v>
      </c>
      <c r="I231" s="46">
        <v>1039</v>
      </c>
      <c r="J231" s="46">
        <v>1039</v>
      </c>
      <c r="K231" s="44" t="s">
        <v>79</v>
      </c>
      <c r="L231" s="400">
        <f t="shared" ref="L231:L252" si="224">SUM(N231:AP231)</f>
        <v>0</v>
      </c>
      <c r="M231" s="76">
        <v>3210</v>
      </c>
      <c r="N231" s="400"/>
      <c r="O231" s="400"/>
      <c r="P231" s="400"/>
      <c r="Q231" s="400"/>
      <c r="R231" s="400"/>
      <c r="S231" s="400"/>
      <c r="T231" s="400"/>
      <c r="U231" s="400"/>
      <c r="V231" s="400"/>
      <c r="W231" s="400"/>
      <c r="X231" s="400"/>
      <c r="Y231" s="400"/>
      <c r="Z231" s="400"/>
      <c r="AA231" s="400"/>
      <c r="AB231" s="400"/>
      <c r="AC231" s="400"/>
      <c r="AD231" s="400"/>
      <c r="AE231" s="400"/>
      <c r="AF231" s="400"/>
      <c r="AG231" s="400"/>
      <c r="AH231" s="400"/>
      <c r="AI231" s="400"/>
      <c r="AJ231" s="400"/>
      <c r="AK231" s="400"/>
      <c r="AL231" s="400"/>
      <c r="AM231" s="400"/>
      <c r="AN231" s="400"/>
      <c r="AO231" s="400"/>
      <c r="AP231" s="400"/>
    </row>
    <row r="232" spans="1:42" ht="26.4" x14ac:dyDescent="0.3">
      <c r="A232" s="8">
        <f t="shared" si="177"/>
        <v>3221</v>
      </c>
      <c r="B232" s="9">
        <f t="shared" si="200"/>
        <v>49</v>
      </c>
      <c r="C232" s="45" t="str">
        <f t="shared" si="163"/>
        <v>091</v>
      </c>
      <c r="D232" s="45" t="str">
        <f t="shared" si="164"/>
        <v>0912</v>
      </c>
      <c r="E232" s="39" t="s">
        <v>137</v>
      </c>
      <c r="F232" s="40">
        <v>32</v>
      </c>
      <c r="G232" s="74">
        <v>49</v>
      </c>
      <c r="H232" s="42">
        <v>3221</v>
      </c>
      <c r="I232" s="46">
        <v>1040</v>
      </c>
      <c r="J232" s="46">
        <v>1040</v>
      </c>
      <c r="K232" s="44" t="s">
        <v>79</v>
      </c>
      <c r="L232" s="400">
        <f t="shared" si="224"/>
        <v>0</v>
      </c>
      <c r="M232" s="77">
        <v>4910</v>
      </c>
      <c r="N232" s="400"/>
      <c r="O232" s="400"/>
      <c r="P232" s="400"/>
      <c r="Q232" s="400"/>
      <c r="R232" s="400"/>
      <c r="S232" s="400"/>
      <c r="T232" s="400"/>
      <c r="U232" s="400"/>
      <c r="V232" s="400"/>
      <c r="W232" s="400"/>
      <c r="X232" s="400"/>
      <c r="Y232" s="400"/>
      <c r="Z232" s="400"/>
      <c r="AA232" s="400"/>
      <c r="AB232" s="400"/>
      <c r="AC232" s="400"/>
      <c r="AD232" s="400"/>
      <c r="AE232" s="400"/>
      <c r="AF232" s="400"/>
      <c r="AG232" s="400"/>
      <c r="AH232" s="400"/>
      <c r="AI232" s="400"/>
      <c r="AJ232" s="400"/>
      <c r="AK232" s="400"/>
      <c r="AL232" s="400"/>
      <c r="AM232" s="400"/>
      <c r="AN232" s="400"/>
      <c r="AO232" s="400"/>
      <c r="AP232" s="400"/>
    </row>
    <row r="233" spans="1:42" ht="26.4" x14ac:dyDescent="0.3">
      <c r="A233" s="8">
        <f t="shared" si="177"/>
        <v>3221</v>
      </c>
      <c r="B233" s="9">
        <f t="shared" si="200"/>
        <v>54</v>
      </c>
      <c r="C233" s="45" t="str">
        <f t="shared" si="163"/>
        <v>091</v>
      </c>
      <c r="D233" s="45" t="str">
        <f t="shared" si="164"/>
        <v>0912</v>
      </c>
      <c r="E233" s="39" t="s">
        <v>137</v>
      </c>
      <c r="F233" s="40">
        <v>32</v>
      </c>
      <c r="G233" s="74">
        <v>54</v>
      </c>
      <c r="H233" s="42">
        <v>3221</v>
      </c>
      <c r="I233" s="46">
        <v>1041</v>
      </c>
      <c r="J233" s="46">
        <v>1041</v>
      </c>
      <c r="K233" s="44" t="s">
        <v>79</v>
      </c>
      <c r="L233" s="400">
        <f t="shared" si="224"/>
        <v>0</v>
      </c>
      <c r="M233" s="77">
        <v>5410</v>
      </c>
      <c r="N233" s="400"/>
      <c r="O233" s="400"/>
      <c r="P233" s="400"/>
      <c r="Q233" s="400"/>
      <c r="R233" s="400"/>
      <c r="S233" s="400"/>
      <c r="T233" s="400"/>
      <c r="U233" s="400"/>
      <c r="V233" s="400"/>
      <c r="W233" s="400"/>
      <c r="X233" s="400"/>
      <c r="Y233" s="400"/>
      <c r="Z233" s="400"/>
      <c r="AA233" s="400"/>
      <c r="AB233" s="400"/>
      <c r="AC233" s="400"/>
      <c r="AD233" s="400"/>
      <c r="AE233" s="400"/>
      <c r="AF233" s="400"/>
      <c r="AG233" s="400"/>
      <c r="AH233" s="400"/>
      <c r="AI233" s="400"/>
      <c r="AJ233" s="400"/>
      <c r="AK233" s="400"/>
      <c r="AL233" s="400"/>
      <c r="AM233" s="400"/>
      <c r="AN233" s="400"/>
      <c r="AO233" s="400"/>
      <c r="AP233" s="400"/>
    </row>
    <row r="234" spans="1:42" ht="26.4" x14ac:dyDescent="0.3">
      <c r="A234" s="8">
        <f t="shared" si="177"/>
        <v>3221</v>
      </c>
      <c r="B234" s="9">
        <f t="shared" si="200"/>
        <v>62</v>
      </c>
      <c r="C234" s="45" t="str">
        <f t="shared" ref="C234:C299" si="225">IF(I234&gt;0,LEFT(E234,3),"  ")</f>
        <v>091</v>
      </c>
      <c r="D234" s="45" t="str">
        <f t="shared" ref="D234:D299" si="226">IF(I234&gt;0,LEFT(E234,4),"  ")</f>
        <v>0912</v>
      </c>
      <c r="E234" s="39" t="s">
        <v>137</v>
      </c>
      <c r="F234" s="40">
        <v>32</v>
      </c>
      <c r="G234" s="74">
        <v>62</v>
      </c>
      <c r="H234" s="42">
        <v>3221</v>
      </c>
      <c r="I234" s="46">
        <v>1042</v>
      </c>
      <c r="J234" s="46">
        <v>1042</v>
      </c>
      <c r="K234" s="44" t="s">
        <v>79</v>
      </c>
      <c r="L234" s="400">
        <f t="shared" si="224"/>
        <v>0</v>
      </c>
      <c r="M234" s="77">
        <v>6210</v>
      </c>
      <c r="N234" s="400"/>
      <c r="O234" s="400"/>
      <c r="P234" s="400"/>
      <c r="Q234" s="400"/>
      <c r="R234" s="400"/>
      <c r="S234" s="400"/>
      <c r="T234" s="400"/>
      <c r="U234" s="400"/>
      <c r="V234" s="400"/>
      <c r="W234" s="400"/>
      <c r="X234" s="400"/>
      <c r="Y234" s="400"/>
      <c r="Z234" s="400"/>
      <c r="AA234" s="400"/>
      <c r="AB234" s="400"/>
      <c r="AC234" s="400"/>
      <c r="AD234" s="400"/>
      <c r="AE234" s="400"/>
      <c r="AF234" s="400"/>
      <c r="AG234" s="400"/>
      <c r="AH234" s="400"/>
      <c r="AI234" s="400"/>
      <c r="AJ234" s="400"/>
      <c r="AK234" s="400"/>
      <c r="AL234" s="400"/>
      <c r="AM234" s="400"/>
      <c r="AN234" s="400"/>
      <c r="AO234" s="400"/>
      <c r="AP234" s="400"/>
    </row>
    <row r="235" spans="1:42" ht="26.4" x14ac:dyDescent="0.3">
      <c r="A235" s="8">
        <f t="shared" si="177"/>
        <v>3221</v>
      </c>
      <c r="B235" s="9">
        <f t="shared" si="200"/>
        <v>72</v>
      </c>
      <c r="C235" s="45" t="str">
        <f t="shared" si="225"/>
        <v>091</v>
      </c>
      <c r="D235" s="45" t="str">
        <f t="shared" si="226"/>
        <v>0912</v>
      </c>
      <c r="E235" s="39" t="s">
        <v>137</v>
      </c>
      <c r="F235" s="40">
        <v>32</v>
      </c>
      <c r="G235" s="74">
        <v>72</v>
      </c>
      <c r="H235" s="42">
        <v>3221</v>
      </c>
      <c r="I235" s="46">
        <v>1043</v>
      </c>
      <c r="J235" s="46">
        <v>1043</v>
      </c>
      <c r="K235" s="44" t="s">
        <v>79</v>
      </c>
      <c r="L235" s="400">
        <f t="shared" si="224"/>
        <v>0</v>
      </c>
      <c r="M235" s="77">
        <v>7210</v>
      </c>
      <c r="N235" s="400"/>
      <c r="O235" s="400"/>
      <c r="P235" s="400"/>
      <c r="Q235" s="400"/>
      <c r="R235" s="400"/>
      <c r="S235" s="400"/>
      <c r="T235" s="400"/>
      <c r="U235" s="400"/>
      <c r="V235" s="400"/>
      <c r="W235" s="400"/>
      <c r="X235" s="400"/>
      <c r="Y235" s="400"/>
      <c r="Z235" s="400"/>
      <c r="AA235" s="400"/>
      <c r="AB235" s="400"/>
      <c r="AC235" s="400"/>
      <c r="AD235" s="400"/>
      <c r="AE235" s="400"/>
      <c r="AF235" s="400"/>
      <c r="AG235" s="400"/>
      <c r="AH235" s="400"/>
      <c r="AI235" s="400"/>
      <c r="AJ235" s="400"/>
      <c r="AK235" s="400"/>
      <c r="AL235" s="400"/>
      <c r="AM235" s="400"/>
      <c r="AN235" s="400"/>
      <c r="AO235" s="400"/>
      <c r="AP235" s="400"/>
    </row>
    <row r="236" spans="1:42" ht="26.4" x14ac:dyDescent="0.3">
      <c r="A236" s="8">
        <f t="shared" si="177"/>
        <v>3221</v>
      </c>
      <c r="B236" s="9">
        <f t="shared" si="200"/>
        <v>82</v>
      </c>
      <c r="C236" s="45" t="str">
        <f t="shared" si="225"/>
        <v>091</v>
      </c>
      <c r="D236" s="45" t="str">
        <f t="shared" si="226"/>
        <v>0912</v>
      </c>
      <c r="E236" s="39" t="s">
        <v>137</v>
      </c>
      <c r="F236" s="40">
        <v>32</v>
      </c>
      <c r="G236" s="74">
        <v>82</v>
      </c>
      <c r="H236" s="42">
        <v>3221</v>
      </c>
      <c r="I236" s="46">
        <v>1044</v>
      </c>
      <c r="J236" s="46">
        <v>1044</v>
      </c>
      <c r="K236" s="44" t="s">
        <v>79</v>
      </c>
      <c r="L236" s="400">
        <f t="shared" si="224"/>
        <v>0</v>
      </c>
      <c r="M236" s="77">
        <v>8210</v>
      </c>
      <c r="N236" s="400"/>
      <c r="O236" s="400"/>
      <c r="P236" s="400"/>
      <c r="Q236" s="400"/>
      <c r="R236" s="400"/>
      <c r="S236" s="400"/>
      <c r="T236" s="400"/>
      <c r="U236" s="400"/>
      <c r="V236" s="400"/>
      <c r="W236" s="400"/>
      <c r="X236" s="400"/>
      <c r="Y236" s="400"/>
      <c r="Z236" s="400"/>
      <c r="AA236" s="400"/>
      <c r="AB236" s="400"/>
      <c r="AC236" s="400"/>
      <c r="AD236" s="400"/>
      <c r="AE236" s="400"/>
      <c r="AF236" s="400"/>
      <c r="AG236" s="400"/>
      <c r="AH236" s="400"/>
      <c r="AI236" s="400"/>
      <c r="AJ236" s="400"/>
      <c r="AK236" s="400"/>
      <c r="AL236" s="400"/>
      <c r="AM236" s="400"/>
      <c r="AN236" s="400"/>
      <c r="AO236" s="400"/>
      <c r="AP236" s="400"/>
    </row>
    <row r="237" spans="1:42" x14ac:dyDescent="0.3">
      <c r="A237" s="8">
        <f t="shared" si="177"/>
        <v>3222</v>
      </c>
      <c r="B237" s="9">
        <f t="shared" si="200"/>
        <v>32</v>
      </c>
      <c r="C237" s="45" t="str">
        <f t="shared" si="225"/>
        <v>091</v>
      </c>
      <c r="D237" s="45" t="str">
        <f t="shared" si="226"/>
        <v>0912</v>
      </c>
      <c r="E237" s="39" t="s">
        <v>137</v>
      </c>
      <c r="F237" s="40">
        <v>32</v>
      </c>
      <c r="G237" s="41">
        <v>32</v>
      </c>
      <c r="H237" s="42">
        <v>3222</v>
      </c>
      <c r="I237" s="46">
        <v>1045</v>
      </c>
      <c r="J237" s="46">
        <v>1045</v>
      </c>
      <c r="K237" s="44" t="s">
        <v>124</v>
      </c>
      <c r="L237" s="400">
        <f t="shared" si="224"/>
        <v>25000</v>
      </c>
      <c r="M237" s="76">
        <v>3210</v>
      </c>
      <c r="N237" s="400">
        <v>25000</v>
      </c>
      <c r="O237" s="400"/>
      <c r="P237" s="400"/>
      <c r="Q237" s="400"/>
      <c r="R237" s="400"/>
      <c r="S237" s="400"/>
      <c r="T237" s="400"/>
      <c r="U237" s="400"/>
      <c r="V237" s="400"/>
      <c r="W237" s="400"/>
      <c r="X237" s="400"/>
      <c r="Y237" s="400"/>
      <c r="Z237" s="400"/>
      <c r="AA237" s="400"/>
      <c r="AB237" s="400"/>
      <c r="AC237" s="400"/>
      <c r="AD237" s="400"/>
      <c r="AE237" s="400"/>
      <c r="AF237" s="400"/>
      <c r="AG237" s="400"/>
      <c r="AH237" s="400"/>
      <c r="AI237" s="400"/>
      <c r="AJ237" s="400"/>
      <c r="AK237" s="400"/>
      <c r="AL237" s="400"/>
      <c r="AM237" s="400"/>
      <c r="AN237" s="400"/>
      <c r="AO237" s="400"/>
      <c r="AP237" s="400"/>
    </row>
    <row r="238" spans="1:42" x14ac:dyDescent="0.3">
      <c r="A238" s="8">
        <f t="shared" si="177"/>
        <v>3222</v>
      </c>
      <c r="B238" s="9">
        <f t="shared" si="200"/>
        <v>49</v>
      </c>
      <c r="C238" s="45" t="str">
        <f t="shared" si="225"/>
        <v>091</v>
      </c>
      <c r="D238" s="45" t="str">
        <f t="shared" si="226"/>
        <v>0912</v>
      </c>
      <c r="E238" s="39" t="s">
        <v>137</v>
      </c>
      <c r="F238" s="40">
        <v>32</v>
      </c>
      <c r="G238" s="74">
        <v>49</v>
      </c>
      <c r="H238" s="42">
        <v>3222</v>
      </c>
      <c r="I238" s="46">
        <v>1046</v>
      </c>
      <c r="J238" s="46">
        <v>1046</v>
      </c>
      <c r="K238" s="44" t="s">
        <v>124</v>
      </c>
      <c r="L238" s="400">
        <f t="shared" si="224"/>
        <v>0</v>
      </c>
      <c r="M238" s="77">
        <v>4910</v>
      </c>
      <c r="N238" s="400"/>
      <c r="O238" s="400"/>
      <c r="P238" s="400"/>
      <c r="Q238" s="400"/>
      <c r="R238" s="400"/>
      <c r="S238" s="400"/>
      <c r="T238" s="400"/>
      <c r="U238" s="400"/>
      <c r="V238" s="400"/>
      <c r="W238" s="400"/>
      <c r="X238" s="400"/>
      <c r="Y238" s="400"/>
      <c r="Z238" s="400"/>
      <c r="AA238" s="400"/>
      <c r="AB238" s="400"/>
      <c r="AC238" s="400"/>
      <c r="AD238" s="400"/>
      <c r="AE238" s="400"/>
      <c r="AF238" s="400"/>
      <c r="AG238" s="400"/>
      <c r="AH238" s="400"/>
      <c r="AI238" s="400"/>
      <c r="AJ238" s="400"/>
      <c r="AK238" s="400"/>
      <c r="AL238" s="400"/>
      <c r="AM238" s="400"/>
      <c r="AN238" s="400"/>
      <c r="AO238" s="400"/>
      <c r="AP238" s="400"/>
    </row>
    <row r="239" spans="1:42" x14ac:dyDescent="0.3">
      <c r="A239" s="8">
        <f t="shared" si="177"/>
        <v>3222</v>
      </c>
      <c r="B239" s="9">
        <f t="shared" si="200"/>
        <v>54</v>
      </c>
      <c r="C239" s="45" t="str">
        <f t="shared" si="225"/>
        <v>091</v>
      </c>
      <c r="D239" s="45" t="str">
        <f t="shared" si="226"/>
        <v>0912</v>
      </c>
      <c r="E239" s="39" t="s">
        <v>137</v>
      </c>
      <c r="F239" s="40">
        <v>32</v>
      </c>
      <c r="G239" s="74">
        <v>54</v>
      </c>
      <c r="H239" s="42">
        <v>3222</v>
      </c>
      <c r="I239" s="46">
        <v>1047</v>
      </c>
      <c r="J239" s="46">
        <v>1047</v>
      </c>
      <c r="K239" s="44" t="s">
        <v>124</v>
      </c>
      <c r="L239" s="400">
        <f t="shared" si="224"/>
        <v>22510</v>
      </c>
      <c r="M239" s="77">
        <v>5410</v>
      </c>
      <c r="N239" s="400">
        <v>22510</v>
      </c>
      <c r="O239" s="400"/>
      <c r="P239" s="400"/>
      <c r="Q239" s="400"/>
      <c r="R239" s="400"/>
      <c r="S239" s="400"/>
      <c r="T239" s="400"/>
      <c r="U239" s="400"/>
      <c r="V239" s="400"/>
      <c r="W239" s="400"/>
      <c r="X239" s="400"/>
      <c r="Y239" s="400"/>
      <c r="Z239" s="400"/>
      <c r="AA239" s="400"/>
      <c r="AB239" s="400"/>
      <c r="AC239" s="400"/>
      <c r="AD239" s="400"/>
      <c r="AE239" s="400"/>
      <c r="AF239" s="400"/>
      <c r="AG239" s="400"/>
      <c r="AH239" s="400"/>
      <c r="AI239" s="400"/>
      <c r="AJ239" s="400"/>
      <c r="AK239" s="400"/>
      <c r="AL239" s="400"/>
      <c r="AM239" s="400"/>
      <c r="AN239" s="400"/>
      <c r="AO239" s="400"/>
      <c r="AP239" s="400"/>
    </row>
    <row r="240" spans="1:42" x14ac:dyDescent="0.3">
      <c r="A240" s="8">
        <f t="shared" si="177"/>
        <v>3222</v>
      </c>
      <c r="B240" s="9">
        <f t="shared" si="200"/>
        <v>62</v>
      </c>
      <c r="C240" s="45" t="str">
        <f t="shared" si="225"/>
        <v>091</v>
      </c>
      <c r="D240" s="45" t="str">
        <f t="shared" si="226"/>
        <v>0912</v>
      </c>
      <c r="E240" s="39" t="s">
        <v>137</v>
      </c>
      <c r="F240" s="40">
        <v>32</v>
      </c>
      <c r="G240" s="74">
        <v>62</v>
      </c>
      <c r="H240" s="42">
        <v>3222</v>
      </c>
      <c r="I240" s="46">
        <v>1048</v>
      </c>
      <c r="J240" s="46">
        <v>1048</v>
      </c>
      <c r="K240" s="44" t="s">
        <v>124</v>
      </c>
      <c r="L240" s="400">
        <f t="shared" si="224"/>
        <v>0</v>
      </c>
      <c r="M240" s="77">
        <v>6210</v>
      </c>
      <c r="N240" s="400"/>
      <c r="O240" s="400"/>
      <c r="P240" s="400"/>
      <c r="Q240" s="400"/>
      <c r="R240" s="400"/>
      <c r="S240" s="400"/>
      <c r="T240" s="400"/>
      <c r="U240" s="400"/>
      <c r="V240" s="400"/>
      <c r="W240" s="400"/>
      <c r="X240" s="400"/>
      <c r="Y240" s="400"/>
      <c r="Z240" s="400"/>
      <c r="AA240" s="400"/>
      <c r="AB240" s="400"/>
      <c r="AC240" s="400"/>
      <c r="AD240" s="400"/>
      <c r="AE240" s="400"/>
      <c r="AF240" s="400"/>
      <c r="AG240" s="400"/>
      <c r="AH240" s="400"/>
      <c r="AI240" s="400"/>
      <c r="AJ240" s="400"/>
      <c r="AK240" s="400"/>
      <c r="AL240" s="400"/>
      <c r="AM240" s="400"/>
      <c r="AN240" s="400"/>
      <c r="AO240" s="400"/>
      <c r="AP240" s="400"/>
    </row>
    <row r="241" spans="1:42" x14ac:dyDescent="0.3">
      <c r="A241" s="8">
        <f t="shared" si="177"/>
        <v>3223</v>
      </c>
      <c r="B241" s="9">
        <f t="shared" si="200"/>
        <v>32</v>
      </c>
      <c r="C241" s="45" t="str">
        <f t="shared" si="225"/>
        <v>091</v>
      </c>
      <c r="D241" s="45" t="str">
        <f t="shared" si="226"/>
        <v>0912</v>
      </c>
      <c r="E241" s="39" t="s">
        <v>137</v>
      </c>
      <c r="F241" s="40">
        <v>32</v>
      </c>
      <c r="G241" s="41">
        <v>32</v>
      </c>
      <c r="H241" s="42">
        <v>3223</v>
      </c>
      <c r="I241" s="46">
        <v>1049</v>
      </c>
      <c r="J241" s="46">
        <v>1049</v>
      </c>
      <c r="K241" s="44" t="s">
        <v>80</v>
      </c>
      <c r="L241" s="400">
        <f t="shared" si="224"/>
        <v>0</v>
      </c>
      <c r="M241" s="76">
        <v>3210</v>
      </c>
      <c r="N241" s="400"/>
      <c r="O241" s="400"/>
      <c r="P241" s="400"/>
      <c r="Q241" s="400"/>
      <c r="R241" s="400"/>
      <c r="S241" s="400"/>
      <c r="T241" s="400"/>
      <c r="U241" s="400"/>
      <c r="V241" s="400"/>
      <c r="W241" s="400"/>
      <c r="X241" s="400"/>
      <c r="Y241" s="400"/>
      <c r="Z241" s="400"/>
      <c r="AA241" s="400"/>
      <c r="AB241" s="400"/>
      <c r="AC241" s="400"/>
      <c r="AD241" s="400"/>
      <c r="AE241" s="400"/>
      <c r="AF241" s="400"/>
      <c r="AG241" s="400"/>
      <c r="AH241" s="400"/>
      <c r="AI241" s="400"/>
      <c r="AJ241" s="400"/>
      <c r="AK241" s="400"/>
      <c r="AL241" s="400"/>
      <c r="AM241" s="400"/>
      <c r="AN241" s="400"/>
      <c r="AO241" s="400"/>
      <c r="AP241" s="400"/>
    </row>
    <row r="242" spans="1:42" x14ac:dyDescent="0.3">
      <c r="A242" s="8">
        <f t="shared" si="177"/>
        <v>3223</v>
      </c>
      <c r="B242" s="9">
        <f t="shared" si="200"/>
        <v>49</v>
      </c>
      <c r="C242" s="45" t="str">
        <f t="shared" si="225"/>
        <v>091</v>
      </c>
      <c r="D242" s="45" t="str">
        <f t="shared" si="226"/>
        <v>0912</v>
      </c>
      <c r="E242" s="39" t="s">
        <v>137</v>
      </c>
      <c r="F242" s="40">
        <v>32</v>
      </c>
      <c r="G242" s="74">
        <v>49</v>
      </c>
      <c r="H242" s="42">
        <v>3223</v>
      </c>
      <c r="I242" s="46">
        <v>1050</v>
      </c>
      <c r="J242" s="46">
        <v>1050</v>
      </c>
      <c r="K242" s="44" t="s">
        <v>80</v>
      </c>
      <c r="L242" s="400">
        <f t="shared" si="224"/>
        <v>0</v>
      </c>
      <c r="M242" s="77">
        <v>4910</v>
      </c>
      <c r="N242" s="400"/>
      <c r="O242" s="400"/>
      <c r="P242" s="400"/>
      <c r="Q242" s="400"/>
      <c r="R242" s="400"/>
      <c r="S242" s="400"/>
      <c r="T242" s="400"/>
      <c r="U242" s="400"/>
      <c r="V242" s="400"/>
      <c r="W242" s="400"/>
      <c r="X242" s="400"/>
      <c r="Y242" s="400"/>
      <c r="Z242" s="400"/>
      <c r="AA242" s="400"/>
      <c r="AB242" s="400"/>
      <c r="AC242" s="400"/>
      <c r="AD242" s="400"/>
      <c r="AE242" s="400"/>
      <c r="AF242" s="400"/>
      <c r="AG242" s="400"/>
      <c r="AH242" s="400"/>
      <c r="AI242" s="400"/>
      <c r="AJ242" s="400"/>
      <c r="AK242" s="400"/>
      <c r="AL242" s="400"/>
      <c r="AM242" s="400"/>
      <c r="AN242" s="400"/>
      <c r="AO242" s="400"/>
      <c r="AP242" s="400"/>
    </row>
    <row r="243" spans="1:42" x14ac:dyDescent="0.3">
      <c r="A243" s="8">
        <f t="shared" si="177"/>
        <v>3223</v>
      </c>
      <c r="B243" s="9">
        <f t="shared" si="200"/>
        <v>54</v>
      </c>
      <c r="C243" s="45" t="str">
        <f t="shared" si="225"/>
        <v>091</v>
      </c>
      <c r="D243" s="45" t="str">
        <f t="shared" si="226"/>
        <v>0912</v>
      </c>
      <c r="E243" s="39" t="s">
        <v>137</v>
      </c>
      <c r="F243" s="40">
        <v>32</v>
      </c>
      <c r="G243" s="74">
        <v>54</v>
      </c>
      <c r="H243" s="42">
        <v>3223</v>
      </c>
      <c r="I243" s="46">
        <v>1051</v>
      </c>
      <c r="J243" s="46">
        <v>1051</v>
      </c>
      <c r="K243" s="44" t="s">
        <v>80</v>
      </c>
      <c r="L243" s="400">
        <f t="shared" si="224"/>
        <v>0</v>
      </c>
      <c r="M243" s="77">
        <v>5410</v>
      </c>
      <c r="N243" s="400"/>
      <c r="O243" s="400"/>
      <c r="P243" s="400"/>
      <c r="Q243" s="400"/>
      <c r="R243" s="400"/>
      <c r="S243" s="400"/>
      <c r="T243" s="400"/>
      <c r="U243" s="400"/>
      <c r="V243" s="400"/>
      <c r="W243" s="400"/>
      <c r="X243" s="400"/>
      <c r="Y243" s="400"/>
      <c r="Z243" s="400"/>
      <c r="AA243" s="400"/>
      <c r="AB243" s="400"/>
      <c r="AC243" s="400"/>
      <c r="AD243" s="400"/>
      <c r="AE243" s="400"/>
      <c r="AF243" s="400"/>
      <c r="AG243" s="400"/>
      <c r="AH243" s="400"/>
      <c r="AI243" s="400"/>
      <c r="AJ243" s="400"/>
      <c r="AK243" s="400"/>
      <c r="AL243" s="400"/>
      <c r="AM243" s="400"/>
      <c r="AN243" s="400"/>
      <c r="AO243" s="400"/>
      <c r="AP243" s="400"/>
    </row>
    <row r="244" spans="1:42" ht="26.4" x14ac:dyDescent="0.3">
      <c r="A244" s="8">
        <f t="shared" si="177"/>
        <v>3224</v>
      </c>
      <c r="B244" s="9">
        <f t="shared" si="200"/>
        <v>32</v>
      </c>
      <c r="C244" s="45" t="str">
        <f t="shared" si="225"/>
        <v>091</v>
      </c>
      <c r="D244" s="45" t="str">
        <f t="shared" si="226"/>
        <v>0912</v>
      </c>
      <c r="E244" s="39" t="s">
        <v>137</v>
      </c>
      <c r="F244" s="40">
        <v>32</v>
      </c>
      <c r="G244" s="41">
        <v>32</v>
      </c>
      <c r="H244" s="42">
        <v>3224</v>
      </c>
      <c r="I244" s="46">
        <v>1052</v>
      </c>
      <c r="J244" s="46">
        <v>1052</v>
      </c>
      <c r="K244" s="44" t="s">
        <v>91</v>
      </c>
      <c r="L244" s="400">
        <f t="shared" si="224"/>
        <v>0</v>
      </c>
      <c r="M244" s="76">
        <v>3210</v>
      </c>
      <c r="N244" s="400"/>
      <c r="O244" s="400"/>
      <c r="P244" s="400"/>
      <c r="Q244" s="400"/>
      <c r="R244" s="400"/>
      <c r="S244" s="400"/>
      <c r="T244" s="400"/>
      <c r="U244" s="400"/>
      <c r="V244" s="400"/>
      <c r="W244" s="400"/>
      <c r="X244" s="400"/>
      <c r="Y244" s="400"/>
      <c r="Z244" s="400"/>
      <c r="AA244" s="400"/>
      <c r="AB244" s="400"/>
      <c r="AC244" s="400"/>
      <c r="AD244" s="400"/>
      <c r="AE244" s="400"/>
      <c r="AF244" s="400"/>
      <c r="AG244" s="400"/>
      <c r="AH244" s="400"/>
      <c r="AI244" s="400"/>
      <c r="AJ244" s="400"/>
      <c r="AK244" s="400"/>
      <c r="AL244" s="400"/>
      <c r="AM244" s="400"/>
      <c r="AN244" s="400"/>
      <c r="AO244" s="400"/>
      <c r="AP244" s="400"/>
    </row>
    <row r="245" spans="1:42" ht="26.4" x14ac:dyDescent="0.3">
      <c r="A245" s="8">
        <f t="shared" si="177"/>
        <v>3224</v>
      </c>
      <c r="B245" s="9">
        <f t="shared" si="200"/>
        <v>54</v>
      </c>
      <c r="C245" s="45" t="str">
        <f t="shared" si="225"/>
        <v>091</v>
      </c>
      <c r="D245" s="45" t="str">
        <f t="shared" si="226"/>
        <v>0912</v>
      </c>
      <c r="E245" s="39" t="s">
        <v>137</v>
      </c>
      <c r="F245" s="40">
        <v>32</v>
      </c>
      <c r="G245" s="74">
        <v>54</v>
      </c>
      <c r="H245" s="42">
        <v>3224</v>
      </c>
      <c r="I245" s="46">
        <v>1053</v>
      </c>
      <c r="J245" s="46">
        <v>1053</v>
      </c>
      <c r="K245" s="44" t="s">
        <v>91</v>
      </c>
      <c r="L245" s="400">
        <f t="shared" si="224"/>
        <v>0</v>
      </c>
      <c r="M245" s="77">
        <v>5410</v>
      </c>
      <c r="N245" s="400"/>
      <c r="O245" s="400"/>
      <c r="P245" s="400"/>
      <c r="Q245" s="400"/>
      <c r="R245" s="400"/>
      <c r="S245" s="400"/>
      <c r="T245" s="400"/>
      <c r="U245" s="400"/>
      <c r="V245" s="400"/>
      <c r="W245" s="400"/>
      <c r="X245" s="400"/>
      <c r="Y245" s="400"/>
      <c r="Z245" s="400"/>
      <c r="AA245" s="400"/>
      <c r="AB245" s="400"/>
      <c r="AC245" s="400"/>
      <c r="AD245" s="400"/>
      <c r="AE245" s="400"/>
      <c r="AF245" s="400"/>
      <c r="AG245" s="400"/>
      <c r="AH245" s="400"/>
      <c r="AI245" s="400"/>
      <c r="AJ245" s="400"/>
      <c r="AK245" s="400"/>
      <c r="AL245" s="400"/>
      <c r="AM245" s="400"/>
      <c r="AN245" s="400"/>
      <c r="AO245" s="400"/>
      <c r="AP245" s="400"/>
    </row>
    <row r="246" spans="1:42" ht="26.4" x14ac:dyDescent="0.3">
      <c r="A246" s="8">
        <f t="shared" ref="A246:A311" si="227">H246</f>
        <v>3224</v>
      </c>
      <c r="B246" s="9">
        <f t="shared" si="200"/>
        <v>62</v>
      </c>
      <c r="C246" s="45" t="str">
        <f t="shared" si="225"/>
        <v>091</v>
      </c>
      <c r="D246" s="45" t="str">
        <f t="shared" si="226"/>
        <v>0912</v>
      </c>
      <c r="E246" s="39" t="s">
        <v>137</v>
      </c>
      <c r="F246" s="40">
        <v>32</v>
      </c>
      <c r="G246" s="74">
        <v>62</v>
      </c>
      <c r="H246" s="42">
        <v>3224</v>
      </c>
      <c r="I246" s="46">
        <v>1054</v>
      </c>
      <c r="J246" s="46">
        <v>1054</v>
      </c>
      <c r="K246" s="44" t="s">
        <v>91</v>
      </c>
      <c r="L246" s="400">
        <f t="shared" si="224"/>
        <v>0</v>
      </c>
      <c r="M246" s="77">
        <v>6210</v>
      </c>
      <c r="N246" s="400"/>
      <c r="O246" s="400"/>
      <c r="P246" s="400"/>
      <c r="Q246" s="400"/>
      <c r="R246" s="400"/>
      <c r="S246" s="400"/>
      <c r="T246" s="400"/>
      <c r="U246" s="400"/>
      <c r="V246" s="400"/>
      <c r="W246" s="400"/>
      <c r="X246" s="400"/>
      <c r="Y246" s="400"/>
      <c r="Z246" s="400"/>
      <c r="AA246" s="400"/>
      <c r="AB246" s="400"/>
      <c r="AC246" s="400"/>
      <c r="AD246" s="400"/>
      <c r="AE246" s="400"/>
      <c r="AF246" s="400"/>
      <c r="AG246" s="400"/>
      <c r="AH246" s="400"/>
      <c r="AI246" s="400"/>
      <c r="AJ246" s="400"/>
      <c r="AK246" s="400"/>
      <c r="AL246" s="400"/>
      <c r="AM246" s="400"/>
      <c r="AN246" s="400"/>
      <c r="AO246" s="400"/>
      <c r="AP246" s="400"/>
    </row>
    <row r="247" spans="1:42" x14ac:dyDescent="0.3">
      <c r="A247" s="8">
        <f t="shared" si="227"/>
        <v>3225</v>
      </c>
      <c r="B247" s="9">
        <f t="shared" si="200"/>
        <v>32</v>
      </c>
      <c r="C247" s="45" t="str">
        <f t="shared" si="225"/>
        <v>091</v>
      </c>
      <c r="D247" s="45" t="str">
        <f t="shared" si="226"/>
        <v>0912</v>
      </c>
      <c r="E247" s="39" t="s">
        <v>137</v>
      </c>
      <c r="F247" s="40">
        <v>32</v>
      </c>
      <c r="G247" s="41">
        <v>32</v>
      </c>
      <c r="H247" s="42">
        <v>3225</v>
      </c>
      <c r="I247" s="46">
        <v>1055</v>
      </c>
      <c r="J247" s="46">
        <v>1055</v>
      </c>
      <c r="K247" s="44" t="s">
        <v>81</v>
      </c>
      <c r="L247" s="400">
        <f t="shared" si="224"/>
        <v>0</v>
      </c>
      <c r="M247" s="76">
        <v>3210</v>
      </c>
      <c r="N247" s="400"/>
      <c r="O247" s="400"/>
      <c r="P247" s="400"/>
      <c r="Q247" s="400"/>
      <c r="R247" s="400"/>
      <c r="S247" s="400"/>
      <c r="T247" s="400"/>
      <c r="U247" s="400"/>
      <c r="V247" s="400"/>
      <c r="W247" s="400"/>
      <c r="X247" s="400"/>
      <c r="Y247" s="400"/>
      <c r="Z247" s="400"/>
      <c r="AA247" s="400"/>
      <c r="AB247" s="400"/>
      <c r="AC247" s="400"/>
      <c r="AD247" s="400"/>
      <c r="AE247" s="400"/>
      <c r="AF247" s="400"/>
      <c r="AG247" s="400"/>
      <c r="AH247" s="400"/>
      <c r="AI247" s="400"/>
      <c r="AJ247" s="400"/>
      <c r="AK247" s="400"/>
      <c r="AL247" s="400"/>
      <c r="AM247" s="400"/>
      <c r="AN247" s="400"/>
      <c r="AO247" s="400"/>
      <c r="AP247" s="400"/>
    </row>
    <row r="248" spans="1:42" x14ac:dyDescent="0.3">
      <c r="A248" s="8">
        <f t="shared" si="227"/>
        <v>3225</v>
      </c>
      <c r="B248" s="9">
        <f t="shared" si="200"/>
        <v>49</v>
      </c>
      <c r="C248" s="45" t="str">
        <f t="shared" si="225"/>
        <v>091</v>
      </c>
      <c r="D248" s="45" t="str">
        <f t="shared" si="226"/>
        <v>0912</v>
      </c>
      <c r="E248" s="39" t="s">
        <v>137</v>
      </c>
      <c r="F248" s="40">
        <v>32</v>
      </c>
      <c r="G248" s="74">
        <v>49</v>
      </c>
      <c r="H248" s="42">
        <v>3225</v>
      </c>
      <c r="I248" s="46">
        <v>1056</v>
      </c>
      <c r="J248" s="46">
        <v>1056</v>
      </c>
      <c r="K248" s="44" t="s">
        <v>81</v>
      </c>
      <c r="L248" s="400">
        <f t="shared" si="224"/>
        <v>0</v>
      </c>
      <c r="M248" s="77">
        <v>4910</v>
      </c>
      <c r="N248" s="400"/>
      <c r="O248" s="400"/>
      <c r="P248" s="400"/>
      <c r="Q248" s="400"/>
      <c r="R248" s="400"/>
      <c r="S248" s="400"/>
      <c r="T248" s="400"/>
      <c r="U248" s="400"/>
      <c r="V248" s="400"/>
      <c r="W248" s="400"/>
      <c r="X248" s="400"/>
      <c r="Y248" s="400"/>
      <c r="Z248" s="400"/>
      <c r="AA248" s="400"/>
      <c r="AB248" s="400"/>
      <c r="AC248" s="400"/>
      <c r="AD248" s="400"/>
      <c r="AE248" s="400"/>
      <c r="AF248" s="400"/>
      <c r="AG248" s="400"/>
      <c r="AH248" s="400"/>
      <c r="AI248" s="400"/>
      <c r="AJ248" s="400"/>
      <c r="AK248" s="400"/>
      <c r="AL248" s="400"/>
      <c r="AM248" s="400"/>
      <c r="AN248" s="400"/>
      <c r="AO248" s="400"/>
      <c r="AP248" s="400"/>
    </row>
    <row r="249" spans="1:42" x14ac:dyDescent="0.3">
      <c r="A249" s="8">
        <f t="shared" si="227"/>
        <v>3225</v>
      </c>
      <c r="B249" s="9">
        <f t="shared" si="200"/>
        <v>54</v>
      </c>
      <c r="C249" s="45" t="str">
        <f t="shared" si="225"/>
        <v>091</v>
      </c>
      <c r="D249" s="45" t="str">
        <f t="shared" si="226"/>
        <v>0912</v>
      </c>
      <c r="E249" s="39" t="s">
        <v>137</v>
      </c>
      <c r="F249" s="40">
        <v>32</v>
      </c>
      <c r="G249" s="74">
        <v>54</v>
      </c>
      <c r="H249" s="42">
        <v>3225</v>
      </c>
      <c r="I249" s="46">
        <v>1057</v>
      </c>
      <c r="J249" s="46">
        <v>1057</v>
      </c>
      <c r="K249" s="44" t="s">
        <v>81</v>
      </c>
      <c r="L249" s="400">
        <f t="shared" si="224"/>
        <v>0</v>
      </c>
      <c r="M249" s="77">
        <v>5410</v>
      </c>
      <c r="N249" s="400"/>
      <c r="O249" s="400"/>
      <c r="P249" s="400"/>
      <c r="Q249" s="400"/>
      <c r="R249" s="400"/>
      <c r="S249" s="400"/>
      <c r="T249" s="400"/>
      <c r="U249" s="400"/>
      <c r="V249" s="400"/>
      <c r="W249" s="400"/>
      <c r="X249" s="400"/>
      <c r="Y249" s="400"/>
      <c r="Z249" s="400"/>
      <c r="AA249" s="400"/>
      <c r="AB249" s="400"/>
      <c r="AC249" s="400"/>
      <c r="AD249" s="400"/>
      <c r="AE249" s="400"/>
      <c r="AF249" s="400"/>
      <c r="AG249" s="400"/>
      <c r="AH249" s="400"/>
      <c r="AI249" s="400"/>
      <c r="AJ249" s="400"/>
      <c r="AK249" s="400"/>
      <c r="AL249" s="400"/>
      <c r="AM249" s="400"/>
      <c r="AN249" s="400"/>
      <c r="AO249" s="400"/>
      <c r="AP249" s="400"/>
    </row>
    <row r="250" spans="1:42" x14ac:dyDescent="0.3">
      <c r="A250" s="8">
        <f t="shared" si="227"/>
        <v>3225</v>
      </c>
      <c r="B250" s="9">
        <f t="shared" si="200"/>
        <v>62</v>
      </c>
      <c r="C250" s="45" t="str">
        <f t="shared" si="225"/>
        <v>091</v>
      </c>
      <c r="D250" s="45" t="str">
        <f t="shared" si="226"/>
        <v>0912</v>
      </c>
      <c r="E250" s="39" t="s">
        <v>137</v>
      </c>
      <c r="F250" s="40">
        <v>32</v>
      </c>
      <c r="G250" s="74">
        <v>62</v>
      </c>
      <c r="H250" s="42">
        <v>3225</v>
      </c>
      <c r="I250" s="46">
        <v>1058</v>
      </c>
      <c r="J250" s="46">
        <v>1058</v>
      </c>
      <c r="K250" s="44" t="s">
        <v>81</v>
      </c>
      <c r="L250" s="400">
        <f t="shared" si="224"/>
        <v>0</v>
      </c>
      <c r="M250" s="77">
        <v>6210</v>
      </c>
      <c r="N250" s="400"/>
      <c r="O250" s="400"/>
      <c r="P250" s="400"/>
      <c r="Q250" s="400"/>
      <c r="R250" s="400"/>
      <c r="S250" s="400"/>
      <c r="T250" s="400"/>
      <c r="U250" s="400"/>
      <c r="V250" s="400"/>
      <c r="W250" s="400"/>
      <c r="X250" s="400"/>
      <c r="Y250" s="400"/>
      <c r="Z250" s="400"/>
      <c r="AA250" s="400"/>
      <c r="AB250" s="400"/>
      <c r="AC250" s="400"/>
      <c r="AD250" s="400"/>
      <c r="AE250" s="400"/>
      <c r="AF250" s="400"/>
      <c r="AG250" s="400"/>
      <c r="AH250" s="400"/>
      <c r="AI250" s="400"/>
      <c r="AJ250" s="400"/>
      <c r="AK250" s="400"/>
      <c r="AL250" s="400"/>
      <c r="AM250" s="400"/>
      <c r="AN250" s="400"/>
      <c r="AO250" s="400"/>
      <c r="AP250" s="400"/>
    </row>
    <row r="251" spans="1:42" ht="26.4" x14ac:dyDescent="0.3">
      <c r="A251" s="8">
        <f t="shared" si="227"/>
        <v>3227</v>
      </c>
      <c r="B251" s="9">
        <f t="shared" si="200"/>
        <v>32</v>
      </c>
      <c r="C251" s="45" t="str">
        <f t="shared" si="225"/>
        <v>091</v>
      </c>
      <c r="D251" s="45" t="str">
        <f t="shared" si="226"/>
        <v>0912</v>
      </c>
      <c r="E251" s="39" t="s">
        <v>137</v>
      </c>
      <c r="F251" s="40">
        <v>32</v>
      </c>
      <c r="G251" s="41">
        <v>32</v>
      </c>
      <c r="H251" s="42">
        <v>3227</v>
      </c>
      <c r="I251" s="46">
        <v>1059</v>
      </c>
      <c r="J251" s="46">
        <v>1059</v>
      </c>
      <c r="K251" s="44" t="s">
        <v>109</v>
      </c>
      <c r="L251" s="400">
        <f t="shared" si="224"/>
        <v>0</v>
      </c>
      <c r="M251" s="76">
        <v>3210</v>
      </c>
      <c r="N251" s="400"/>
      <c r="O251" s="400"/>
      <c r="P251" s="400"/>
      <c r="Q251" s="400"/>
      <c r="R251" s="400"/>
      <c r="S251" s="400"/>
      <c r="T251" s="400"/>
      <c r="U251" s="400"/>
      <c r="V251" s="400"/>
      <c r="W251" s="400"/>
      <c r="X251" s="400"/>
      <c r="Y251" s="400"/>
      <c r="Z251" s="400"/>
      <c r="AA251" s="400"/>
      <c r="AB251" s="400"/>
      <c r="AC251" s="400"/>
      <c r="AD251" s="400"/>
      <c r="AE251" s="400"/>
      <c r="AF251" s="400"/>
      <c r="AG251" s="400"/>
      <c r="AH251" s="400"/>
      <c r="AI251" s="400"/>
      <c r="AJ251" s="400"/>
      <c r="AK251" s="400"/>
      <c r="AL251" s="400"/>
      <c r="AM251" s="400"/>
      <c r="AN251" s="400"/>
      <c r="AO251" s="400"/>
      <c r="AP251" s="400"/>
    </row>
    <row r="252" spans="1:42" ht="26.4" x14ac:dyDescent="0.3">
      <c r="A252" s="8">
        <f t="shared" si="227"/>
        <v>3227</v>
      </c>
      <c r="B252" s="9">
        <f t="shared" si="200"/>
        <v>54</v>
      </c>
      <c r="C252" s="45" t="str">
        <f t="shared" si="225"/>
        <v>091</v>
      </c>
      <c r="D252" s="45" t="str">
        <f t="shared" si="226"/>
        <v>0912</v>
      </c>
      <c r="E252" s="39" t="s">
        <v>137</v>
      </c>
      <c r="F252" s="40">
        <v>32</v>
      </c>
      <c r="G252" s="74">
        <v>54</v>
      </c>
      <c r="H252" s="42">
        <v>3227</v>
      </c>
      <c r="I252" s="46">
        <v>1060</v>
      </c>
      <c r="J252" s="46">
        <v>1060</v>
      </c>
      <c r="K252" s="44" t="s">
        <v>109</v>
      </c>
      <c r="L252" s="400">
        <f t="shared" si="224"/>
        <v>0</v>
      </c>
      <c r="M252" s="77">
        <v>5410</v>
      </c>
      <c r="N252" s="400"/>
      <c r="O252" s="400"/>
      <c r="P252" s="400"/>
      <c r="Q252" s="400"/>
      <c r="R252" s="400"/>
      <c r="S252" s="400"/>
      <c r="T252" s="400"/>
      <c r="U252" s="400"/>
      <c r="V252" s="400"/>
      <c r="W252" s="400"/>
      <c r="X252" s="400"/>
      <c r="Y252" s="400"/>
      <c r="Z252" s="400"/>
      <c r="AA252" s="400"/>
      <c r="AB252" s="400"/>
      <c r="AC252" s="400"/>
      <c r="AD252" s="400"/>
      <c r="AE252" s="400"/>
      <c r="AF252" s="400"/>
      <c r="AG252" s="400"/>
      <c r="AH252" s="400"/>
      <c r="AI252" s="400"/>
      <c r="AJ252" s="400"/>
      <c r="AK252" s="400"/>
      <c r="AL252" s="400"/>
      <c r="AM252" s="400"/>
      <c r="AN252" s="400"/>
      <c r="AO252" s="400"/>
      <c r="AP252" s="400"/>
    </row>
    <row r="253" spans="1:42" x14ac:dyDescent="0.3">
      <c r="A253" s="8">
        <f t="shared" si="227"/>
        <v>323</v>
      </c>
      <c r="B253" s="9" t="str">
        <f t="shared" si="200"/>
        <v xml:space="preserve"> </v>
      </c>
      <c r="C253" s="45" t="str">
        <f t="shared" si="225"/>
        <v xml:space="preserve">  </v>
      </c>
      <c r="D253" s="45" t="str">
        <f t="shared" si="226"/>
        <v xml:space="preserve">  </v>
      </c>
      <c r="E253" s="39"/>
      <c r="F253" s="40"/>
      <c r="G253" s="41"/>
      <c r="H253" s="42">
        <v>323</v>
      </c>
      <c r="I253" s="43"/>
      <c r="J253" s="43"/>
      <c r="K253" s="44" t="s">
        <v>57</v>
      </c>
      <c r="L253" s="110">
        <f t="shared" ref="L253" si="228">SUM(L254:L283)</f>
        <v>0</v>
      </c>
      <c r="M253" s="18"/>
      <c r="N253" s="110">
        <f>SUM(N254:N283)</f>
        <v>0</v>
      </c>
      <c r="O253" s="110">
        <f t="shared" ref="O253:Z253" si="229">SUM(O254:O283)</f>
        <v>0</v>
      </c>
      <c r="P253" s="110">
        <f t="shared" si="229"/>
        <v>0</v>
      </c>
      <c r="Q253" s="110">
        <f t="shared" si="229"/>
        <v>0</v>
      </c>
      <c r="R253" s="110">
        <f t="shared" si="229"/>
        <v>0</v>
      </c>
      <c r="S253" s="110">
        <f t="shared" si="229"/>
        <v>0</v>
      </c>
      <c r="T253" s="110">
        <f t="shared" si="229"/>
        <v>0</v>
      </c>
      <c r="U253" s="110">
        <f t="shared" si="229"/>
        <v>0</v>
      </c>
      <c r="V253" s="110">
        <f t="shared" si="229"/>
        <v>0</v>
      </c>
      <c r="W253" s="110">
        <f t="shared" si="229"/>
        <v>0</v>
      </c>
      <c r="X253" s="110">
        <f t="shared" si="229"/>
        <v>0</v>
      </c>
      <c r="Y253" s="110">
        <f t="shared" si="229"/>
        <v>0</v>
      </c>
      <c r="Z253" s="110">
        <f t="shared" si="229"/>
        <v>0</v>
      </c>
      <c r="AA253" s="110">
        <f t="shared" ref="AA253:AP253" si="230">SUM(AA254:AA283)</f>
        <v>0</v>
      </c>
      <c r="AB253" s="110">
        <f t="shared" si="230"/>
        <v>0</v>
      </c>
      <c r="AC253" s="110">
        <f t="shared" si="230"/>
        <v>0</v>
      </c>
      <c r="AD253" s="110">
        <f t="shared" si="230"/>
        <v>0</v>
      </c>
      <c r="AE253" s="110">
        <f t="shared" si="230"/>
        <v>0</v>
      </c>
      <c r="AF253" s="110">
        <f t="shared" si="230"/>
        <v>0</v>
      </c>
      <c r="AG253" s="110">
        <f t="shared" si="230"/>
        <v>0</v>
      </c>
      <c r="AH253" s="110">
        <f t="shared" si="230"/>
        <v>0</v>
      </c>
      <c r="AI253" s="110">
        <f t="shared" si="230"/>
        <v>0</v>
      </c>
      <c r="AJ253" s="110">
        <f t="shared" si="230"/>
        <v>0</v>
      </c>
      <c r="AK253" s="110">
        <f t="shared" si="230"/>
        <v>0</v>
      </c>
      <c r="AL253" s="110">
        <f t="shared" si="230"/>
        <v>0</v>
      </c>
      <c r="AM253" s="110">
        <f t="shared" si="230"/>
        <v>0</v>
      </c>
      <c r="AN253" s="110">
        <f t="shared" si="230"/>
        <v>0</v>
      </c>
      <c r="AO253" s="110">
        <f t="shared" si="230"/>
        <v>0</v>
      </c>
      <c r="AP253" s="110">
        <f t="shared" si="230"/>
        <v>0</v>
      </c>
    </row>
    <row r="254" spans="1:42" x14ac:dyDescent="0.3">
      <c r="A254" s="8">
        <f t="shared" si="227"/>
        <v>3231</v>
      </c>
      <c r="B254" s="9">
        <f t="shared" si="200"/>
        <v>32</v>
      </c>
      <c r="C254" s="45" t="str">
        <f t="shared" si="225"/>
        <v>091</v>
      </c>
      <c r="D254" s="45" t="str">
        <f t="shared" si="226"/>
        <v>0912</v>
      </c>
      <c r="E254" s="39" t="s">
        <v>137</v>
      </c>
      <c r="F254" s="40">
        <v>32</v>
      </c>
      <c r="G254" s="41">
        <v>32</v>
      </c>
      <c r="H254" s="42">
        <v>3231</v>
      </c>
      <c r="I254" s="46">
        <v>1061</v>
      </c>
      <c r="J254" s="46">
        <v>1061</v>
      </c>
      <c r="K254" s="44" t="s">
        <v>58</v>
      </c>
      <c r="L254" s="400">
        <f t="shared" ref="L254:L283" si="231">SUM(N254:AP254)</f>
        <v>0</v>
      </c>
      <c r="M254" s="76">
        <v>3210</v>
      </c>
      <c r="N254" s="400"/>
      <c r="O254" s="400"/>
      <c r="P254" s="400"/>
      <c r="Q254" s="400"/>
      <c r="R254" s="400"/>
      <c r="S254" s="400"/>
      <c r="T254" s="400"/>
      <c r="U254" s="400"/>
      <c r="V254" s="400"/>
      <c r="W254" s="400"/>
      <c r="X254" s="400"/>
      <c r="Y254" s="400"/>
      <c r="Z254" s="400"/>
      <c r="AA254" s="400"/>
      <c r="AB254" s="400"/>
      <c r="AC254" s="400"/>
      <c r="AD254" s="400"/>
      <c r="AE254" s="400"/>
      <c r="AF254" s="400"/>
      <c r="AG254" s="400"/>
      <c r="AH254" s="400"/>
      <c r="AI254" s="400"/>
      <c r="AJ254" s="400"/>
      <c r="AK254" s="400"/>
      <c r="AL254" s="400"/>
      <c r="AM254" s="400"/>
      <c r="AN254" s="400"/>
      <c r="AO254" s="400"/>
      <c r="AP254" s="400"/>
    </row>
    <row r="255" spans="1:42" x14ac:dyDescent="0.3">
      <c r="A255" s="8">
        <f t="shared" si="227"/>
        <v>3231</v>
      </c>
      <c r="B255" s="9">
        <f t="shared" si="200"/>
        <v>49</v>
      </c>
      <c r="C255" s="45" t="str">
        <f t="shared" si="225"/>
        <v>091</v>
      </c>
      <c r="D255" s="45" t="str">
        <f t="shared" si="226"/>
        <v>0912</v>
      </c>
      <c r="E255" s="39" t="s">
        <v>137</v>
      </c>
      <c r="F255" s="40">
        <v>32</v>
      </c>
      <c r="G255" s="74">
        <v>49</v>
      </c>
      <c r="H255" s="42">
        <v>3231</v>
      </c>
      <c r="I255" s="46">
        <v>1062</v>
      </c>
      <c r="J255" s="46">
        <v>1062</v>
      </c>
      <c r="K255" s="44" t="s">
        <v>58</v>
      </c>
      <c r="L255" s="400">
        <f t="shared" si="231"/>
        <v>0</v>
      </c>
      <c r="M255" s="77">
        <v>4910</v>
      </c>
      <c r="N255" s="400"/>
      <c r="O255" s="400"/>
      <c r="P255" s="400"/>
      <c r="Q255" s="400"/>
      <c r="R255" s="400"/>
      <c r="S255" s="400"/>
      <c r="T255" s="400"/>
      <c r="U255" s="400"/>
      <c r="V255" s="400"/>
      <c r="W255" s="400"/>
      <c r="X255" s="400"/>
      <c r="Y255" s="400"/>
      <c r="Z255" s="400"/>
      <c r="AA255" s="400"/>
      <c r="AB255" s="400"/>
      <c r="AC255" s="400"/>
      <c r="AD255" s="400"/>
      <c r="AE255" s="400"/>
      <c r="AF255" s="400"/>
      <c r="AG255" s="400"/>
      <c r="AH255" s="400"/>
      <c r="AI255" s="400"/>
      <c r="AJ255" s="400"/>
      <c r="AK255" s="400"/>
      <c r="AL255" s="400"/>
      <c r="AM255" s="400"/>
      <c r="AN255" s="400"/>
      <c r="AO255" s="400"/>
      <c r="AP255" s="400"/>
    </row>
    <row r="256" spans="1:42" x14ac:dyDescent="0.3">
      <c r="A256" s="8">
        <f t="shared" si="227"/>
        <v>3231</v>
      </c>
      <c r="B256" s="9">
        <f t="shared" si="200"/>
        <v>54</v>
      </c>
      <c r="C256" s="45" t="str">
        <f t="shared" si="225"/>
        <v>091</v>
      </c>
      <c r="D256" s="45" t="str">
        <f t="shared" si="226"/>
        <v>0912</v>
      </c>
      <c r="E256" s="39" t="s">
        <v>137</v>
      </c>
      <c r="F256" s="40">
        <v>32</v>
      </c>
      <c r="G256" s="74">
        <v>54</v>
      </c>
      <c r="H256" s="42">
        <v>3231</v>
      </c>
      <c r="I256" s="46">
        <v>1063</v>
      </c>
      <c r="J256" s="46">
        <v>1063</v>
      </c>
      <c r="K256" s="44" t="s">
        <v>58</v>
      </c>
      <c r="L256" s="400">
        <f t="shared" si="231"/>
        <v>0</v>
      </c>
      <c r="M256" s="77">
        <v>5410</v>
      </c>
      <c r="N256" s="400"/>
      <c r="O256" s="400"/>
      <c r="P256" s="400"/>
      <c r="Q256" s="400"/>
      <c r="R256" s="400"/>
      <c r="S256" s="400"/>
      <c r="T256" s="400"/>
      <c r="U256" s="400"/>
      <c r="V256" s="400"/>
      <c r="W256" s="400"/>
      <c r="X256" s="400"/>
      <c r="Y256" s="400"/>
      <c r="Z256" s="400"/>
      <c r="AA256" s="400"/>
      <c r="AB256" s="400"/>
      <c r="AC256" s="400"/>
      <c r="AD256" s="400"/>
      <c r="AE256" s="400"/>
      <c r="AF256" s="400"/>
      <c r="AG256" s="400"/>
      <c r="AH256" s="400"/>
      <c r="AI256" s="400"/>
      <c r="AJ256" s="400"/>
      <c r="AK256" s="400"/>
      <c r="AL256" s="400"/>
      <c r="AM256" s="400"/>
      <c r="AN256" s="400"/>
      <c r="AO256" s="400"/>
      <c r="AP256" s="400"/>
    </row>
    <row r="257" spans="1:42" x14ac:dyDescent="0.3">
      <c r="A257" s="8">
        <f t="shared" si="227"/>
        <v>3231</v>
      </c>
      <c r="B257" s="9">
        <f t="shared" si="200"/>
        <v>62</v>
      </c>
      <c r="C257" s="45" t="str">
        <f t="shared" si="225"/>
        <v>091</v>
      </c>
      <c r="D257" s="45" t="str">
        <f t="shared" si="226"/>
        <v>0912</v>
      </c>
      <c r="E257" s="39" t="s">
        <v>137</v>
      </c>
      <c r="F257" s="40">
        <v>32</v>
      </c>
      <c r="G257" s="74">
        <v>62</v>
      </c>
      <c r="H257" s="42">
        <v>3231</v>
      </c>
      <c r="I257" s="46">
        <v>1064</v>
      </c>
      <c r="J257" s="46">
        <v>1064</v>
      </c>
      <c r="K257" s="44" t="s">
        <v>58</v>
      </c>
      <c r="L257" s="400">
        <f t="shared" si="231"/>
        <v>0</v>
      </c>
      <c r="M257" s="77">
        <v>6210</v>
      </c>
      <c r="N257" s="400"/>
      <c r="O257" s="400"/>
      <c r="P257" s="400"/>
      <c r="Q257" s="400"/>
      <c r="R257" s="400"/>
      <c r="S257" s="400"/>
      <c r="T257" s="400"/>
      <c r="U257" s="400"/>
      <c r="V257" s="400"/>
      <c r="W257" s="400"/>
      <c r="X257" s="400"/>
      <c r="Y257" s="400"/>
      <c r="Z257" s="400"/>
      <c r="AA257" s="400"/>
      <c r="AB257" s="400"/>
      <c r="AC257" s="400"/>
      <c r="AD257" s="400"/>
      <c r="AE257" s="400"/>
      <c r="AF257" s="400"/>
      <c r="AG257" s="400"/>
      <c r="AH257" s="400"/>
      <c r="AI257" s="400"/>
      <c r="AJ257" s="400"/>
      <c r="AK257" s="400"/>
      <c r="AL257" s="400"/>
      <c r="AM257" s="400"/>
      <c r="AN257" s="400"/>
      <c r="AO257" s="400"/>
      <c r="AP257" s="400"/>
    </row>
    <row r="258" spans="1:42" ht="26.4" x14ac:dyDescent="0.3">
      <c r="A258" s="8">
        <f t="shared" si="227"/>
        <v>3232</v>
      </c>
      <c r="B258" s="9">
        <f t="shared" si="200"/>
        <v>32</v>
      </c>
      <c r="C258" s="45" t="str">
        <f t="shared" si="225"/>
        <v>091</v>
      </c>
      <c r="D258" s="45" t="str">
        <f t="shared" si="226"/>
        <v>0912</v>
      </c>
      <c r="E258" s="39" t="s">
        <v>137</v>
      </c>
      <c r="F258" s="40">
        <v>32</v>
      </c>
      <c r="G258" s="41">
        <v>32</v>
      </c>
      <c r="H258" s="42">
        <v>3232</v>
      </c>
      <c r="I258" s="46">
        <v>1065</v>
      </c>
      <c r="J258" s="46">
        <v>1065</v>
      </c>
      <c r="K258" s="44" t="s">
        <v>97</v>
      </c>
      <c r="L258" s="400">
        <f t="shared" si="231"/>
        <v>0</v>
      </c>
      <c r="M258" s="76">
        <v>3210</v>
      </c>
      <c r="N258" s="400"/>
      <c r="O258" s="400"/>
      <c r="P258" s="400"/>
      <c r="Q258" s="400"/>
      <c r="R258" s="400"/>
      <c r="S258" s="400"/>
      <c r="T258" s="400"/>
      <c r="U258" s="400"/>
      <c r="V258" s="400"/>
      <c r="W258" s="400"/>
      <c r="X258" s="400"/>
      <c r="Y258" s="400"/>
      <c r="Z258" s="400"/>
      <c r="AA258" s="400"/>
      <c r="AB258" s="400"/>
      <c r="AC258" s="400"/>
      <c r="AD258" s="400"/>
      <c r="AE258" s="400"/>
      <c r="AF258" s="400"/>
      <c r="AG258" s="400"/>
      <c r="AH258" s="400"/>
      <c r="AI258" s="400"/>
      <c r="AJ258" s="400"/>
      <c r="AK258" s="400"/>
      <c r="AL258" s="400"/>
      <c r="AM258" s="400"/>
      <c r="AN258" s="400"/>
      <c r="AO258" s="400"/>
      <c r="AP258" s="400"/>
    </row>
    <row r="259" spans="1:42" ht="26.4" x14ac:dyDescent="0.3">
      <c r="A259" s="8">
        <f t="shared" si="227"/>
        <v>3232</v>
      </c>
      <c r="B259" s="9">
        <f t="shared" si="200"/>
        <v>49</v>
      </c>
      <c r="C259" s="45" t="str">
        <f t="shared" si="225"/>
        <v>091</v>
      </c>
      <c r="D259" s="45" t="str">
        <f t="shared" si="226"/>
        <v>0912</v>
      </c>
      <c r="E259" s="39" t="s">
        <v>137</v>
      </c>
      <c r="F259" s="40">
        <v>32</v>
      </c>
      <c r="G259" s="74">
        <v>49</v>
      </c>
      <c r="H259" s="42">
        <v>3232</v>
      </c>
      <c r="I259" s="46">
        <v>1066</v>
      </c>
      <c r="J259" s="46">
        <v>1066</v>
      </c>
      <c r="K259" s="44" t="s">
        <v>97</v>
      </c>
      <c r="L259" s="400">
        <f t="shared" si="231"/>
        <v>0</v>
      </c>
      <c r="M259" s="77">
        <v>4910</v>
      </c>
      <c r="N259" s="400"/>
      <c r="O259" s="400"/>
      <c r="P259" s="400"/>
      <c r="Q259" s="400"/>
      <c r="R259" s="400"/>
      <c r="S259" s="400"/>
      <c r="T259" s="400"/>
      <c r="U259" s="400"/>
      <c r="V259" s="400"/>
      <c r="W259" s="400"/>
      <c r="X259" s="400"/>
      <c r="Y259" s="400"/>
      <c r="Z259" s="400"/>
      <c r="AA259" s="400"/>
      <c r="AB259" s="400"/>
      <c r="AC259" s="400"/>
      <c r="AD259" s="400"/>
      <c r="AE259" s="400"/>
      <c r="AF259" s="400"/>
      <c r="AG259" s="400"/>
      <c r="AH259" s="400"/>
      <c r="AI259" s="400"/>
      <c r="AJ259" s="400"/>
      <c r="AK259" s="400"/>
      <c r="AL259" s="400"/>
      <c r="AM259" s="400"/>
      <c r="AN259" s="400"/>
      <c r="AO259" s="400"/>
      <c r="AP259" s="400"/>
    </row>
    <row r="260" spans="1:42" ht="26.4" x14ac:dyDescent="0.3">
      <c r="A260" s="8">
        <f t="shared" si="227"/>
        <v>3232</v>
      </c>
      <c r="B260" s="9">
        <f t="shared" si="200"/>
        <v>54</v>
      </c>
      <c r="C260" s="45" t="str">
        <f t="shared" si="225"/>
        <v>091</v>
      </c>
      <c r="D260" s="45" t="str">
        <f t="shared" si="226"/>
        <v>0912</v>
      </c>
      <c r="E260" s="39" t="s">
        <v>137</v>
      </c>
      <c r="F260" s="40">
        <v>32</v>
      </c>
      <c r="G260" s="74">
        <v>54</v>
      </c>
      <c r="H260" s="42">
        <v>3232</v>
      </c>
      <c r="I260" s="46">
        <v>1067</v>
      </c>
      <c r="J260" s="46">
        <v>1067</v>
      </c>
      <c r="K260" s="44" t="s">
        <v>97</v>
      </c>
      <c r="L260" s="400">
        <f t="shared" si="231"/>
        <v>0</v>
      </c>
      <c r="M260" s="77">
        <v>5410</v>
      </c>
      <c r="N260" s="400"/>
      <c r="O260" s="400"/>
      <c r="P260" s="400"/>
      <c r="Q260" s="400"/>
      <c r="R260" s="400"/>
      <c r="S260" s="400"/>
      <c r="T260" s="400"/>
      <c r="U260" s="400"/>
      <c r="V260" s="400"/>
      <c r="W260" s="400"/>
      <c r="X260" s="400"/>
      <c r="Y260" s="400"/>
      <c r="Z260" s="400"/>
      <c r="AA260" s="400"/>
      <c r="AB260" s="400"/>
      <c r="AC260" s="400"/>
      <c r="AD260" s="400"/>
      <c r="AE260" s="400"/>
      <c r="AF260" s="400"/>
      <c r="AG260" s="400"/>
      <c r="AH260" s="400"/>
      <c r="AI260" s="400"/>
      <c r="AJ260" s="400"/>
      <c r="AK260" s="400"/>
      <c r="AL260" s="400"/>
      <c r="AM260" s="400"/>
      <c r="AN260" s="400"/>
      <c r="AO260" s="400"/>
      <c r="AP260" s="400"/>
    </row>
    <row r="261" spans="1:42" ht="26.4" x14ac:dyDescent="0.3">
      <c r="A261" s="8">
        <f t="shared" si="227"/>
        <v>3232</v>
      </c>
      <c r="B261" s="9">
        <f t="shared" si="200"/>
        <v>62</v>
      </c>
      <c r="C261" s="45" t="str">
        <f t="shared" si="225"/>
        <v>091</v>
      </c>
      <c r="D261" s="45" t="str">
        <f t="shared" si="226"/>
        <v>0912</v>
      </c>
      <c r="E261" s="39" t="s">
        <v>137</v>
      </c>
      <c r="F261" s="40">
        <v>32</v>
      </c>
      <c r="G261" s="74">
        <v>62</v>
      </c>
      <c r="H261" s="42">
        <v>3232</v>
      </c>
      <c r="I261" s="46">
        <v>1068</v>
      </c>
      <c r="J261" s="46">
        <v>1068</v>
      </c>
      <c r="K261" s="44" t="s">
        <v>97</v>
      </c>
      <c r="L261" s="400">
        <f t="shared" si="231"/>
        <v>0</v>
      </c>
      <c r="M261" s="77">
        <v>6210</v>
      </c>
      <c r="N261" s="400"/>
      <c r="O261" s="400"/>
      <c r="P261" s="400"/>
      <c r="Q261" s="400"/>
      <c r="R261" s="400"/>
      <c r="S261" s="400"/>
      <c r="T261" s="400"/>
      <c r="U261" s="400"/>
      <c r="V261" s="400"/>
      <c r="W261" s="400"/>
      <c r="X261" s="400"/>
      <c r="Y261" s="400"/>
      <c r="Z261" s="400"/>
      <c r="AA261" s="400"/>
      <c r="AB261" s="400"/>
      <c r="AC261" s="400"/>
      <c r="AD261" s="400"/>
      <c r="AE261" s="400"/>
      <c r="AF261" s="400"/>
      <c r="AG261" s="400"/>
      <c r="AH261" s="400"/>
      <c r="AI261" s="400"/>
      <c r="AJ261" s="400"/>
      <c r="AK261" s="400"/>
      <c r="AL261" s="400"/>
      <c r="AM261" s="400"/>
      <c r="AN261" s="400"/>
      <c r="AO261" s="400"/>
      <c r="AP261" s="400"/>
    </row>
    <row r="262" spans="1:42" ht="26.4" x14ac:dyDescent="0.3">
      <c r="A262" s="8">
        <f t="shared" si="227"/>
        <v>3232</v>
      </c>
      <c r="B262" s="9">
        <f t="shared" ref="B262:B327" si="232">IF(J262&gt;0,G262," ")</f>
        <v>72</v>
      </c>
      <c r="C262" s="45" t="str">
        <f t="shared" si="225"/>
        <v>091</v>
      </c>
      <c r="D262" s="45" t="str">
        <f t="shared" si="226"/>
        <v>0912</v>
      </c>
      <c r="E262" s="39" t="s">
        <v>137</v>
      </c>
      <c r="F262" s="40">
        <v>32</v>
      </c>
      <c r="G262" s="74">
        <v>72</v>
      </c>
      <c r="H262" s="42">
        <v>3232</v>
      </c>
      <c r="I262" s="46">
        <v>1069</v>
      </c>
      <c r="J262" s="46">
        <v>1069</v>
      </c>
      <c r="K262" s="44" t="s">
        <v>97</v>
      </c>
      <c r="L262" s="400">
        <f t="shared" si="231"/>
        <v>0</v>
      </c>
      <c r="M262" s="77">
        <v>7210</v>
      </c>
      <c r="N262" s="400"/>
      <c r="O262" s="400"/>
      <c r="P262" s="400"/>
      <c r="Q262" s="400"/>
      <c r="R262" s="400"/>
      <c r="S262" s="400"/>
      <c r="T262" s="400"/>
      <c r="U262" s="400"/>
      <c r="V262" s="400"/>
      <c r="W262" s="400"/>
      <c r="X262" s="400"/>
      <c r="Y262" s="400"/>
      <c r="Z262" s="400"/>
      <c r="AA262" s="400"/>
      <c r="AB262" s="400"/>
      <c r="AC262" s="400"/>
      <c r="AD262" s="400"/>
      <c r="AE262" s="400"/>
      <c r="AF262" s="400"/>
      <c r="AG262" s="400"/>
      <c r="AH262" s="400"/>
      <c r="AI262" s="400"/>
      <c r="AJ262" s="400"/>
      <c r="AK262" s="400"/>
      <c r="AL262" s="400"/>
      <c r="AM262" s="400"/>
      <c r="AN262" s="400"/>
      <c r="AO262" s="400"/>
      <c r="AP262" s="400"/>
    </row>
    <row r="263" spans="1:42" ht="26.4" x14ac:dyDescent="0.3">
      <c r="A263" s="8">
        <f t="shared" si="227"/>
        <v>3232</v>
      </c>
      <c r="B263" s="9">
        <f t="shared" si="232"/>
        <v>82</v>
      </c>
      <c r="C263" s="45" t="str">
        <f t="shared" si="225"/>
        <v>091</v>
      </c>
      <c r="D263" s="45" t="str">
        <f t="shared" si="226"/>
        <v>0912</v>
      </c>
      <c r="E263" s="39" t="s">
        <v>137</v>
      </c>
      <c r="F263" s="40">
        <v>32</v>
      </c>
      <c r="G263" s="74">
        <v>82</v>
      </c>
      <c r="H263" s="42">
        <v>3232</v>
      </c>
      <c r="I263" s="46">
        <v>1070</v>
      </c>
      <c r="J263" s="46">
        <v>1070</v>
      </c>
      <c r="K263" s="44" t="s">
        <v>97</v>
      </c>
      <c r="L263" s="400">
        <f t="shared" si="231"/>
        <v>0</v>
      </c>
      <c r="M263" s="77">
        <v>8210</v>
      </c>
      <c r="N263" s="400"/>
      <c r="O263" s="400"/>
      <c r="P263" s="400"/>
      <c r="Q263" s="400"/>
      <c r="R263" s="400"/>
      <c r="S263" s="400"/>
      <c r="T263" s="400"/>
      <c r="U263" s="400"/>
      <c r="V263" s="400"/>
      <c r="W263" s="400"/>
      <c r="X263" s="400"/>
      <c r="Y263" s="400"/>
      <c r="Z263" s="400"/>
      <c r="AA263" s="400"/>
      <c r="AB263" s="400"/>
      <c r="AC263" s="400"/>
      <c r="AD263" s="400"/>
      <c r="AE263" s="400"/>
      <c r="AF263" s="400"/>
      <c r="AG263" s="400"/>
      <c r="AH263" s="400"/>
      <c r="AI263" s="400"/>
      <c r="AJ263" s="400"/>
      <c r="AK263" s="400"/>
      <c r="AL263" s="400"/>
      <c r="AM263" s="400"/>
      <c r="AN263" s="400"/>
      <c r="AO263" s="400"/>
      <c r="AP263" s="400"/>
    </row>
    <row r="264" spans="1:42" x14ac:dyDescent="0.3">
      <c r="A264" s="8">
        <f t="shared" si="227"/>
        <v>3233</v>
      </c>
      <c r="B264" s="9">
        <f t="shared" si="232"/>
        <v>32</v>
      </c>
      <c r="C264" s="45" t="str">
        <f t="shared" si="225"/>
        <v>091</v>
      </c>
      <c r="D264" s="45" t="str">
        <f t="shared" si="226"/>
        <v>0912</v>
      </c>
      <c r="E264" s="39" t="s">
        <v>137</v>
      </c>
      <c r="F264" s="40">
        <v>32</v>
      </c>
      <c r="G264" s="41">
        <v>32</v>
      </c>
      <c r="H264" s="42">
        <v>3233</v>
      </c>
      <c r="I264" s="46">
        <v>1071</v>
      </c>
      <c r="J264" s="46">
        <v>1071</v>
      </c>
      <c r="K264" s="44" t="s">
        <v>59</v>
      </c>
      <c r="L264" s="400">
        <f t="shared" si="231"/>
        <v>0</v>
      </c>
      <c r="M264" s="76">
        <v>3210</v>
      </c>
      <c r="N264" s="400"/>
      <c r="O264" s="400"/>
      <c r="P264" s="400"/>
      <c r="Q264" s="400"/>
      <c r="R264" s="400"/>
      <c r="S264" s="400"/>
      <c r="T264" s="400"/>
      <c r="U264" s="400"/>
      <c r="V264" s="400"/>
      <c r="W264" s="400"/>
      <c r="X264" s="400"/>
      <c r="Y264" s="400"/>
      <c r="Z264" s="400"/>
      <c r="AA264" s="400"/>
      <c r="AB264" s="400"/>
      <c r="AC264" s="400"/>
      <c r="AD264" s="400"/>
      <c r="AE264" s="400"/>
      <c r="AF264" s="400"/>
      <c r="AG264" s="400"/>
      <c r="AH264" s="400"/>
      <c r="AI264" s="400"/>
      <c r="AJ264" s="400"/>
      <c r="AK264" s="400"/>
      <c r="AL264" s="400"/>
      <c r="AM264" s="400"/>
      <c r="AN264" s="400"/>
      <c r="AO264" s="400"/>
      <c r="AP264" s="400"/>
    </row>
    <row r="265" spans="1:42" x14ac:dyDescent="0.3">
      <c r="A265" s="8">
        <f t="shared" si="227"/>
        <v>3233</v>
      </c>
      <c r="B265" s="9">
        <f t="shared" si="232"/>
        <v>54</v>
      </c>
      <c r="C265" s="45" t="str">
        <f t="shared" si="225"/>
        <v>091</v>
      </c>
      <c r="D265" s="45" t="str">
        <f t="shared" si="226"/>
        <v>0912</v>
      </c>
      <c r="E265" s="39" t="s">
        <v>137</v>
      </c>
      <c r="F265" s="40">
        <v>32</v>
      </c>
      <c r="G265" s="74">
        <v>54</v>
      </c>
      <c r="H265" s="42">
        <v>3233</v>
      </c>
      <c r="I265" s="46">
        <v>1072</v>
      </c>
      <c r="J265" s="46">
        <v>1072</v>
      </c>
      <c r="K265" s="44" t="s">
        <v>59</v>
      </c>
      <c r="L265" s="400">
        <f t="shared" si="231"/>
        <v>0</v>
      </c>
      <c r="M265" s="77">
        <v>5410</v>
      </c>
      <c r="N265" s="400"/>
      <c r="O265" s="400"/>
      <c r="P265" s="400"/>
      <c r="Q265" s="400"/>
      <c r="R265" s="400"/>
      <c r="S265" s="400"/>
      <c r="T265" s="400"/>
      <c r="U265" s="400"/>
      <c r="V265" s="400"/>
      <c r="W265" s="400"/>
      <c r="X265" s="400"/>
      <c r="Y265" s="400"/>
      <c r="Z265" s="400"/>
      <c r="AA265" s="400"/>
      <c r="AB265" s="400"/>
      <c r="AC265" s="400"/>
      <c r="AD265" s="400"/>
      <c r="AE265" s="400"/>
      <c r="AF265" s="400"/>
      <c r="AG265" s="400"/>
      <c r="AH265" s="400"/>
      <c r="AI265" s="400"/>
      <c r="AJ265" s="400"/>
      <c r="AK265" s="400"/>
      <c r="AL265" s="400"/>
      <c r="AM265" s="400"/>
      <c r="AN265" s="400"/>
      <c r="AO265" s="400"/>
      <c r="AP265" s="400"/>
    </row>
    <row r="266" spans="1:42" x14ac:dyDescent="0.3">
      <c r="A266" s="8">
        <f t="shared" si="227"/>
        <v>3233</v>
      </c>
      <c r="B266" s="9">
        <f t="shared" si="232"/>
        <v>62</v>
      </c>
      <c r="C266" s="45" t="str">
        <f t="shared" si="225"/>
        <v>091</v>
      </c>
      <c r="D266" s="45" t="str">
        <f t="shared" si="226"/>
        <v>0912</v>
      </c>
      <c r="E266" s="39" t="s">
        <v>137</v>
      </c>
      <c r="F266" s="40">
        <v>32</v>
      </c>
      <c r="G266" s="74">
        <v>62</v>
      </c>
      <c r="H266" s="42">
        <v>3233</v>
      </c>
      <c r="I266" s="46">
        <v>1073</v>
      </c>
      <c r="J266" s="46">
        <v>1073</v>
      </c>
      <c r="K266" s="44" t="s">
        <v>59</v>
      </c>
      <c r="L266" s="400">
        <f t="shared" si="231"/>
        <v>0</v>
      </c>
      <c r="M266" s="77">
        <v>6210</v>
      </c>
      <c r="N266" s="400"/>
      <c r="O266" s="400"/>
      <c r="P266" s="400"/>
      <c r="Q266" s="400"/>
      <c r="R266" s="400"/>
      <c r="S266" s="400"/>
      <c r="T266" s="400"/>
      <c r="U266" s="400"/>
      <c r="V266" s="400"/>
      <c r="W266" s="400"/>
      <c r="X266" s="400"/>
      <c r="Y266" s="400"/>
      <c r="Z266" s="400"/>
      <c r="AA266" s="400"/>
      <c r="AB266" s="400"/>
      <c r="AC266" s="400"/>
      <c r="AD266" s="400"/>
      <c r="AE266" s="400"/>
      <c r="AF266" s="400"/>
      <c r="AG266" s="400"/>
      <c r="AH266" s="400"/>
      <c r="AI266" s="400"/>
      <c r="AJ266" s="400"/>
      <c r="AK266" s="400"/>
      <c r="AL266" s="400"/>
      <c r="AM266" s="400"/>
      <c r="AN266" s="400"/>
      <c r="AO266" s="400"/>
      <c r="AP266" s="400"/>
    </row>
    <row r="267" spans="1:42" x14ac:dyDescent="0.3">
      <c r="A267" s="8">
        <f t="shared" si="227"/>
        <v>3234</v>
      </c>
      <c r="B267" s="9">
        <f t="shared" si="232"/>
        <v>32</v>
      </c>
      <c r="C267" s="45" t="str">
        <f t="shared" si="225"/>
        <v>091</v>
      </c>
      <c r="D267" s="45" t="str">
        <f t="shared" si="226"/>
        <v>0912</v>
      </c>
      <c r="E267" s="39" t="s">
        <v>137</v>
      </c>
      <c r="F267" s="40">
        <v>32</v>
      </c>
      <c r="G267" s="41">
        <v>32</v>
      </c>
      <c r="H267" s="42">
        <v>3234</v>
      </c>
      <c r="I267" s="46">
        <v>1074</v>
      </c>
      <c r="J267" s="46">
        <v>1074</v>
      </c>
      <c r="K267" s="44" t="s">
        <v>82</v>
      </c>
      <c r="L267" s="400">
        <f t="shared" si="231"/>
        <v>0</v>
      </c>
      <c r="M267" s="76">
        <v>3210</v>
      </c>
      <c r="N267" s="400"/>
      <c r="O267" s="400"/>
      <c r="P267" s="400"/>
      <c r="Q267" s="400"/>
      <c r="R267" s="400"/>
      <c r="S267" s="400"/>
      <c r="T267" s="400"/>
      <c r="U267" s="400"/>
      <c r="V267" s="400"/>
      <c r="W267" s="400"/>
      <c r="X267" s="400"/>
      <c r="Y267" s="400"/>
      <c r="Z267" s="400"/>
      <c r="AA267" s="400"/>
      <c r="AB267" s="400"/>
      <c r="AC267" s="400"/>
      <c r="AD267" s="400"/>
      <c r="AE267" s="400"/>
      <c r="AF267" s="400"/>
      <c r="AG267" s="400"/>
      <c r="AH267" s="400"/>
      <c r="AI267" s="400"/>
      <c r="AJ267" s="400"/>
      <c r="AK267" s="400"/>
      <c r="AL267" s="400"/>
      <c r="AM267" s="400"/>
      <c r="AN267" s="400"/>
      <c r="AO267" s="400"/>
      <c r="AP267" s="400"/>
    </row>
    <row r="268" spans="1:42" x14ac:dyDescent="0.3">
      <c r="A268" s="8">
        <f t="shared" si="227"/>
        <v>3234</v>
      </c>
      <c r="B268" s="9">
        <f t="shared" si="232"/>
        <v>54</v>
      </c>
      <c r="C268" s="45" t="str">
        <f t="shared" si="225"/>
        <v>091</v>
      </c>
      <c r="D268" s="45" t="str">
        <f t="shared" si="226"/>
        <v>0912</v>
      </c>
      <c r="E268" s="39" t="s">
        <v>137</v>
      </c>
      <c r="F268" s="40">
        <v>32</v>
      </c>
      <c r="G268" s="74">
        <v>54</v>
      </c>
      <c r="H268" s="42">
        <v>3234</v>
      </c>
      <c r="I268" s="46">
        <v>1075</v>
      </c>
      <c r="J268" s="46">
        <v>1075</v>
      </c>
      <c r="K268" s="44" t="s">
        <v>82</v>
      </c>
      <c r="L268" s="400">
        <f t="shared" si="231"/>
        <v>0</v>
      </c>
      <c r="M268" s="77">
        <v>5410</v>
      </c>
      <c r="N268" s="400"/>
      <c r="O268" s="400"/>
      <c r="P268" s="400"/>
      <c r="Q268" s="400"/>
      <c r="R268" s="400"/>
      <c r="S268" s="400"/>
      <c r="T268" s="400"/>
      <c r="U268" s="400"/>
      <c r="V268" s="400"/>
      <c r="W268" s="400"/>
      <c r="X268" s="400"/>
      <c r="Y268" s="400"/>
      <c r="Z268" s="400"/>
      <c r="AA268" s="400"/>
      <c r="AB268" s="400"/>
      <c r="AC268" s="400"/>
      <c r="AD268" s="400"/>
      <c r="AE268" s="400"/>
      <c r="AF268" s="400"/>
      <c r="AG268" s="400"/>
      <c r="AH268" s="400"/>
      <c r="AI268" s="400"/>
      <c r="AJ268" s="400"/>
      <c r="AK268" s="400"/>
      <c r="AL268" s="400"/>
      <c r="AM268" s="400"/>
      <c r="AN268" s="400"/>
      <c r="AO268" s="400"/>
      <c r="AP268" s="400"/>
    </row>
    <row r="269" spans="1:42" x14ac:dyDescent="0.3">
      <c r="A269" s="8">
        <f t="shared" si="227"/>
        <v>3235</v>
      </c>
      <c r="B269" s="9">
        <f t="shared" si="232"/>
        <v>32</v>
      </c>
      <c r="C269" s="45" t="str">
        <f t="shared" si="225"/>
        <v>091</v>
      </c>
      <c r="D269" s="45" t="str">
        <f t="shared" si="226"/>
        <v>0912</v>
      </c>
      <c r="E269" s="39" t="s">
        <v>137</v>
      </c>
      <c r="F269" s="40">
        <v>32</v>
      </c>
      <c r="G269" s="41">
        <v>32</v>
      </c>
      <c r="H269" s="42">
        <v>3235</v>
      </c>
      <c r="I269" s="46">
        <v>1076</v>
      </c>
      <c r="J269" s="46">
        <v>1076</v>
      </c>
      <c r="K269" s="44" t="s">
        <v>60</v>
      </c>
      <c r="L269" s="400">
        <f t="shared" si="231"/>
        <v>0</v>
      </c>
      <c r="M269" s="76">
        <v>3210</v>
      </c>
      <c r="N269" s="400"/>
      <c r="O269" s="400"/>
      <c r="P269" s="400"/>
      <c r="Q269" s="400"/>
      <c r="R269" s="400"/>
      <c r="S269" s="400"/>
      <c r="T269" s="400"/>
      <c r="U269" s="400"/>
      <c r="V269" s="400"/>
      <c r="W269" s="400"/>
      <c r="X269" s="400"/>
      <c r="Y269" s="400"/>
      <c r="Z269" s="400"/>
      <c r="AA269" s="400"/>
      <c r="AB269" s="400"/>
      <c r="AC269" s="400"/>
      <c r="AD269" s="400"/>
      <c r="AE269" s="400"/>
      <c r="AF269" s="400"/>
      <c r="AG269" s="400"/>
      <c r="AH269" s="400"/>
      <c r="AI269" s="400"/>
      <c r="AJ269" s="400"/>
      <c r="AK269" s="400"/>
      <c r="AL269" s="400"/>
      <c r="AM269" s="400"/>
      <c r="AN269" s="400"/>
      <c r="AO269" s="400"/>
      <c r="AP269" s="400"/>
    </row>
    <row r="270" spans="1:42" x14ac:dyDescent="0.3">
      <c r="A270" s="8">
        <f t="shared" si="227"/>
        <v>3235</v>
      </c>
      <c r="B270" s="9">
        <f t="shared" si="232"/>
        <v>49</v>
      </c>
      <c r="C270" s="45" t="str">
        <f t="shared" si="225"/>
        <v>091</v>
      </c>
      <c r="D270" s="45" t="str">
        <f t="shared" si="226"/>
        <v>0912</v>
      </c>
      <c r="E270" s="39" t="s">
        <v>137</v>
      </c>
      <c r="F270" s="40">
        <v>32</v>
      </c>
      <c r="G270" s="74">
        <v>49</v>
      </c>
      <c r="H270" s="42">
        <v>3235</v>
      </c>
      <c r="I270" s="46">
        <v>1077</v>
      </c>
      <c r="J270" s="46">
        <v>1077</v>
      </c>
      <c r="K270" s="44" t="s">
        <v>60</v>
      </c>
      <c r="L270" s="400">
        <f t="shared" si="231"/>
        <v>0</v>
      </c>
      <c r="M270" s="77">
        <v>4910</v>
      </c>
      <c r="N270" s="400"/>
      <c r="O270" s="400"/>
      <c r="P270" s="400"/>
      <c r="Q270" s="400"/>
      <c r="R270" s="400"/>
      <c r="S270" s="400"/>
      <c r="T270" s="400"/>
      <c r="U270" s="400"/>
      <c r="V270" s="400"/>
      <c r="W270" s="400"/>
      <c r="X270" s="400"/>
      <c r="Y270" s="400"/>
      <c r="Z270" s="400"/>
      <c r="AA270" s="400"/>
      <c r="AB270" s="400"/>
      <c r="AC270" s="400"/>
      <c r="AD270" s="400"/>
      <c r="AE270" s="400"/>
      <c r="AF270" s="400"/>
      <c r="AG270" s="400"/>
      <c r="AH270" s="400"/>
      <c r="AI270" s="400"/>
      <c r="AJ270" s="400"/>
      <c r="AK270" s="400"/>
      <c r="AL270" s="400"/>
      <c r="AM270" s="400"/>
      <c r="AN270" s="400"/>
      <c r="AO270" s="400"/>
      <c r="AP270" s="400"/>
    </row>
    <row r="271" spans="1:42" x14ac:dyDescent="0.3">
      <c r="A271" s="8">
        <f t="shared" si="227"/>
        <v>3235</v>
      </c>
      <c r="B271" s="9">
        <f t="shared" si="232"/>
        <v>54</v>
      </c>
      <c r="C271" s="45" t="str">
        <f t="shared" si="225"/>
        <v>091</v>
      </c>
      <c r="D271" s="45" t="str">
        <f t="shared" si="226"/>
        <v>0912</v>
      </c>
      <c r="E271" s="39" t="s">
        <v>137</v>
      </c>
      <c r="F271" s="40">
        <v>32</v>
      </c>
      <c r="G271" s="74">
        <v>54</v>
      </c>
      <c r="H271" s="42">
        <v>3235</v>
      </c>
      <c r="I271" s="46">
        <v>1078</v>
      </c>
      <c r="J271" s="46">
        <v>1078</v>
      </c>
      <c r="K271" s="44" t="s">
        <v>60</v>
      </c>
      <c r="L271" s="400">
        <f t="shared" si="231"/>
        <v>0</v>
      </c>
      <c r="M271" s="77">
        <v>5410</v>
      </c>
      <c r="N271" s="400"/>
      <c r="O271" s="400"/>
      <c r="P271" s="400"/>
      <c r="Q271" s="400"/>
      <c r="R271" s="400"/>
      <c r="S271" s="400"/>
      <c r="T271" s="400"/>
      <c r="U271" s="400"/>
      <c r="V271" s="400"/>
      <c r="W271" s="400"/>
      <c r="X271" s="400"/>
      <c r="Y271" s="400"/>
      <c r="Z271" s="400"/>
      <c r="AA271" s="400"/>
      <c r="AB271" s="400"/>
      <c r="AC271" s="400"/>
      <c r="AD271" s="400"/>
      <c r="AE271" s="400"/>
      <c r="AF271" s="400"/>
      <c r="AG271" s="400"/>
      <c r="AH271" s="400"/>
      <c r="AI271" s="400"/>
      <c r="AJ271" s="400"/>
      <c r="AK271" s="400"/>
      <c r="AL271" s="400"/>
      <c r="AM271" s="400"/>
      <c r="AN271" s="400"/>
      <c r="AO271" s="400"/>
      <c r="AP271" s="400"/>
    </row>
    <row r="272" spans="1:42" x14ac:dyDescent="0.3">
      <c r="A272" s="8">
        <f t="shared" si="227"/>
        <v>3236</v>
      </c>
      <c r="B272" s="9">
        <f t="shared" si="232"/>
        <v>32</v>
      </c>
      <c r="C272" s="45" t="str">
        <f t="shared" si="225"/>
        <v>091</v>
      </c>
      <c r="D272" s="45" t="str">
        <f t="shared" si="226"/>
        <v>0912</v>
      </c>
      <c r="E272" s="39" t="s">
        <v>137</v>
      </c>
      <c r="F272" s="40">
        <v>32</v>
      </c>
      <c r="G272" s="41">
        <v>32</v>
      </c>
      <c r="H272" s="42">
        <v>3236</v>
      </c>
      <c r="I272" s="46">
        <v>1079</v>
      </c>
      <c r="J272" s="46">
        <v>1079</v>
      </c>
      <c r="K272" s="44" t="s">
        <v>110</v>
      </c>
      <c r="L272" s="400">
        <f t="shared" si="231"/>
        <v>0</v>
      </c>
      <c r="M272" s="76">
        <v>3210</v>
      </c>
      <c r="N272" s="400"/>
      <c r="O272" s="400"/>
      <c r="P272" s="400"/>
      <c r="Q272" s="400"/>
      <c r="R272" s="400"/>
      <c r="S272" s="400"/>
      <c r="T272" s="400"/>
      <c r="U272" s="400"/>
      <c r="V272" s="400"/>
      <c r="W272" s="400"/>
      <c r="X272" s="400"/>
      <c r="Y272" s="400"/>
      <c r="Z272" s="400"/>
      <c r="AA272" s="400"/>
      <c r="AB272" s="400"/>
      <c r="AC272" s="400"/>
      <c r="AD272" s="400"/>
      <c r="AE272" s="400"/>
      <c r="AF272" s="400"/>
      <c r="AG272" s="400"/>
      <c r="AH272" s="400"/>
      <c r="AI272" s="400"/>
      <c r="AJ272" s="400"/>
      <c r="AK272" s="400"/>
      <c r="AL272" s="400"/>
      <c r="AM272" s="400"/>
      <c r="AN272" s="400"/>
      <c r="AO272" s="400"/>
      <c r="AP272" s="400"/>
    </row>
    <row r="273" spans="1:42" x14ac:dyDescent="0.3">
      <c r="A273" s="8">
        <f t="shared" si="227"/>
        <v>3236</v>
      </c>
      <c r="B273" s="9">
        <f t="shared" si="232"/>
        <v>54</v>
      </c>
      <c r="C273" s="45" t="str">
        <f t="shared" si="225"/>
        <v>091</v>
      </c>
      <c r="D273" s="45" t="str">
        <f t="shared" si="226"/>
        <v>0912</v>
      </c>
      <c r="E273" s="39" t="s">
        <v>137</v>
      </c>
      <c r="F273" s="40">
        <v>32</v>
      </c>
      <c r="G273" s="74">
        <v>54</v>
      </c>
      <c r="H273" s="42">
        <v>3236</v>
      </c>
      <c r="I273" s="46">
        <v>1080</v>
      </c>
      <c r="J273" s="46">
        <v>1080</v>
      </c>
      <c r="K273" s="44" t="s">
        <v>110</v>
      </c>
      <c r="L273" s="400">
        <f t="shared" si="231"/>
        <v>0</v>
      </c>
      <c r="M273" s="77">
        <v>5410</v>
      </c>
      <c r="N273" s="400"/>
      <c r="O273" s="400"/>
      <c r="P273" s="400"/>
      <c r="Q273" s="400"/>
      <c r="R273" s="400"/>
      <c r="S273" s="400"/>
      <c r="T273" s="400"/>
      <c r="U273" s="400"/>
      <c r="V273" s="400"/>
      <c r="W273" s="400"/>
      <c r="X273" s="400"/>
      <c r="Y273" s="400"/>
      <c r="Z273" s="400"/>
      <c r="AA273" s="400"/>
      <c r="AB273" s="400"/>
      <c r="AC273" s="400"/>
      <c r="AD273" s="400"/>
      <c r="AE273" s="400"/>
      <c r="AF273" s="400"/>
      <c r="AG273" s="400"/>
      <c r="AH273" s="400"/>
      <c r="AI273" s="400"/>
      <c r="AJ273" s="400"/>
      <c r="AK273" s="400"/>
      <c r="AL273" s="400"/>
      <c r="AM273" s="400"/>
      <c r="AN273" s="400"/>
      <c r="AO273" s="400"/>
      <c r="AP273" s="400"/>
    </row>
    <row r="274" spans="1:42" x14ac:dyDescent="0.3">
      <c r="A274" s="8">
        <f t="shared" si="227"/>
        <v>3237</v>
      </c>
      <c r="B274" s="9">
        <f t="shared" si="232"/>
        <v>32</v>
      </c>
      <c r="C274" s="45" t="str">
        <f t="shared" si="225"/>
        <v>091</v>
      </c>
      <c r="D274" s="45" t="str">
        <f t="shared" si="226"/>
        <v>0912</v>
      </c>
      <c r="E274" s="39" t="s">
        <v>137</v>
      </c>
      <c r="F274" s="40">
        <v>32</v>
      </c>
      <c r="G274" s="41">
        <v>32</v>
      </c>
      <c r="H274" s="42">
        <v>3237</v>
      </c>
      <c r="I274" s="46">
        <v>1081</v>
      </c>
      <c r="J274" s="46">
        <v>1081</v>
      </c>
      <c r="K274" s="44" t="s">
        <v>61</v>
      </c>
      <c r="L274" s="400">
        <f t="shared" si="231"/>
        <v>0</v>
      </c>
      <c r="M274" s="76">
        <v>3210</v>
      </c>
      <c r="N274" s="400"/>
      <c r="O274" s="400"/>
      <c r="P274" s="400"/>
      <c r="Q274" s="400"/>
      <c r="R274" s="400"/>
      <c r="S274" s="400"/>
      <c r="T274" s="400"/>
      <c r="U274" s="400"/>
      <c r="V274" s="400"/>
      <c r="W274" s="400"/>
      <c r="X274" s="400"/>
      <c r="Y274" s="400"/>
      <c r="Z274" s="400"/>
      <c r="AA274" s="400"/>
      <c r="AB274" s="400"/>
      <c r="AC274" s="400"/>
      <c r="AD274" s="400"/>
      <c r="AE274" s="400"/>
      <c r="AF274" s="400"/>
      <c r="AG274" s="400"/>
      <c r="AH274" s="400"/>
      <c r="AI274" s="400"/>
      <c r="AJ274" s="400"/>
      <c r="AK274" s="400"/>
      <c r="AL274" s="400"/>
      <c r="AM274" s="400"/>
      <c r="AN274" s="400"/>
      <c r="AO274" s="400"/>
      <c r="AP274" s="400"/>
    </row>
    <row r="275" spans="1:42" x14ac:dyDescent="0.3">
      <c r="A275" s="8">
        <f t="shared" si="227"/>
        <v>3237</v>
      </c>
      <c r="B275" s="9">
        <f t="shared" si="232"/>
        <v>49</v>
      </c>
      <c r="C275" s="45" t="str">
        <f t="shared" si="225"/>
        <v>091</v>
      </c>
      <c r="D275" s="45" t="str">
        <f t="shared" si="226"/>
        <v>0912</v>
      </c>
      <c r="E275" s="39" t="s">
        <v>137</v>
      </c>
      <c r="F275" s="40">
        <v>32</v>
      </c>
      <c r="G275" s="74">
        <v>49</v>
      </c>
      <c r="H275" s="42">
        <v>3237</v>
      </c>
      <c r="I275" s="46">
        <v>1082</v>
      </c>
      <c r="J275" s="46">
        <v>1082</v>
      </c>
      <c r="K275" s="44" t="s">
        <v>61</v>
      </c>
      <c r="L275" s="400">
        <f t="shared" si="231"/>
        <v>0</v>
      </c>
      <c r="M275" s="77">
        <v>4910</v>
      </c>
      <c r="N275" s="400"/>
      <c r="O275" s="400"/>
      <c r="P275" s="400"/>
      <c r="Q275" s="400"/>
      <c r="R275" s="400"/>
      <c r="S275" s="400"/>
      <c r="T275" s="400"/>
      <c r="U275" s="400"/>
      <c r="V275" s="400"/>
      <c r="W275" s="400"/>
      <c r="X275" s="400"/>
      <c r="Y275" s="400"/>
      <c r="Z275" s="400"/>
      <c r="AA275" s="400"/>
      <c r="AB275" s="400"/>
      <c r="AC275" s="400"/>
      <c r="AD275" s="400"/>
      <c r="AE275" s="400"/>
      <c r="AF275" s="400"/>
      <c r="AG275" s="400"/>
      <c r="AH275" s="400"/>
      <c r="AI275" s="400"/>
      <c r="AJ275" s="400"/>
      <c r="AK275" s="400"/>
      <c r="AL275" s="400"/>
      <c r="AM275" s="400"/>
      <c r="AN275" s="400"/>
      <c r="AO275" s="400"/>
      <c r="AP275" s="400"/>
    </row>
    <row r="276" spans="1:42" x14ac:dyDescent="0.3">
      <c r="A276" s="8">
        <f t="shared" si="227"/>
        <v>3237</v>
      </c>
      <c r="B276" s="9">
        <f t="shared" si="232"/>
        <v>54</v>
      </c>
      <c r="C276" s="45" t="str">
        <f t="shared" si="225"/>
        <v>091</v>
      </c>
      <c r="D276" s="45" t="str">
        <f t="shared" si="226"/>
        <v>0912</v>
      </c>
      <c r="E276" s="39" t="s">
        <v>137</v>
      </c>
      <c r="F276" s="40">
        <v>32</v>
      </c>
      <c r="G276" s="74">
        <v>54</v>
      </c>
      <c r="H276" s="42">
        <v>3237</v>
      </c>
      <c r="I276" s="46">
        <v>1083</v>
      </c>
      <c r="J276" s="46">
        <v>1083</v>
      </c>
      <c r="K276" s="44" t="s">
        <v>61</v>
      </c>
      <c r="L276" s="400">
        <f t="shared" si="231"/>
        <v>0</v>
      </c>
      <c r="M276" s="77">
        <v>5410</v>
      </c>
      <c r="N276" s="400"/>
      <c r="O276" s="400"/>
      <c r="P276" s="400"/>
      <c r="Q276" s="400"/>
      <c r="R276" s="400"/>
      <c r="S276" s="400"/>
      <c r="T276" s="400"/>
      <c r="U276" s="400"/>
      <c r="V276" s="400"/>
      <c r="W276" s="400"/>
      <c r="X276" s="400"/>
      <c r="Y276" s="400"/>
      <c r="Z276" s="400"/>
      <c r="AA276" s="400"/>
      <c r="AB276" s="400"/>
      <c r="AC276" s="400"/>
      <c r="AD276" s="400"/>
      <c r="AE276" s="400"/>
      <c r="AF276" s="400"/>
      <c r="AG276" s="400"/>
      <c r="AH276" s="400"/>
      <c r="AI276" s="400"/>
      <c r="AJ276" s="400"/>
      <c r="AK276" s="400"/>
      <c r="AL276" s="400"/>
      <c r="AM276" s="400"/>
      <c r="AN276" s="400"/>
      <c r="AO276" s="400"/>
      <c r="AP276" s="400"/>
    </row>
    <row r="277" spans="1:42" x14ac:dyDescent="0.3">
      <c r="A277" s="8">
        <f t="shared" ref="A277" si="233">H277</f>
        <v>3237</v>
      </c>
      <c r="B277" s="9">
        <f t="shared" ref="B277" si="234">IF(J277&gt;0,G277," ")</f>
        <v>62</v>
      </c>
      <c r="C277" s="45" t="str">
        <f t="shared" ref="C277" si="235">IF(I277&gt;0,LEFT(E277,3),"  ")</f>
        <v>091</v>
      </c>
      <c r="D277" s="45" t="str">
        <f t="shared" ref="D277" si="236">IF(I277&gt;0,LEFT(E277,4),"  ")</f>
        <v>0912</v>
      </c>
      <c r="E277" s="39" t="s">
        <v>137</v>
      </c>
      <c r="F277" s="40">
        <v>32</v>
      </c>
      <c r="G277" s="74">
        <v>62</v>
      </c>
      <c r="H277" s="42">
        <v>3237</v>
      </c>
      <c r="I277" s="397">
        <v>7045</v>
      </c>
      <c r="J277" s="46">
        <v>1083</v>
      </c>
      <c r="K277" s="44" t="s">
        <v>61</v>
      </c>
      <c r="L277" s="400">
        <f t="shared" si="231"/>
        <v>0</v>
      </c>
      <c r="M277" s="77">
        <v>6210</v>
      </c>
      <c r="N277" s="400"/>
      <c r="O277" s="400"/>
      <c r="P277" s="400"/>
      <c r="Q277" s="400"/>
      <c r="R277" s="400"/>
      <c r="S277" s="400"/>
      <c r="T277" s="400"/>
      <c r="U277" s="400"/>
      <c r="V277" s="400"/>
      <c r="W277" s="400"/>
      <c r="X277" s="400"/>
      <c r="Y277" s="400"/>
      <c r="Z277" s="400"/>
      <c r="AA277" s="400"/>
      <c r="AB277" s="400"/>
      <c r="AC277" s="400"/>
      <c r="AD277" s="400"/>
      <c r="AE277" s="400"/>
      <c r="AF277" s="400"/>
      <c r="AG277" s="400"/>
      <c r="AH277" s="400"/>
      <c r="AI277" s="400"/>
      <c r="AJ277" s="400"/>
      <c r="AK277" s="400"/>
      <c r="AL277" s="400"/>
      <c r="AM277" s="400"/>
      <c r="AN277" s="400"/>
      <c r="AO277" s="400"/>
      <c r="AP277" s="400"/>
    </row>
    <row r="278" spans="1:42" x14ac:dyDescent="0.3">
      <c r="A278" s="8">
        <f t="shared" si="227"/>
        <v>3238</v>
      </c>
      <c r="B278" s="9">
        <f t="shared" si="232"/>
        <v>32</v>
      </c>
      <c r="C278" s="45" t="str">
        <f t="shared" si="225"/>
        <v>091</v>
      </c>
      <c r="D278" s="45" t="str">
        <f t="shared" si="226"/>
        <v>0912</v>
      </c>
      <c r="E278" s="39" t="s">
        <v>137</v>
      </c>
      <c r="F278" s="40">
        <v>32</v>
      </c>
      <c r="G278" s="41">
        <v>32</v>
      </c>
      <c r="H278" s="42">
        <v>3238</v>
      </c>
      <c r="I278" s="46">
        <v>1084</v>
      </c>
      <c r="J278" s="46">
        <v>1084</v>
      </c>
      <c r="K278" s="44" t="s">
        <v>115</v>
      </c>
      <c r="L278" s="400">
        <f t="shared" si="231"/>
        <v>0</v>
      </c>
      <c r="M278" s="76">
        <v>3210</v>
      </c>
      <c r="N278" s="400"/>
      <c r="O278" s="400"/>
      <c r="P278" s="400"/>
      <c r="Q278" s="400"/>
      <c r="R278" s="400"/>
      <c r="S278" s="400"/>
      <c r="T278" s="400"/>
      <c r="U278" s="400"/>
      <c r="V278" s="400"/>
      <c r="W278" s="400"/>
      <c r="X278" s="400"/>
      <c r="Y278" s="400"/>
      <c r="Z278" s="400"/>
      <c r="AA278" s="400"/>
      <c r="AB278" s="400"/>
      <c r="AC278" s="400"/>
      <c r="AD278" s="400"/>
      <c r="AE278" s="400"/>
      <c r="AF278" s="400"/>
      <c r="AG278" s="400"/>
      <c r="AH278" s="400"/>
      <c r="AI278" s="400"/>
      <c r="AJ278" s="400"/>
      <c r="AK278" s="400"/>
      <c r="AL278" s="400"/>
      <c r="AM278" s="400"/>
      <c r="AN278" s="400"/>
      <c r="AO278" s="400"/>
      <c r="AP278" s="400"/>
    </row>
    <row r="279" spans="1:42" x14ac:dyDescent="0.3">
      <c r="A279" s="8">
        <f t="shared" ref="A279" si="237">H279</f>
        <v>3238</v>
      </c>
      <c r="B279" s="9">
        <f t="shared" ref="B279" si="238">IF(J279&gt;0,G279," ")</f>
        <v>54</v>
      </c>
      <c r="C279" s="45" t="str">
        <f t="shared" ref="C279" si="239">IF(I279&gt;0,LEFT(E279,3),"  ")</f>
        <v>091</v>
      </c>
      <c r="D279" s="45" t="str">
        <f t="shared" ref="D279" si="240">IF(I279&gt;0,LEFT(E279,4),"  ")</f>
        <v>0912</v>
      </c>
      <c r="E279" s="39" t="s">
        <v>137</v>
      </c>
      <c r="F279" s="40">
        <v>32</v>
      </c>
      <c r="G279" s="41">
        <v>54</v>
      </c>
      <c r="H279" s="42">
        <v>3238</v>
      </c>
      <c r="I279" s="397">
        <v>7028</v>
      </c>
      <c r="J279" s="46">
        <v>1084</v>
      </c>
      <c r="K279" s="44" t="s">
        <v>115</v>
      </c>
      <c r="L279" s="400">
        <f t="shared" si="231"/>
        <v>0</v>
      </c>
      <c r="M279" s="76">
        <v>5410</v>
      </c>
      <c r="N279" s="400"/>
      <c r="O279" s="400"/>
      <c r="P279" s="400"/>
      <c r="Q279" s="400"/>
      <c r="R279" s="400"/>
      <c r="S279" s="400"/>
      <c r="T279" s="400"/>
      <c r="U279" s="400"/>
      <c r="V279" s="400"/>
      <c r="W279" s="400"/>
      <c r="X279" s="400"/>
      <c r="Y279" s="400"/>
      <c r="Z279" s="400"/>
      <c r="AA279" s="400"/>
      <c r="AB279" s="400"/>
      <c r="AC279" s="400"/>
      <c r="AD279" s="400"/>
      <c r="AE279" s="400"/>
      <c r="AF279" s="400"/>
      <c r="AG279" s="400"/>
      <c r="AH279" s="400"/>
      <c r="AI279" s="400"/>
      <c r="AJ279" s="400"/>
      <c r="AK279" s="400"/>
      <c r="AL279" s="400"/>
      <c r="AM279" s="400"/>
      <c r="AN279" s="400"/>
      <c r="AO279" s="400"/>
      <c r="AP279" s="400"/>
    </row>
    <row r="280" spans="1:42" x14ac:dyDescent="0.3">
      <c r="A280" s="8">
        <f t="shared" si="227"/>
        <v>3239</v>
      </c>
      <c r="B280" s="9">
        <f t="shared" si="232"/>
        <v>32</v>
      </c>
      <c r="C280" s="45" t="str">
        <f t="shared" si="225"/>
        <v>091</v>
      </c>
      <c r="D280" s="45" t="str">
        <f t="shared" si="226"/>
        <v>0912</v>
      </c>
      <c r="E280" s="39" t="s">
        <v>137</v>
      </c>
      <c r="F280" s="40">
        <v>32</v>
      </c>
      <c r="G280" s="41">
        <v>32</v>
      </c>
      <c r="H280" s="42">
        <v>3239</v>
      </c>
      <c r="I280" s="46">
        <v>1085</v>
      </c>
      <c r="J280" s="46">
        <v>1085</v>
      </c>
      <c r="K280" s="44" t="s">
        <v>62</v>
      </c>
      <c r="L280" s="400">
        <f t="shared" si="231"/>
        <v>0</v>
      </c>
      <c r="M280" s="76">
        <v>3210</v>
      </c>
      <c r="N280" s="400"/>
      <c r="O280" s="400"/>
      <c r="P280" s="400"/>
      <c r="Q280" s="400"/>
      <c r="R280" s="400"/>
      <c r="S280" s="400"/>
      <c r="T280" s="400"/>
      <c r="U280" s="400"/>
      <c r="V280" s="400"/>
      <c r="W280" s="400"/>
      <c r="X280" s="400"/>
      <c r="Y280" s="400"/>
      <c r="Z280" s="400"/>
      <c r="AA280" s="400"/>
      <c r="AB280" s="400"/>
      <c r="AC280" s="400"/>
      <c r="AD280" s="400"/>
      <c r="AE280" s="400"/>
      <c r="AF280" s="400"/>
      <c r="AG280" s="400"/>
      <c r="AH280" s="400"/>
      <c r="AI280" s="400"/>
      <c r="AJ280" s="400"/>
      <c r="AK280" s="400"/>
      <c r="AL280" s="400"/>
      <c r="AM280" s="400"/>
      <c r="AN280" s="400"/>
      <c r="AO280" s="400"/>
      <c r="AP280" s="400"/>
    </row>
    <row r="281" spans="1:42" x14ac:dyDescent="0.3">
      <c r="A281" s="8">
        <f t="shared" si="227"/>
        <v>3239</v>
      </c>
      <c r="B281" s="9">
        <f t="shared" si="232"/>
        <v>49</v>
      </c>
      <c r="C281" s="45" t="str">
        <f t="shared" si="225"/>
        <v>091</v>
      </c>
      <c r="D281" s="45" t="str">
        <f t="shared" si="226"/>
        <v>0912</v>
      </c>
      <c r="E281" s="39" t="s">
        <v>137</v>
      </c>
      <c r="F281" s="40">
        <v>32</v>
      </c>
      <c r="G281" s="74">
        <v>49</v>
      </c>
      <c r="H281" s="42">
        <v>3239</v>
      </c>
      <c r="I281" s="46">
        <v>1086</v>
      </c>
      <c r="J281" s="46">
        <v>1086</v>
      </c>
      <c r="K281" s="44" t="s">
        <v>62</v>
      </c>
      <c r="L281" s="400">
        <f t="shared" si="231"/>
        <v>0</v>
      </c>
      <c r="M281" s="77">
        <v>4910</v>
      </c>
      <c r="N281" s="400"/>
      <c r="O281" s="400"/>
      <c r="P281" s="400"/>
      <c r="Q281" s="400"/>
      <c r="R281" s="400"/>
      <c r="S281" s="400"/>
      <c r="T281" s="400"/>
      <c r="U281" s="400"/>
      <c r="V281" s="400"/>
      <c r="W281" s="400"/>
      <c r="X281" s="400"/>
      <c r="Y281" s="400"/>
      <c r="Z281" s="400"/>
      <c r="AA281" s="400"/>
      <c r="AB281" s="400"/>
      <c r="AC281" s="400"/>
      <c r="AD281" s="400"/>
      <c r="AE281" s="400"/>
      <c r="AF281" s="400"/>
      <c r="AG281" s="400"/>
      <c r="AH281" s="400"/>
      <c r="AI281" s="400"/>
      <c r="AJ281" s="400"/>
      <c r="AK281" s="400"/>
      <c r="AL281" s="400"/>
      <c r="AM281" s="400"/>
      <c r="AN281" s="400"/>
      <c r="AO281" s="400"/>
      <c r="AP281" s="400"/>
    </row>
    <row r="282" spans="1:42" x14ac:dyDescent="0.3">
      <c r="A282" s="8">
        <f t="shared" si="227"/>
        <v>3239</v>
      </c>
      <c r="B282" s="9">
        <f t="shared" si="232"/>
        <v>54</v>
      </c>
      <c r="C282" s="45" t="str">
        <f t="shared" si="225"/>
        <v>091</v>
      </c>
      <c r="D282" s="45" t="str">
        <f t="shared" si="226"/>
        <v>0912</v>
      </c>
      <c r="E282" s="39" t="s">
        <v>137</v>
      </c>
      <c r="F282" s="40">
        <v>32</v>
      </c>
      <c r="G282" s="74">
        <v>54</v>
      </c>
      <c r="H282" s="42">
        <v>3239</v>
      </c>
      <c r="I282" s="46">
        <v>1087</v>
      </c>
      <c r="J282" s="46">
        <v>1087</v>
      </c>
      <c r="K282" s="44" t="s">
        <v>62</v>
      </c>
      <c r="L282" s="400">
        <f t="shared" si="231"/>
        <v>0</v>
      </c>
      <c r="M282" s="77">
        <v>5410</v>
      </c>
      <c r="N282" s="400"/>
      <c r="O282" s="400"/>
      <c r="P282" s="400"/>
      <c r="Q282" s="400"/>
      <c r="R282" s="400"/>
      <c r="S282" s="400"/>
      <c r="T282" s="400"/>
      <c r="U282" s="400"/>
      <c r="V282" s="400"/>
      <c r="W282" s="400"/>
      <c r="X282" s="400"/>
      <c r="Y282" s="400"/>
      <c r="Z282" s="400"/>
      <c r="AA282" s="400"/>
      <c r="AB282" s="400"/>
      <c r="AC282" s="400"/>
      <c r="AD282" s="400"/>
      <c r="AE282" s="400"/>
      <c r="AF282" s="400"/>
      <c r="AG282" s="400"/>
      <c r="AH282" s="400"/>
      <c r="AI282" s="400"/>
      <c r="AJ282" s="400"/>
      <c r="AK282" s="400"/>
      <c r="AL282" s="400"/>
      <c r="AM282" s="400"/>
      <c r="AN282" s="400"/>
      <c r="AO282" s="400"/>
      <c r="AP282" s="400"/>
    </row>
    <row r="283" spans="1:42" x14ac:dyDescent="0.3">
      <c r="A283" s="8">
        <f t="shared" si="227"/>
        <v>3239</v>
      </c>
      <c r="B283" s="9">
        <f t="shared" si="232"/>
        <v>62</v>
      </c>
      <c r="C283" s="45" t="str">
        <f t="shared" si="225"/>
        <v>091</v>
      </c>
      <c r="D283" s="45" t="str">
        <f t="shared" si="226"/>
        <v>0912</v>
      </c>
      <c r="E283" s="39" t="s">
        <v>137</v>
      </c>
      <c r="F283" s="40">
        <v>32</v>
      </c>
      <c r="G283" s="74">
        <v>62</v>
      </c>
      <c r="H283" s="42">
        <v>3239</v>
      </c>
      <c r="I283" s="46">
        <v>1088</v>
      </c>
      <c r="J283" s="46">
        <v>1088</v>
      </c>
      <c r="K283" s="44" t="s">
        <v>62</v>
      </c>
      <c r="L283" s="400">
        <f t="shared" si="231"/>
        <v>0</v>
      </c>
      <c r="M283" s="77">
        <v>6210</v>
      </c>
      <c r="N283" s="400"/>
      <c r="O283" s="400"/>
      <c r="P283" s="400"/>
      <c r="Q283" s="400"/>
      <c r="R283" s="400"/>
      <c r="S283" s="400"/>
      <c r="T283" s="400"/>
      <c r="U283" s="400"/>
      <c r="V283" s="400"/>
      <c r="W283" s="400"/>
      <c r="X283" s="400"/>
      <c r="Y283" s="400"/>
      <c r="Z283" s="400"/>
      <c r="AA283" s="400"/>
      <c r="AB283" s="400"/>
      <c r="AC283" s="400"/>
      <c r="AD283" s="400"/>
      <c r="AE283" s="400"/>
      <c r="AF283" s="400"/>
      <c r="AG283" s="400"/>
      <c r="AH283" s="400"/>
      <c r="AI283" s="400"/>
      <c r="AJ283" s="400"/>
      <c r="AK283" s="400"/>
      <c r="AL283" s="400"/>
      <c r="AM283" s="400"/>
      <c r="AN283" s="400"/>
      <c r="AO283" s="400"/>
      <c r="AP283" s="400"/>
    </row>
    <row r="284" spans="1:42" ht="26.4" x14ac:dyDescent="0.3">
      <c r="A284" s="8">
        <f t="shared" si="227"/>
        <v>324</v>
      </c>
      <c r="B284" s="9" t="str">
        <f t="shared" si="232"/>
        <v xml:space="preserve"> </v>
      </c>
      <c r="C284" s="45" t="str">
        <f t="shared" si="225"/>
        <v xml:space="preserve">  </v>
      </c>
      <c r="D284" s="45" t="str">
        <f t="shared" si="226"/>
        <v xml:space="preserve">  </v>
      </c>
      <c r="E284" s="39"/>
      <c r="F284" s="40"/>
      <c r="G284" s="41"/>
      <c r="H284" s="42">
        <v>324</v>
      </c>
      <c r="I284" s="43"/>
      <c r="J284" s="43"/>
      <c r="K284" s="44" t="s">
        <v>92</v>
      </c>
      <c r="L284" s="110">
        <f t="shared" ref="L284" si="241">SUM(L285:L288)</f>
        <v>0</v>
      </c>
      <c r="M284" s="18"/>
      <c r="N284" s="110">
        <f t="shared" ref="N284:Z284" si="242">SUM(N285:N288)</f>
        <v>0</v>
      </c>
      <c r="O284" s="110">
        <f t="shared" si="242"/>
        <v>0</v>
      </c>
      <c r="P284" s="110">
        <f t="shared" si="242"/>
        <v>0</v>
      </c>
      <c r="Q284" s="110">
        <f t="shared" si="242"/>
        <v>0</v>
      </c>
      <c r="R284" s="110">
        <f t="shared" si="242"/>
        <v>0</v>
      </c>
      <c r="S284" s="110">
        <f t="shared" si="242"/>
        <v>0</v>
      </c>
      <c r="T284" s="110">
        <f t="shared" si="242"/>
        <v>0</v>
      </c>
      <c r="U284" s="110">
        <f t="shared" si="242"/>
        <v>0</v>
      </c>
      <c r="V284" s="110">
        <f t="shared" si="242"/>
        <v>0</v>
      </c>
      <c r="W284" s="110">
        <f t="shared" si="242"/>
        <v>0</v>
      </c>
      <c r="X284" s="110">
        <f t="shared" si="242"/>
        <v>0</v>
      </c>
      <c r="Y284" s="110">
        <f t="shared" si="242"/>
        <v>0</v>
      </c>
      <c r="Z284" s="110">
        <f t="shared" si="242"/>
        <v>0</v>
      </c>
      <c r="AA284" s="110">
        <f t="shared" ref="AA284:AP284" si="243">SUM(AA285:AA288)</f>
        <v>0</v>
      </c>
      <c r="AB284" s="110">
        <f t="shared" si="243"/>
        <v>0</v>
      </c>
      <c r="AC284" s="110">
        <f t="shared" si="243"/>
        <v>0</v>
      </c>
      <c r="AD284" s="110">
        <f t="shared" si="243"/>
        <v>0</v>
      </c>
      <c r="AE284" s="110">
        <f t="shared" si="243"/>
        <v>0</v>
      </c>
      <c r="AF284" s="110">
        <f t="shared" si="243"/>
        <v>0</v>
      </c>
      <c r="AG284" s="110">
        <f t="shared" si="243"/>
        <v>0</v>
      </c>
      <c r="AH284" s="110">
        <f t="shared" si="243"/>
        <v>0</v>
      </c>
      <c r="AI284" s="110">
        <f t="shared" si="243"/>
        <v>0</v>
      </c>
      <c r="AJ284" s="110">
        <f t="shared" si="243"/>
        <v>0</v>
      </c>
      <c r="AK284" s="110">
        <f t="shared" si="243"/>
        <v>0</v>
      </c>
      <c r="AL284" s="110">
        <f t="shared" si="243"/>
        <v>0</v>
      </c>
      <c r="AM284" s="110">
        <f t="shared" si="243"/>
        <v>0</v>
      </c>
      <c r="AN284" s="110">
        <f t="shared" si="243"/>
        <v>0</v>
      </c>
      <c r="AO284" s="110">
        <f t="shared" si="243"/>
        <v>0</v>
      </c>
      <c r="AP284" s="110">
        <f t="shared" si="243"/>
        <v>0</v>
      </c>
    </row>
    <row r="285" spans="1:42" ht="26.4" x14ac:dyDescent="0.3">
      <c r="A285" s="8">
        <f t="shared" si="227"/>
        <v>3241</v>
      </c>
      <c r="B285" s="9">
        <f t="shared" si="232"/>
        <v>32</v>
      </c>
      <c r="C285" s="45" t="str">
        <f t="shared" si="225"/>
        <v>091</v>
      </c>
      <c r="D285" s="45" t="str">
        <f t="shared" si="226"/>
        <v>0912</v>
      </c>
      <c r="E285" s="39" t="s">
        <v>137</v>
      </c>
      <c r="F285" s="40">
        <v>32</v>
      </c>
      <c r="G285" s="41">
        <v>32</v>
      </c>
      <c r="H285" s="42">
        <v>3241</v>
      </c>
      <c r="I285" s="46">
        <v>1089</v>
      </c>
      <c r="J285" s="46">
        <v>1089</v>
      </c>
      <c r="K285" s="44" t="s">
        <v>92</v>
      </c>
      <c r="L285" s="400">
        <f>SUM(N285:AP285)</f>
        <v>0</v>
      </c>
      <c r="M285" s="76">
        <v>3210</v>
      </c>
      <c r="N285" s="400"/>
      <c r="O285" s="400"/>
      <c r="P285" s="400"/>
      <c r="Q285" s="400"/>
      <c r="R285" s="400"/>
      <c r="S285" s="400"/>
      <c r="T285" s="400"/>
      <c r="U285" s="400"/>
      <c r="V285" s="400"/>
      <c r="W285" s="400"/>
      <c r="X285" s="400"/>
      <c r="Y285" s="400"/>
      <c r="Z285" s="400"/>
      <c r="AA285" s="400"/>
      <c r="AB285" s="400"/>
      <c r="AC285" s="400"/>
      <c r="AD285" s="400"/>
      <c r="AE285" s="400"/>
      <c r="AF285" s="400"/>
      <c r="AG285" s="400"/>
      <c r="AH285" s="400"/>
      <c r="AI285" s="400"/>
      <c r="AJ285" s="400"/>
      <c r="AK285" s="400"/>
      <c r="AL285" s="400"/>
      <c r="AM285" s="400"/>
      <c r="AN285" s="400"/>
      <c r="AO285" s="400"/>
      <c r="AP285" s="400"/>
    </row>
    <row r="286" spans="1:42" ht="26.4" x14ac:dyDescent="0.3">
      <c r="A286" s="8">
        <f t="shared" si="227"/>
        <v>3241</v>
      </c>
      <c r="B286" s="9">
        <f t="shared" si="232"/>
        <v>49</v>
      </c>
      <c r="C286" s="45" t="str">
        <f t="shared" si="225"/>
        <v>091</v>
      </c>
      <c r="D286" s="45" t="str">
        <f t="shared" si="226"/>
        <v>0912</v>
      </c>
      <c r="E286" s="39" t="s">
        <v>137</v>
      </c>
      <c r="F286" s="40">
        <v>32</v>
      </c>
      <c r="G286" s="74">
        <v>49</v>
      </c>
      <c r="H286" s="42">
        <v>3241</v>
      </c>
      <c r="I286" s="46">
        <v>1090</v>
      </c>
      <c r="J286" s="46">
        <v>1090</v>
      </c>
      <c r="K286" s="44" t="s">
        <v>92</v>
      </c>
      <c r="L286" s="400">
        <f>SUM(N286:AP286)</f>
        <v>0</v>
      </c>
      <c r="M286" s="77">
        <v>4910</v>
      </c>
      <c r="N286" s="400"/>
      <c r="O286" s="400"/>
      <c r="P286" s="400"/>
      <c r="Q286" s="400"/>
      <c r="R286" s="400"/>
      <c r="S286" s="400"/>
      <c r="T286" s="400"/>
      <c r="U286" s="400"/>
      <c r="V286" s="400"/>
      <c r="W286" s="400"/>
      <c r="X286" s="400"/>
      <c r="Y286" s="400"/>
      <c r="Z286" s="400"/>
      <c r="AA286" s="400"/>
      <c r="AB286" s="400"/>
      <c r="AC286" s="400"/>
      <c r="AD286" s="400"/>
      <c r="AE286" s="400"/>
      <c r="AF286" s="400"/>
      <c r="AG286" s="400"/>
      <c r="AH286" s="400"/>
      <c r="AI286" s="400"/>
      <c r="AJ286" s="400"/>
      <c r="AK286" s="400"/>
      <c r="AL286" s="400"/>
      <c r="AM286" s="400"/>
      <c r="AN286" s="400"/>
      <c r="AO286" s="400"/>
      <c r="AP286" s="400"/>
    </row>
    <row r="287" spans="1:42" ht="26.4" x14ac:dyDescent="0.3">
      <c r="A287" s="8">
        <f t="shared" si="227"/>
        <v>3241</v>
      </c>
      <c r="B287" s="9">
        <f t="shared" si="232"/>
        <v>54</v>
      </c>
      <c r="C287" s="45" t="str">
        <f t="shared" si="225"/>
        <v>091</v>
      </c>
      <c r="D287" s="45" t="str">
        <f t="shared" si="226"/>
        <v>0912</v>
      </c>
      <c r="E287" s="39" t="s">
        <v>137</v>
      </c>
      <c r="F287" s="40">
        <v>32</v>
      </c>
      <c r="G287" s="74">
        <v>54</v>
      </c>
      <c r="H287" s="42">
        <v>3241</v>
      </c>
      <c r="I287" s="46">
        <v>1091</v>
      </c>
      <c r="J287" s="46">
        <v>1091</v>
      </c>
      <c r="K287" s="44" t="s">
        <v>92</v>
      </c>
      <c r="L287" s="400">
        <f>SUM(N287:AP287)</f>
        <v>0</v>
      </c>
      <c r="M287" s="77">
        <v>5410</v>
      </c>
      <c r="N287" s="400"/>
      <c r="O287" s="400"/>
      <c r="P287" s="400"/>
      <c r="Q287" s="400"/>
      <c r="R287" s="400"/>
      <c r="S287" s="400"/>
      <c r="T287" s="400"/>
      <c r="U287" s="400"/>
      <c r="V287" s="400"/>
      <c r="W287" s="400"/>
      <c r="X287" s="400"/>
      <c r="Y287" s="400"/>
      <c r="Z287" s="400"/>
      <c r="AA287" s="400"/>
      <c r="AB287" s="400"/>
      <c r="AC287" s="400"/>
      <c r="AD287" s="400"/>
      <c r="AE287" s="400"/>
      <c r="AF287" s="400"/>
      <c r="AG287" s="400"/>
      <c r="AH287" s="400"/>
      <c r="AI287" s="400"/>
      <c r="AJ287" s="400"/>
      <c r="AK287" s="400"/>
      <c r="AL287" s="400"/>
      <c r="AM287" s="400"/>
      <c r="AN287" s="400"/>
      <c r="AO287" s="400"/>
      <c r="AP287" s="400"/>
    </row>
    <row r="288" spans="1:42" ht="26.4" x14ac:dyDescent="0.3">
      <c r="A288" s="8">
        <f t="shared" si="227"/>
        <v>3241</v>
      </c>
      <c r="B288" s="9">
        <f t="shared" si="232"/>
        <v>62</v>
      </c>
      <c r="C288" s="45" t="str">
        <f t="shared" si="225"/>
        <v>091</v>
      </c>
      <c r="D288" s="45" t="str">
        <f t="shared" si="226"/>
        <v>0912</v>
      </c>
      <c r="E288" s="39" t="s">
        <v>137</v>
      </c>
      <c r="F288" s="40">
        <v>32</v>
      </c>
      <c r="G288" s="74">
        <v>62</v>
      </c>
      <c r="H288" s="42">
        <v>3241</v>
      </c>
      <c r="I288" s="46">
        <v>1092</v>
      </c>
      <c r="J288" s="46">
        <v>1092</v>
      </c>
      <c r="K288" s="44" t="s">
        <v>92</v>
      </c>
      <c r="L288" s="400">
        <f>SUM(N288:AP288)</f>
        <v>0</v>
      </c>
      <c r="M288" s="77">
        <v>6210</v>
      </c>
      <c r="N288" s="400"/>
      <c r="O288" s="400"/>
      <c r="P288" s="400"/>
      <c r="Q288" s="400"/>
      <c r="R288" s="400"/>
      <c r="S288" s="400"/>
      <c r="T288" s="400"/>
      <c r="U288" s="400"/>
      <c r="V288" s="400"/>
      <c r="W288" s="400"/>
      <c r="X288" s="400"/>
      <c r="Y288" s="400"/>
      <c r="Z288" s="400"/>
      <c r="AA288" s="400"/>
      <c r="AB288" s="400"/>
      <c r="AC288" s="400"/>
      <c r="AD288" s="400"/>
      <c r="AE288" s="400"/>
      <c r="AF288" s="400"/>
      <c r="AG288" s="400"/>
      <c r="AH288" s="400"/>
      <c r="AI288" s="400"/>
      <c r="AJ288" s="400"/>
      <c r="AK288" s="400"/>
      <c r="AL288" s="400"/>
      <c r="AM288" s="400"/>
      <c r="AN288" s="400"/>
      <c r="AO288" s="400"/>
      <c r="AP288" s="400"/>
    </row>
    <row r="289" spans="1:42" ht="26.4" x14ac:dyDescent="0.3">
      <c r="A289" s="8">
        <f t="shared" si="227"/>
        <v>329</v>
      </c>
      <c r="B289" s="9" t="str">
        <f t="shared" si="232"/>
        <v xml:space="preserve"> </v>
      </c>
      <c r="C289" s="45" t="str">
        <f t="shared" si="225"/>
        <v xml:space="preserve">  </v>
      </c>
      <c r="D289" s="45" t="str">
        <f t="shared" si="226"/>
        <v xml:space="preserve">  </v>
      </c>
      <c r="E289" s="39"/>
      <c r="F289" s="40"/>
      <c r="G289" s="41"/>
      <c r="H289" s="42">
        <v>329</v>
      </c>
      <c r="I289" s="43"/>
      <c r="J289" s="43"/>
      <c r="K289" s="44" t="s">
        <v>63</v>
      </c>
      <c r="L289" s="110">
        <f>SUM(L290:L307)</f>
        <v>53603</v>
      </c>
      <c r="M289" s="18"/>
      <c r="N289" s="110">
        <f>SUM(N290:N307)</f>
        <v>53603</v>
      </c>
      <c r="O289" s="110">
        <f t="shared" ref="O289:Z289" si="244">SUM(O290:O307)</f>
        <v>0</v>
      </c>
      <c r="P289" s="110">
        <f t="shared" si="244"/>
        <v>0</v>
      </c>
      <c r="Q289" s="110">
        <f t="shared" si="244"/>
        <v>0</v>
      </c>
      <c r="R289" s="110">
        <f t="shared" si="244"/>
        <v>0</v>
      </c>
      <c r="S289" s="110">
        <f t="shared" si="244"/>
        <v>0</v>
      </c>
      <c r="T289" s="110">
        <f t="shared" si="244"/>
        <v>0</v>
      </c>
      <c r="U289" s="110">
        <f t="shared" si="244"/>
        <v>0</v>
      </c>
      <c r="V289" s="110">
        <f t="shared" si="244"/>
        <v>0</v>
      </c>
      <c r="W289" s="110">
        <f t="shared" si="244"/>
        <v>0</v>
      </c>
      <c r="X289" s="110">
        <f t="shared" si="244"/>
        <v>0</v>
      </c>
      <c r="Y289" s="110">
        <f t="shared" si="244"/>
        <v>0</v>
      </c>
      <c r="Z289" s="110">
        <f t="shared" si="244"/>
        <v>0</v>
      </c>
      <c r="AA289" s="110">
        <f t="shared" ref="AA289:AP289" si="245">SUM(AA290:AA307)</f>
        <v>0</v>
      </c>
      <c r="AB289" s="110">
        <f t="shared" si="245"/>
        <v>0</v>
      </c>
      <c r="AC289" s="110">
        <f t="shared" si="245"/>
        <v>0</v>
      </c>
      <c r="AD289" s="110">
        <f t="shared" si="245"/>
        <v>0</v>
      </c>
      <c r="AE289" s="110">
        <f t="shared" si="245"/>
        <v>0</v>
      </c>
      <c r="AF289" s="110">
        <f t="shared" si="245"/>
        <v>0</v>
      </c>
      <c r="AG289" s="110">
        <f t="shared" si="245"/>
        <v>0</v>
      </c>
      <c r="AH289" s="110">
        <f t="shared" si="245"/>
        <v>0</v>
      </c>
      <c r="AI289" s="110">
        <f t="shared" si="245"/>
        <v>0</v>
      </c>
      <c r="AJ289" s="110">
        <f t="shared" si="245"/>
        <v>0</v>
      </c>
      <c r="AK289" s="110">
        <f t="shared" si="245"/>
        <v>0</v>
      </c>
      <c r="AL289" s="110">
        <f t="shared" si="245"/>
        <v>0</v>
      </c>
      <c r="AM289" s="110">
        <f t="shared" si="245"/>
        <v>0</v>
      </c>
      <c r="AN289" s="110">
        <f t="shared" si="245"/>
        <v>0</v>
      </c>
      <c r="AO289" s="110">
        <f t="shared" si="245"/>
        <v>0</v>
      </c>
      <c r="AP289" s="110">
        <f t="shared" si="245"/>
        <v>0</v>
      </c>
    </row>
    <row r="290" spans="1:42" ht="26.4" x14ac:dyDescent="0.3">
      <c r="A290" s="8">
        <f t="shared" si="227"/>
        <v>3291</v>
      </c>
      <c r="B290" s="9">
        <f t="shared" si="232"/>
        <v>54</v>
      </c>
      <c r="C290" s="45" t="str">
        <f t="shared" si="225"/>
        <v>091</v>
      </c>
      <c r="D290" s="45" t="str">
        <f t="shared" si="226"/>
        <v>0912</v>
      </c>
      <c r="E290" s="39" t="s">
        <v>137</v>
      </c>
      <c r="F290" s="40">
        <v>32</v>
      </c>
      <c r="G290" s="74">
        <v>54</v>
      </c>
      <c r="H290" s="42">
        <v>3291</v>
      </c>
      <c r="I290" s="46">
        <v>1093</v>
      </c>
      <c r="J290" s="46">
        <v>1093</v>
      </c>
      <c r="K290" s="44" t="s">
        <v>64</v>
      </c>
      <c r="L290" s="400">
        <f t="shared" ref="L290:L307" si="246">SUM(N290:AP290)</f>
        <v>0</v>
      </c>
      <c r="M290" s="77">
        <v>5410</v>
      </c>
      <c r="N290" s="400"/>
      <c r="O290" s="400"/>
      <c r="P290" s="400"/>
      <c r="Q290" s="400"/>
      <c r="R290" s="400"/>
      <c r="S290" s="400"/>
      <c r="T290" s="400"/>
      <c r="U290" s="400"/>
      <c r="V290" s="400"/>
      <c r="W290" s="400"/>
      <c r="X290" s="400"/>
      <c r="Y290" s="400"/>
      <c r="Z290" s="400"/>
      <c r="AA290" s="400"/>
      <c r="AB290" s="400"/>
      <c r="AC290" s="400"/>
      <c r="AD290" s="400"/>
      <c r="AE290" s="400"/>
      <c r="AF290" s="400"/>
      <c r="AG290" s="400"/>
      <c r="AH290" s="400"/>
      <c r="AI290" s="400"/>
      <c r="AJ290" s="400"/>
      <c r="AK290" s="400"/>
      <c r="AL290" s="400"/>
      <c r="AM290" s="400"/>
      <c r="AN290" s="400"/>
      <c r="AO290" s="400"/>
      <c r="AP290" s="400"/>
    </row>
    <row r="291" spans="1:42" x14ac:dyDescent="0.3">
      <c r="A291" s="8">
        <f t="shared" si="227"/>
        <v>3292</v>
      </c>
      <c r="B291" s="9">
        <f t="shared" si="232"/>
        <v>32</v>
      </c>
      <c r="C291" s="45" t="str">
        <f t="shared" si="225"/>
        <v>091</v>
      </c>
      <c r="D291" s="45" t="str">
        <f t="shared" si="226"/>
        <v>0912</v>
      </c>
      <c r="E291" s="39" t="s">
        <v>137</v>
      </c>
      <c r="F291" s="40">
        <v>32</v>
      </c>
      <c r="G291" s="41">
        <v>32</v>
      </c>
      <c r="H291" s="42">
        <v>3292</v>
      </c>
      <c r="I291" s="46">
        <v>1094</v>
      </c>
      <c r="J291" s="46">
        <v>1094</v>
      </c>
      <c r="K291" s="44" t="s">
        <v>93</v>
      </c>
      <c r="L291" s="400">
        <f t="shared" si="246"/>
        <v>0</v>
      </c>
      <c r="M291" s="76">
        <v>3210</v>
      </c>
      <c r="N291" s="400"/>
      <c r="O291" s="400"/>
      <c r="P291" s="400"/>
      <c r="Q291" s="400"/>
      <c r="R291" s="400"/>
      <c r="S291" s="400"/>
      <c r="T291" s="400"/>
      <c r="U291" s="400"/>
      <c r="V291" s="400"/>
      <c r="W291" s="400"/>
      <c r="X291" s="400"/>
      <c r="Y291" s="400"/>
      <c r="Z291" s="400"/>
      <c r="AA291" s="400"/>
      <c r="AB291" s="400"/>
      <c r="AC291" s="400"/>
      <c r="AD291" s="400"/>
      <c r="AE291" s="400"/>
      <c r="AF291" s="400"/>
      <c r="AG291" s="400"/>
      <c r="AH291" s="400"/>
      <c r="AI291" s="400"/>
      <c r="AJ291" s="400"/>
      <c r="AK291" s="400"/>
      <c r="AL291" s="400"/>
      <c r="AM291" s="400"/>
      <c r="AN291" s="400"/>
      <c r="AO291" s="400"/>
      <c r="AP291" s="400"/>
    </row>
    <row r="292" spans="1:42" x14ac:dyDescent="0.3">
      <c r="A292" s="8">
        <f t="shared" si="227"/>
        <v>3292</v>
      </c>
      <c r="B292" s="9">
        <f t="shared" si="232"/>
        <v>54</v>
      </c>
      <c r="C292" s="45" t="str">
        <f t="shared" si="225"/>
        <v>091</v>
      </c>
      <c r="D292" s="45" t="str">
        <f t="shared" si="226"/>
        <v>0912</v>
      </c>
      <c r="E292" s="39" t="s">
        <v>137</v>
      </c>
      <c r="F292" s="40">
        <v>32</v>
      </c>
      <c r="G292" s="74">
        <v>54</v>
      </c>
      <c r="H292" s="42">
        <v>3292</v>
      </c>
      <c r="I292" s="46">
        <v>1095</v>
      </c>
      <c r="J292" s="46">
        <v>1095</v>
      </c>
      <c r="K292" s="44" t="s">
        <v>93</v>
      </c>
      <c r="L292" s="400">
        <f t="shared" si="246"/>
        <v>0</v>
      </c>
      <c r="M292" s="77">
        <v>5410</v>
      </c>
      <c r="N292" s="400"/>
      <c r="O292" s="400"/>
      <c r="P292" s="400"/>
      <c r="Q292" s="400"/>
      <c r="R292" s="400"/>
      <c r="S292" s="400"/>
      <c r="T292" s="400"/>
      <c r="U292" s="400"/>
      <c r="V292" s="400"/>
      <c r="W292" s="400"/>
      <c r="X292" s="400"/>
      <c r="Y292" s="400"/>
      <c r="Z292" s="400"/>
      <c r="AA292" s="400"/>
      <c r="AB292" s="400"/>
      <c r="AC292" s="400"/>
      <c r="AD292" s="400"/>
      <c r="AE292" s="400"/>
      <c r="AF292" s="400"/>
      <c r="AG292" s="400"/>
      <c r="AH292" s="400"/>
      <c r="AI292" s="400"/>
      <c r="AJ292" s="400"/>
      <c r="AK292" s="400"/>
      <c r="AL292" s="400"/>
      <c r="AM292" s="400"/>
      <c r="AN292" s="400"/>
      <c r="AO292" s="400"/>
      <c r="AP292" s="400"/>
    </row>
    <row r="293" spans="1:42" x14ac:dyDescent="0.3">
      <c r="A293" s="8">
        <f t="shared" si="227"/>
        <v>3293</v>
      </c>
      <c r="B293" s="9">
        <f t="shared" si="232"/>
        <v>32</v>
      </c>
      <c r="C293" s="45" t="str">
        <f t="shared" si="225"/>
        <v>091</v>
      </c>
      <c r="D293" s="45" t="str">
        <f t="shared" si="226"/>
        <v>0912</v>
      </c>
      <c r="E293" s="39" t="s">
        <v>137</v>
      </c>
      <c r="F293" s="40">
        <v>32</v>
      </c>
      <c r="G293" s="41">
        <v>32</v>
      </c>
      <c r="H293" s="42">
        <v>3293</v>
      </c>
      <c r="I293" s="46">
        <v>1096</v>
      </c>
      <c r="J293" s="46">
        <v>1096</v>
      </c>
      <c r="K293" s="44" t="s">
        <v>65</v>
      </c>
      <c r="L293" s="400">
        <f t="shared" si="246"/>
        <v>0</v>
      </c>
      <c r="M293" s="76">
        <v>3210</v>
      </c>
      <c r="N293" s="400"/>
      <c r="O293" s="400"/>
      <c r="P293" s="400"/>
      <c r="Q293" s="400"/>
      <c r="R293" s="400"/>
      <c r="S293" s="400"/>
      <c r="T293" s="400"/>
      <c r="U293" s="400"/>
      <c r="V293" s="400"/>
      <c r="W293" s="400"/>
      <c r="X293" s="400"/>
      <c r="Y293" s="400"/>
      <c r="Z293" s="400"/>
      <c r="AA293" s="400"/>
      <c r="AB293" s="400"/>
      <c r="AC293" s="400"/>
      <c r="AD293" s="400"/>
      <c r="AE293" s="400"/>
      <c r="AF293" s="400"/>
      <c r="AG293" s="400"/>
      <c r="AH293" s="400"/>
      <c r="AI293" s="400"/>
      <c r="AJ293" s="400"/>
      <c r="AK293" s="400"/>
      <c r="AL293" s="400"/>
      <c r="AM293" s="400"/>
      <c r="AN293" s="400"/>
      <c r="AO293" s="400"/>
      <c r="AP293" s="400"/>
    </row>
    <row r="294" spans="1:42" x14ac:dyDescent="0.3">
      <c r="A294" s="8">
        <f t="shared" si="227"/>
        <v>3293</v>
      </c>
      <c r="B294" s="9">
        <f t="shared" si="232"/>
        <v>49</v>
      </c>
      <c r="C294" s="45" t="str">
        <f t="shared" si="225"/>
        <v>091</v>
      </c>
      <c r="D294" s="45" t="str">
        <f t="shared" si="226"/>
        <v>0912</v>
      </c>
      <c r="E294" s="39" t="s">
        <v>137</v>
      </c>
      <c r="F294" s="40">
        <v>32</v>
      </c>
      <c r="G294" s="74">
        <v>49</v>
      </c>
      <c r="H294" s="42">
        <v>3293</v>
      </c>
      <c r="I294" s="46">
        <v>1097</v>
      </c>
      <c r="J294" s="46">
        <v>1097</v>
      </c>
      <c r="K294" s="44" t="s">
        <v>65</v>
      </c>
      <c r="L294" s="400">
        <f t="shared" si="246"/>
        <v>0</v>
      </c>
      <c r="M294" s="77">
        <v>4910</v>
      </c>
      <c r="N294" s="400"/>
      <c r="O294" s="400"/>
      <c r="P294" s="400"/>
      <c r="Q294" s="400"/>
      <c r="R294" s="400"/>
      <c r="S294" s="400"/>
      <c r="T294" s="400"/>
      <c r="U294" s="400"/>
      <c r="V294" s="400"/>
      <c r="W294" s="400"/>
      <c r="X294" s="400"/>
      <c r="Y294" s="400"/>
      <c r="Z294" s="400"/>
      <c r="AA294" s="400"/>
      <c r="AB294" s="400"/>
      <c r="AC294" s="400"/>
      <c r="AD294" s="400"/>
      <c r="AE294" s="400"/>
      <c r="AF294" s="400"/>
      <c r="AG294" s="400"/>
      <c r="AH294" s="400"/>
      <c r="AI294" s="400"/>
      <c r="AJ294" s="400"/>
      <c r="AK294" s="400"/>
      <c r="AL294" s="400"/>
      <c r="AM294" s="400"/>
      <c r="AN294" s="400"/>
      <c r="AO294" s="400"/>
      <c r="AP294" s="400"/>
    </row>
    <row r="295" spans="1:42" x14ac:dyDescent="0.3">
      <c r="A295" s="8">
        <f t="shared" si="227"/>
        <v>3293</v>
      </c>
      <c r="B295" s="9">
        <f t="shared" si="232"/>
        <v>54</v>
      </c>
      <c r="C295" s="45" t="str">
        <f t="shared" si="225"/>
        <v>091</v>
      </c>
      <c r="D295" s="45" t="str">
        <f t="shared" si="226"/>
        <v>0912</v>
      </c>
      <c r="E295" s="39" t="s">
        <v>137</v>
      </c>
      <c r="F295" s="40">
        <v>32</v>
      </c>
      <c r="G295" s="74">
        <v>54</v>
      </c>
      <c r="H295" s="42">
        <v>3293</v>
      </c>
      <c r="I295" s="46">
        <v>1098</v>
      </c>
      <c r="J295" s="46">
        <v>1098</v>
      </c>
      <c r="K295" s="44" t="s">
        <v>65</v>
      </c>
      <c r="L295" s="400">
        <f t="shared" si="246"/>
        <v>0</v>
      </c>
      <c r="M295" s="77">
        <v>5410</v>
      </c>
      <c r="N295" s="400"/>
      <c r="O295" s="400"/>
      <c r="P295" s="400"/>
      <c r="Q295" s="400"/>
      <c r="R295" s="400"/>
      <c r="S295" s="400"/>
      <c r="T295" s="400"/>
      <c r="U295" s="400"/>
      <c r="V295" s="400"/>
      <c r="W295" s="400"/>
      <c r="X295" s="400"/>
      <c r="Y295" s="400"/>
      <c r="Z295" s="400"/>
      <c r="AA295" s="400"/>
      <c r="AB295" s="400"/>
      <c r="AC295" s="400"/>
      <c r="AD295" s="400"/>
      <c r="AE295" s="400"/>
      <c r="AF295" s="400"/>
      <c r="AG295" s="400"/>
      <c r="AH295" s="400"/>
      <c r="AI295" s="400"/>
      <c r="AJ295" s="400"/>
      <c r="AK295" s="400"/>
      <c r="AL295" s="400"/>
      <c r="AM295" s="400"/>
      <c r="AN295" s="400"/>
      <c r="AO295" s="400"/>
      <c r="AP295" s="400"/>
    </row>
    <row r="296" spans="1:42" x14ac:dyDescent="0.3">
      <c r="A296" s="8">
        <f t="shared" si="227"/>
        <v>3293</v>
      </c>
      <c r="B296" s="9">
        <f t="shared" si="232"/>
        <v>62</v>
      </c>
      <c r="C296" s="45" t="str">
        <f t="shared" si="225"/>
        <v>091</v>
      </c>
      <c r="D296" s="45" t="str">
        <f t="shared" si="226"/>
        <v>0912</v>
      </c>
      <c r="E296" s="39" t="s">
        <v>137</v>
      </c>
      <c r="F296" s="40">
        <v>32</v>
      </c>
      <c r="G296" s="74">
        <v>62</v>
      </c>
      <c r="H296" s="42">
        <v>3293</v>
      </c>
      <c r="I296" s="46">
        <v>1099</v>
      </c>
      <c r="J296" s="46">
        <v>1099</v>
      </c>
      <c r="K296" s="44" t="s">
        <v>65</v>
      </c>
      <c r="L296" s="400">
        <f t="shared" si="246"/>
        <v>0</v>
      </c>
      <c r="M296" s="77">
        <v>6210</v>
      </c>
      <c r="N296" s="400"/>
      <c r="O296" s="400"/>
      <c r="P296" s="400"/>
      <c r="Q296" s="400"/>
      <c r="R296" s="400"/>
      <c r="S296" s="400"/>
      <c r="T296" s="400"/>
      <c r="U296" s="400"/>
      <c r="V296" s="400"/>
      <c r="W296" s="400"/>
      <c r="X296" s="400"/>
      <c r="Y296" s="400"/>
      <c r="Z296" s="400"/>
      <c r="AA296" s="400"/>
      <c r="AB296" s="400"/>
      <c r="AC296" s="400"/>
      <c r="AD296" s="400"/>
      <c r="AE296" s="400"/>
      <c r="AF296" s="400"/>
      <c r="AG296" s="400"/>
      <c r="AH296" s="400"/>
      <c r="AI296" s="400"/>
      <c r="AJ296" s="400"/>
      <c r="AK296" s="400"/>
      <c r="AL296" s="400"/>
      <c r="AM296" s="400"/>
      <c r="AN296" s="400"/>
      <c r="AO296" s="400"/>
      <c r="AP296" s="400"/>
    </row>
    <row r="297" spans="1:42" x14ac:dyDescent="0.3">
      <c r="A297" s="8">
        <f t="shared" si="227"/>
        <v>3294</v>
      </c>
      <c r="B297" s="9">
        <f t="shared" si="232"/>
        <v>32</v>
      </c>
      <c r="C297" s="45" t="str">
        <f t="shared" si="225"/>
        <v>091</v>
      </c>
      <c r="D297" s="45" t="str">
        <f t="shared" si="226"/>
        <v>0912</v>
      </c>
      <c r="E297" s="39" t="s">
        <v>137</v>
      </c>
      <c r="F297" s="40">
        <v>32</v>
      </c>
      <c r="G297" s="41">
        <v>32</v>
      </c>
      <c r="H297" s="42">
        <v>3294</v>
      </c>
      <c r="I297" s="46">
        <v>1100</v>
      </c>
      <c r="J297" s="46">
        <v>1100</v>
      </c>
      <c r="K297" s="5" t="s">
        <v>94</v>
      </c>
      <c r="L297" s="400">
        <f t="shared" si="246"/>
        <v>0</v>
      </c>
      <c r="M297" s="76">
        <v>3210</v>
      </c>
      <c r="N297" s="400"/>
      <c r="O297" s="400"/>
      <c r="P297" s="400"/>
      <c r="Q297" s="400"/>
      <c r="R297" s="400"/>
      <c r="S297" s="400"/>
      <c r="T297" s="400"/>
      <c r="U297" s="400"/>
      <c r="V297" s="400"/>
      <c r="W297" s="400"/>
      <c r="X297" s="400"/>
      <c r="Y297" s="400"/>
      <c r="Z297" s="400"/>
      <c r="AA297" s="400"/>
      <c r="AB297" s="400"/>
      <c r="AC297" s="400"/>
      <c r="AD297" s="400"/>
      <c r="AE297" s="400"/>
      <c r="AF297" s="400"/>
      <c r="AG297" s="400"/>
      <c r="AH297" s="400"/>
      <c r="AI297" s="400"/>
      <c r="AJ297" s="400"/>
      <c r="AK297" s="400"/>
      <c r="AL297" s="400"/>
      <c r="AM297" s="400"/>
      <c r="AN297" s="400"/>
      <c r="AO297" s="400"/>
      <c r="AP297" s="400"/>
    </row>
    <row r="298" spans="1:42" x14ac:dyDescent="0.3">
      <c r="A298" s="8">
        <f t="shared" si="227"/>
        <v>3294</v>
      </c>
      <c r="B298" s="9">
        <f t="shared" si="232"/>
        <v>49</v>
      </c>
      <c r="C298" s="45" t="str">
        <f t="shared" si="225"/>
        <v>091</v>
      </c>
      <c r="D298" s="45" t="str">
        <f t="shared" si="226"/>
        <v>0912</v>
      </c>
      <c r="E298" s="39" t="s">
        <v>137</v>
      </c>
      <c r="F298" s="40">
        <v>32</v>
      </c>
      <c r="G298" s="74">
        <v>49</v>
      </c>
      <c r="H298" s="42">
        <v>3294</v>
      </c>
      <c r="I298" s="46">
        <v>1101</v>
      </c>
      <c r="J298" s="46">
        <v>1101</v>
      </c>
      <c r="K298" s="5" t="s">
        <v>94</v>
      </c>
      <c r="L298" s="400">
        <f t="shared" si="246"/>
        <v>0</v>
      </c>
      <c r="M298" s="77">
        <v>4910</v>
      </c>
      <c r="N298" s="400"/>
      <c r="O298" s="400"/>
      <c r="P298" s="400"/>
      <c r="Q298" s="400"/>
      <c r="R298" s="400"/>
      <c r="S298" s="400"/>
      <c r="T298" s="400"/>
      <c r="U298" s="400"/>
      <c r="V298" s="400"/>
      <c r="W298" s="400"/>
      <c r="X298" s="400"/>
      <c r="Y298" s="400"/>
      <c r="Z298" s="400"/>
      <c r="AA298" s="400"/>
      <c r="AB298" s="400"/>
      <c r="AC298" s="400"/>
      <c r="AD298" s="400"/>
      <c r="AE298" s="400"/>
      <c r="AF298" s="400"/>
      <c r="AG298" s="400"/>
      <c r="AH298" s="400"/>
      <c r="AI298" s="400"/>
      <c r="AJ298" s="400"/>
      <c r="AK298" s="400"/>
      <c r="AL298" s="400"/>
      <c r="AM298" s="400"/>
      <c r="AN298" s="400"/>
      <c r="AO298" s="400"/>
      <c r="AP298" s="400"/>
    </row>
    <row r="299" spans="1:42" x14ac:dyDescent="0.3">
      <c r="A299" s="8">
        <f t="shared" si="227"/>
        <v>3294</v>
      </c>
      <c r="B299" s="9">
        <f t="shared" si="232"/>
        <v>54</v>
      </c>
      <c r="C299" s="45" t="str">
        <f t="shared" si="225"/>
        <v>091</v>
      </c>
      <c r="D299" s="45" t="str">
        <f t="shared" si="226"/>
        <v>0912</v>
      </c>
      <c r="E299" s="39" t="s">
        <v>137</v>
      </c>
      <c r="F299" s="40">
        <v>32</v>
      </c>
      <c r="G299" s="74">
        <v>54</v>
      </c>
      <c r="H299" s="42">
        <v>3294</v>
      </c>
      <c r="I299" s="46">
        <v>1102</v>
      </c>
      <c r="J299" s="46">
        <v>1102</v>
      </c>
      <c r="K299" s="5" t="s">
        <v>94</v>
      </c>
      <c r="L299" s="400">
        <f t="shared" si="246"/>
        <v>0</v>
      </c>
      <c r="M299" s="77">
        <v>5410</v>
      </c>
      <c r="N299" s="400"/>
      <c r="O299" s="400"/>
      <c r="P299" s="400"/>
      <c r="Q299" s="400"/>
      <c r="R299" s="400"/>
      <c r="S299" s="400"/>
      <c r="T299" s="400"/>
      <c r="U299" s="400"/>
      <c r="V299" s="400"/>
      <c r="W299" s="400"/>
      <c r="X299" s="400"/>
      <c r="Y299" s="400"/>
      <c r="Z299" s="400"/>
      <c r="AA299" s="400"/>
      <c r="AB299" s="400"/>
      <c r="AC299" s="400"/>
      <c r="AD299" s="400"/>
      <c r="AE299" s="400"/>
      <c r="AF299" s="400"/>
      <c r="AG299" s="400"/>
      <c r="AH299" s="400"/>
      <c r="AI299" s="400"/>
      <c r="AJ299" s="400"/>
      <c r="AK299" s="400"/>
      <c r="AL299" s="400"/>
      <c r="AM299" s="400"/>
      <c r="AN299" s="400"/>
      <c r="AO299" s="400"/>
      <c r="AP299" s="400"/>
    </row>
    <row r="300" spans="1:42" x14ac:dyDescent="0.3">
      <c r="A300" s="8">
        <f t="shared" si="227"/>
        <v>3294</v>
      </c>
      <c r="B300" s="9">
        <f t="shared" si="232"/>
        <v>62</v>
      </c>
      <c r="C300" s="45" t="str">
        <f t="shared" ref="C300:C373" si="247">IF(I300&gt;0,LEFT(E300,3),"  ")</f>
        <v>091</v>
      </c>
      <c r="D300" s="45" t="str">
        <f t="shared" ref="D300:D373" si="248">IF(I300&gt;0,LEFT(E300,4),"  ")</f>
        <v>0912</v>
      </c>
      <c r="E300" s="39" t="s">
        <v>137</v>
      </c>
      <c r="F300" s="40">
        <v>32</v>
      </c>
      <c r="G300" s="74">
        <v>62</v>
      </c>
      <c r="H300" s="42">
        <v>3294</v>
      </c>
      <c r="I300" s="46">
        <v>1103</v>
      </c>
      <c r="J300" s="46">
        <v>1103</v>
      </c>
      <c r="K300" s="5" t="s">
        <v>94</v>
      </c>
      <c r="L300" s="400">
        <f t="shared" si="246"/>
        <v>0</v>
      </c>
      <c r="M300" s="77">
        <v>6210</v>
      </c>
      <c r="N300" s="400"/>
      <c r="O300" s="400"/>
      <c r="P300" s="400"/>
      <c r="Q300" s="400"/>
      <c r="R300" s="400"/>
      <c r="S300" s="400"/>
      <c r="T300" s="400"/>
      <c r="U300" s="400"/>
      <c r="V300" s="400"/>
      <c r="W300" s="400"/>
      <c r="X300" s="400"/>
      <c r="Y300" s="400"/>
      <c r="Z300" s="400"/>
      <c r="AA300" s="400"/>
      <c r="AB300" s="400"/>
      <c r="AC300" s="400"/>
      <c r="AD300" s="400"/>
      <c r="AE300" s="400"/>
      <c r="AF300" s="400"/>
      <c r="AG300" s="400"/>
      <c r="AH300" s="400"/>
      <c r="AI300" s="400"/>
      <c r="AJ300" s="400"/>
      <c r="AK300" s="400"/>
      <c r="AL300" s="400"/>
      <c r="AM300" s="400"/>
      <c r="AN300" s="400"/>
      <c r="AO300" s="400"/>
      <c r="AP300" s="400"/>
    </row>
    <row r="301" spans="1:42" x14ac:dyDescent="0.3">
      <c r="A301" s="8">
        <f t="shared" si="227"/>
        <v>3295</v>
      </c>
      <c r="B301" s="9">
        <f t="shared" si="232"/>
        <v>32</v>
      </c>
      <c r="C301" s="45" t="str">
        <f t="shared" si="247"/>
        <v>091</v>
      </c>
      <c r="D301" s="45" t="str">
        <f t="shared" si="248"/>
        <v>0912</v>
      </c>
      <c r="E301" s="39" t="s">
        <v>137</v>
      </c>
      <c r="F301" s="40">
        <v>32</v>
      </c>
      <c r="G301" s="41">
        <v>32</v>
      </c>
      <c r="H301" s="42">
        <v>3295</v>
      </c>
      <c r="I301" s="46">
        <v>1104</v>
      </c>
      <c r="J301" s="46">
        <v>1104</v>
      </c>
      <c r="K301" s="44" t="s">
        <v>95</v>
      </c>
      <c r="L301" s="400">
        <f t="shared" si="246"/>
        <v>0</v>
      </c>
      <c r="M301" s="76">
        <v>3210</v>
      </c>
      <c r="N301" s="400"/>
      <c r="O301" s="400"/>
      <c r="P301" s="400"/>
      <c r="Q301" s="400"/>
      <c r="R301" s="400"/>
      <c r="S301" s="400"/>
      <c r="T301" s="400"/>
      <c r="U301" s="400"/>
      <c r="V301" s="400"/>
      <c r="W301" s="400"/>
      <c r="X301" s="400"/>
      <c r="Y301" s="400"/>
      <c r="Z301" s="400"/>
      <c r="AA301" s="400"/>
      <c r="AB301" s="400"/>
      <c r="AC301" s="400"/>
      <c r="AD301" s="400"/>
      <c r="AE301" s="400"/>
      <c r="AF301" s="400"/>
      <c r="AG301" s="400"/>
      <c r="AH301" s="400"/>
      <c r="AI301" s="400"/>
      <c r="AJ301" s="400"/>
      <c r="AK301" s="400"/>
      <c r="AL301" s="400"/>
      <c r="AM301" s="400"/>
      <c r="AN301" s="400"/>
      <c r="AO301" s="400"/>
      <c r="AP301" s="400"/>
    </row>
    <row r="302" spans="1:42" x14ac:dyDescent="0.3">
      <c r="A302" s="8">
        <f t="shared" si="227"/>
        <v>3295</v>
      </c>
      <c r="B302" s="9">
        <f t="shared" si="232"/>
        <v>54</v>
      </c>
      <c r="C302" s="45" t="str">
        <f t="shared" si="247"/>
        <v>091</v>
      </c>
      <c r="D302" s="45" t="str">
        <f t="shared" si="248"/>
        <v>0912</v>
      </c>
      <c r="E302" s="39" t="s">
        <v>137</v>
      </c>
      <c r="F302" s="40">
        <v>32</v>
      </c>
      <c r="G302" s="74">
        <v>54</v>
      </c>
      <c r="H302" s="42">
        <v>3295</v>
      </c>
      <c r="I302" s="46">
        <v>1105</v>
      </c>
      <c r="J302" s="46">
        <v>1105</v>
      </c>
      <c r="K302" s="44" t="s">
        <v>95</v>
      </c>
      <c r="L302" s="400">
        <f t="shared" si="246"/>
        <v>21750</v>
      </c>
      <c r="M302" s="77">
        <v>5410</v>
      </c>
      <c r="N302" s="400">
        <v>21750</v>
      </c>
      <c r="O302" s="400"/>
      <c r="P302" s="400"/>
      <c r="Q302" s="400"/>
      <c r="R302" s="400"/>
      <c r="S302" s="400"/>
      <c r="T302" s="400"/>
      <c r="U302" s="400"/>
      <c r="V302" s="400"/>
      <c r="W302" s="400"/>
      <c r="X302" s="400"/>
      <c r="Y302" s="400"/>
      <c r="Z302" s="400"/>
      <c r="AA302" s="400"/>
      <c r="AB302" s="400"/>
      <c r="AC302" s="400"/>
      <c r="AD302" s="400"/>
      <c r="AE302" s="400"/>
      <c r="AF302" s="400"/>
      <c r="AG302" s="400"/>
      <c r="AH302" s="400"/>
      <c r="AI302" s="400"/>
      <c r="AJ302" s="400"/>
      <c r="AK302" s="400"/>
      <c r="AL302" s="400"/>
      <c r="AM302" s="400"/>
      <c r="AN302" s="400"/>
      <c r="AO302" s="400"/>
      <c r="AP302" s="400"/>
    </row>
    <row r="303" spans="1:42" ht="26.4" x14ac:dyDescent="0.3">
      <c r="A303" s="8">
        <f t="shared" si="227"/>
        <v>3299</v>
      </c>
      <c r="B303" s="9">
        <f t="shared" si="232"/>
        <v>32</v>
      </c>
      <c r="C303" s="45" t="str">
        <f t="shared" si="247"/>
        <v>091</v>
      </c>
      <c r="D303" s="45" t="str">
        <f t="shared" si="248"/>
        <v>0912</v>
      </c>
      <c r="E303" s="39" t="s">
        <v>137</v>
      </c>
      <c r="F303" s="40">
        <v>32</v>
      </c>
      <c r="G303" s="41">
        <v>32</v>
      </c>
      <c r="H303" s="42">
        <v>3299</v>
      </c>
      <c r="I303" s="46">
        <v>1106</v>
      </c>
      <c r="J303" s="46">
        <v>1106</v>
      </c>
      <c r="K303" s="44" t="s">
        <v>63</v>
      </c>
      <c r="L303" s="400">
        <f t="shared" si="246"/>
        <v>13353</v>
      </c>
      <c r="M303" s="76">
        <v>3210</v>
      </c>
      <c r="N303" s="400">
        <v>13353</v>
      </c>
      <c r="O303" s="400"/>
      <c r="P303" s="400"/>
      <c r="Q303" s="400"/>
      <c r="R303" s="400"/>
      <c r="S303" s="400"/>
      <c r="T303" s="400"/>
      <c r="U303" s="400"/>
      <c r="V303" s="400"/>
      <c r="W303" s="400"/>
      <c r="X303" s="400"/>
      <c r="Y303" s="400"/>
      <c r="Z303" s="400"/>
      <c r="AA303" s="400"/>
      <c r="AB303" s="400"/>
      <c r="AC303" s="400"/>
      <c r="AD303" s="400"/>
      <c r="AE303" s="400"/>
      <c r="AF303" s="400"/>
      <c r="AG303" s="400"/>
      <c r="AH303" s="400"/>
      <c r="AI303" s="400"/>
      <c r="AJ303" s="400"/>
      <c r="AK303" s="400"/>
      <c r="AL303" s="400"/>
      <c r="AM303" s="400"/>
      <c r="AN303" s="400"/>
      <c r="AO303" s="400"/>
      <c r="AP303" s="400"/>
    </row>
    <row r="304" spans="1:42" ht="26.4" x14ac:dyDescent="0.3">
      <c r="A304" s="8">
        <f t="shared" si="227"/>
        <v>3299</v>
      </c>
      <c r="B304" s="9">
        <f t="shared" si="232"/>
        <v>49</v>
      </c>
      <c r="C304" s="45" t="str">
        <f t="shared" si="247"/>
        <v>091</v>
      </c>
      <c r="D304" s="45" t="str">
        <f t="shared" si="248"/>
        <v>0912</v>
      </c>
      <c r="E304" s="39" t="s">
        <v>137</v>
      </c>
      <c r="F304" s="40">
        <v>32</v>
      </c>
      <c r="G304" s="74">
        <v>49</v>
      </c>
      <c r="H304" s="42">
        <v>3299</v>
      </c>
      <c r="I304" s="46">
        <v>1107</v>
      </c>
      <c r="J304" s="46">
        <v>1107</v>
      </c>
      <c r="K304" s="44" t="s">
        <v>63</v>
      </c>
      <c r="L304" s="400">
        <f t="shared" si="246"/>
        <v>18500</v>
      </c>
      <c r="M304" s="77">
        <v>4910</v>
      </c>
      <c r="N304" s="400">
        <v>18500</v>
      </c>
      <c r="O304" s="400"/>
      <c r="P304" s="400"/>
      <c r="Q304" s="400"/>
      <c r="R304" s="400"/>
      <c r="S304" s="400"/>
      <c r="T304" s="400"/>
      <c r="U304" s="400"/>
      <c r="V304" s="400"/>
      <c r="W304" s="400"/>
      <c r="X304" s="400"/>
      <c r="Y304" s="400"/>
      <c r="Z304" s="400"/>
      <c r="AA304" s="400"/>
      <c r="AB304" s="400"/>
      <c r="AC304" s="400"/>
      <c r="AD304" s="400"/>
      <c r="AE304" s="400"/>
      <c r="AF304" s="400"/>
      <c r="AG304" s="400"/>
      <c r="AH304" s="400"/>
      <c r="AI304" s="400"/>
      <c r="AJ304" s="400"/>
      <c r="AK304" s="400"/>
      <c r="AL304" s="400"/>
      <c r="AM304" s="400"/>
      <c r="AN304" s="400"/>
      <c r="AO304" s="400"/>
      <c r="AP304" s="400"/>
    </row>
    <row r="305" spans="1:42" ht="26.4" x14ac:dyDescent="0.3">
      <c r="A305" s="8">
        <f t="shared" si="227"/>
        <v>3299</v>
      </c>
      <c r="B305" s="9">
        <f t="shared" si="232"/>
        <v>54</v>
      </c>
      <c r="C305" s="45" t="str">
        <f t="shared" si="247"/>
        <v>091</v>
      </c>
      <c r="D305" s="45" t="str">
        <f t="shared" si="248"/>
        <v>0912</v>
      </c>
      <c r="E305" s="39" t="s">
        <v>137</v>
      </c>
      <c r="F305" s="40">
        <v>32</v>
      </c>
      <c r="G305" s="74">
        <v>54</v>
      </c>
      <c r="H305" s="42">
        <v>3299</v>
      </c>
      <c r="I305" s="46">
        <v>1108</v>
      </c>
      <c r="J305" s="46">
        <v>1108</v>
      </c>
      <c r="K305" s="44" t="s">
        <v>63</v>
      </c>
      <c r="L305" s="400">
        <f t="shared" si="246"/>
        <v>0</v>
      </c>
      <c r="M305" s="77">
        <v>5410</v>
      </c>
      <c r="N305" s="400"/>
      <c r="O305" s="400"/>
      <c r="P305" s="400"/>
      <c r="Q305" s="400"/>
      <c r="R305" s="400"/>
      <c r="S305" s="400"/>
      <c r="T305" s="400"/>
      <c r="U305" s="400"/>
      <c r="V305" s="400"/>
      <c r="W305" s="400"/>
      <c r="X305" s="400"/>
      <c r="Y305" s="400"/>
      <c r="Z305" s="400"/>
      <c r="AA305" s="400"/>
      <c r="AB305" s="400"/>
      <c r="AC305" s="400"/>
      <c r="AD305" s="400"/>
      <c r="AE305" s="400"/>
      <c r="AF305" s="400"/>
      <c r="AG305" s="400"/>
      <c r="AH305" s="400"/>
      <c r="AI305" s="400"/>
      <c r="AJ305" s="400"/>
      <c r="AK305" s="400"/>
      <c r="AL305" s="400"/>
      <c r="AM305" s="400"/>
      <c r="AN305" s="400"/>
      <c r="AO305" s="400"/>
      <c r="AP305" s="400"/>
    </row>
    <row r="306" spans="1:42" ht="26.4" x14ac:dyDescent="0.3">
      <c r="A306" s="8">
        <f t="shared" si="227"/>
        <v>3299</v>
      </c>
      <c r="B306" s="9">
        <f t="shared" si="232"/>
        <v>62</v>
      </c>
      <c r="C306" s="45" t="str">
        <f t="shared" si="247"/>
        <v>091</v>
      </c>
      <c r="D306" s="45" t="str">
        <f t="shared" si="248"/>
        <v>0912</v>
      </c>
      <c r="E306" s="39" t="s">
        <v>137</v>
      </c>
      <c r="F306" s="40">
        <v>32</v>
      </c>
      <c r="G306" s="74">
        <v>62</v>
      </c>
      <c r="H306" s="42">
        <v>3299</v>
      </c>
      <c r="I306" s="46">
        <v>1109</v>
      </c>
      <c r="J306" s="46">
        <v>1109</v>
      </c>
      <c r="K306" s="44" t="s">
        <v>63</v>
      </c>
      <c r="L306" s="400">
        <f t="shared" si="246"/>
        <v>0</v>
      </c>
      <c r="M306" s="77">
        <v>6210</v>
      </c>
      <c r="N306" s="400"/>
      <c r="O306" s="400"/>
      <c r="P306" s="400"/>
      <c r="Q306" s="400"/>
      <c r="R306" s="400"/>
      <c r="S306" s="400"/>
      <c r="T306" s="400"/>
      <c r="U306" s="400"/>
      <c r="V306" s="400"/>
      <c r="W306" s="400"/>
      <c r="X306" s="400"/>
      <c r="Y306" s="400"/>
      <c r="Z306" s="400"/>
      <c r="AA306" s="400"/>
      <c r="AB306" s="400"/>
      <c r="AC306" s="400"/>
      <c r="AD306" s="400"/>
      <c r="AE306" s="400"/>
      <c r="AF306" s="400"/>
      <c r="AG306" s="400"/>
      <c r="AH306" s="400"/>
      <c r="AI306" s="400"/>
      <c r="AJ306" s="400"/>
      <c r="AK306" s="400"/>
      <c r="AL306" s="400"/>
      <c r="AM306" s="400"/>
      <c r="AN306" s="400"/>
      <c r="AO306" s="400"/>
      <c r="AP306" s="400"/>
    </row>
    <row r="307" spans="1:42" ht="26.4" x14ac:dyDescent="0.3">
      <c r="A307" s="8">
        <f t="shared" si="227"/>
        <v>3299</v>
      </c>
      <c r="B307" s="9">
        <f t="shared" si="232"/>
        <v>82</v>
      </c>
      <c r="C307" s="45" t="str">
        <f t="shared" si="247"/>
        <v>091</v>
      </c>
      <c r="D307" s="45" t="str">
        <f t="shared" si="248"/>
        <v>0912</v>
      </c>
      <c r="E307" s="39" t="s">
        <v>137</v>
      </c>
      <c r="F307" s="40">
        <v>32</v>
      </c>
      <c r="G307" s="74">
        <v>82</v>
      </c>
      <c r="H307" s="42">
        <v>3299</v>
      </c>
      <c r="I307" s="46">
        <v>1110</v>
      </c>
      <c r="J307" s="46">
        <v>1110</v>
      </c>
      <c r="K307" s="44" t="s">
        <v>63</v>
      </c>
      <c r="L307" s="400">
        <f t="shared" si="246"/>
        <v>0</v>
      </c>
      <c r="M307" s="77">
        <v>8210</v>
      </c>
      <c r="N307" s="400"/>
      <c r="O307" s="400"/>
      <c r="P307" s="400"/>
      <c r="Q307" s="400"/>
      <c r="R307" s="400"/>
      <c r="S307" s="400"/>
      <c r="T307" s="400"/>
      <c r="U307" s="400"/>
      <c r="V307" s="400"/>
      <c r="W307" s="400"/>
      <c r="X307" s="400"/>
      <c r="Y307" s="400"/>
      <c r="Z307" s="400"/>
      <c r="AA307" s="400"/>
      <c r="AB307" s="400"/>
      <c r="AC307" s="400"/>
      <c r="AD307" s="400"/>
      <c r="AE307" s="400"/>
      <c r="AF307" s="400"/>
      <c r="AG307" s="400"/>
      <c r="AH307" s="400"/>
      <c r="AI307" s="400"/>
      <c r="AJ307" s="400"/>
      <c r="AK307" s="400"/>
      <c r="AL307" s="400"/>
      <c r="AM307" s="400"/>
      <c r="AN307" s="400"/>
      <c r="AO307" s="400"/>
      <c r="AP307" s="400"/>
    </row>
    <row r="308" spans="1:42" x14ac:dyDescent="0.3">
      <c r="A308" s="8">
        <f t="shared" si="227"/>
        <v>34</v>
      </c>
      <c r="B308" s="9" t="str">
        <f t="shared" si="232"/>
        <v xml:space="preserve"> </v>
      </c>
      <c r="C308" s="45" t="str">
        <f t="shared" si="247"/>
        <v xml:space="preserve">  </v>
      </c>
      <c r="D308" s="45" t="str">
        <f t="shared" si="248"/>
        <v xml:space="preserve">  </v>
      </c>
      <c r="E308" s="39"/>
      <c r="F308" s="40"/>
      <c r="G308" s="41"/>
      <c r="H308" s="42">
        <v>34</v>
      </c>
      <c r="I308" s="43"/>
      <c r="J308" s="43"/>
      <c r="K308" s="44" t="s">
        <v>83</v>
      </c>
      <c r="L308" s="110">
        <f>SUM(L309)</f>
        <v>1502</v>
      </c>
      <c r="M308" s="18"/>
      <c r="N308" s="110">
        <f>SUM(N309)</f>
        <v>1502</v>
      </c>
      <c r="O308" s="110">
        <f t="shared" ref="O308:Z308" si="249">SUM(O309)</f>
        <v>0</v>
      </c>
      <c r="P308" s="110">
        <f t="shared" si="249"/>
        <v>0</v>
      </c>
      <c r="Q308" s="110">
        <f t="shared" si="249"/>
        <v>0</v>
      </c>
      <c r="R308" s="110">
        <f t="shared" si="249"/>
        <v>0</v>
      </c>
      <c r="S308" s="110">
        <f t="shared" si="249"/>
        <v>0</v>
      </c>
      <c r="T308" s="110">
        <f t="shared" si="249"/>
        <v>0</v>
      </c>
      <c r="U308" s="110">
        <f t="shared" si="249"/>
        <v>0</v>
      </c>
      <c r="V308" s="110">
        <f t="shared" si="249"/>
        <v>0</v>
      </c>
      <c r="W308" s="110">
        <f t="shared" si="249"/>
        <v>0</v>
      </c>
      <c r="X308" s="110">
        <f t="shared" si="249"/>
        <v>0</v>
      </c>
      <c r="Y308" s="110">
        <f t="shared" si="249"/>
        <v>0</v>
      </c>
      <c r="Z308" s="110">
        <f t="shared" si="249"/>
        <v>0</v>
      </c>
      <c r="AA308" s="110">
        <f t="shared" ref="AA308:AP308" si="250">SUM(AA309)</f>
        <v>0</v>
      </c>
      <c r="AB308" s="110">
        <f t="shared" si="250"/>
        <v>0</v>
      </c>
      <c r="AC308" s="110">
        <f t="shared" si="250"/>
        <v>0</v>
      </c>
      <c r="AD308" s="110">
        <f t="shared" si="250"/>
        <v>0</v>
      </c>
      <c r="AE308" s="110">
        <f t="shared" si="250"/>
        <v>0</v>
      </c>
      <c r="AF308" s="110">
        <f t="shared" si="250"/>
        <v>0</v>
      </c>
      <c r="AG308" s="110">
        <f t="shared" si="250"/>
        <v>0</v>
      </c>
      <c r="AH308" s="110">
        <f t="shared" si="250"/>
        <v>0</v>
      </c>
      <c r="AI308" s="110">
        <f t="shared" si="250"/>
        <v>0</v>
      </c>
      <c r="AJ308" s="110">
        <f t="shared" si="250"/>
        <v>0</v>
      </c>
      <c r="AK308" s="110">
        <f t="shared" si="250"/>
        <v>0</v>
      </c>
      <c r="AL308" s="110">
        <f t="shared" si="250"/>
        <v>0</v>
      </c>
      <c r="AM308" s="110">
        <f t="shared" si="250"/>
        <v>0</v>
      </c>
      <c r="AN308" s="110">
        <f t="shared" si="250"/>
        <v>0</v>
      </c>
      <c r="AO308" s="110">
        <f t="shared" si="250"/>
        <v>0</v>
      </c>
      <c r="AP308" s="110">
        <f t="shared" si="250"/>
        <v>0</v>
      </c>
    </row>
    <row r="309" spans="1:42" x14ac:dyDescent="0.3">
      <c r="A309" s="8">
        <f t="shared" si="227"/>
        <v>343</v>
      </c>
      <c r="B309" s="9" t="str">
        <f t="shared" si="232"/>
        <v xml:space="preserve"> </v>
      </c>
      <c r="C309" s="45" t="str">
        <f t="shared" si="247"/>
        <v xml:space="preserve">  </v>
      </c>
      <c r="D309" s="45" t="str">
        <f t="shared" si="248"/>
        <v xml:space="preserve">  </v>
      </c>
      <c r="E309" s="39"/>
      <c r="F309" s="40"/>
      <c r="G309" s="41"/>
      <c r="H309" s="42">
        <v>343</v>
      </c>
      <c r="I309" s="43"/>
      <c r="J309" s="43"/>
      <c r="K309" s="44" t="s">
        <v>84</v>
      </c>
      <c r="L309" s="110">
        <f>SUM(L310:L316)</f>
        <v>1502</v>
      </c>
      <c r="M309" s="18"/>
      <c r="N309" s="110">
        <f>SUM(N310:N316)</f>
        <v>1502</v>
      </c>
      <c r="O309" s="110">
        <f t="shared" ref="O309:Z309" si="251">SUM(O310:O316)</f>
        <v>0</v>
      </c>
      <c r="P309" s="110">
        <f t="shared" si="251"/>
        <v>0</v>
      </c>
      <c r="Q309" s="110">
        <f t="shared" si="251"/>
        <v>0</v>
      </c>
      <c r="R309" s="110">
        <f t="shared" si="251"/>
        <v>0</v>
      </c>
      <c r="S309" s="110">
        <f t="shared" si="251"/>
        <v>0</v>
      </c>
      <c r="T309" s="110">
        <f t="shared" si="251"/>
        <v>0</v>
      </c>
      <c r="U309" s="110">
        <f t="shared" si="251"/>
        <v>0</v>
      </c>
      <c r="V309" s="110">
        <f t="shared" si="251"/>
        <v>0</v>
      </c>
      <c r="W309" s="110">
        <f t="shared" si="251"/>
        <v>0</v>
      </c>
      <c r="X309" s="110">
        <f t="shared" si="251"/>
        <v>0</v>
      </c>
      <c r="Y309" s="110">
        <f t="shared" si="251"/>
        <v>0</v>
      </c>
      <c r="Z309" s="110">
        <f t="shared" si="251"/>
        <v>0</v>
      </c>
      <c r="AA309" s="110">
        <f t="shared" ref="AA309:AP309" si="252">SUM(AA310:AA316)</f>
        <v>0</v>
      </c>
      <c r="AB309" s="110">
        <f t="shared" si="252"/>
        <v>0</v>
      </c>
      <c r="AC309" s="110">
        <f t="shared" si="252"/>
        <v>0</v>
      </c>
      <c r="AD309" s="110">
        <f t="shared" si="252"/>
        <v>0</v>
      </c>
      <c r="AE309" s="110">
        <f t="shared" si="252"/>
        <v>0</v>
      </c>
      <c r="AF309" s="110">
        <f t="shared" si="252"/>
        <v>0</v>
      </c>
      <c r="AG309" s="110">
        <f t="shared" si="252"/>
        <v>0</v>
      </c>
      <c r="AH309" s="110">
        <f t="shared" si="252"/>
        <v>0</v>
      </c>
      <c r="AI309" s="110">
        <f t="shared" si="252"/>
        <v>0</v>
      </c>
      <c r="AJ309" s="110">
        <f t="shared" si="252"/>
        <v>0</v>
      </c>
      <c r="AK309" s="110">
        <f t="shared" si="252"/>
        <v>0</v>
      </c>
      <c r="AL309" s="110">
        <f t="shared" si="252"/>
        <v>0</v>
      </c>
      <c r="AM309" s="110">
        <f t="shared" si="252"/>
        <v>0</v>
      </c>
      <c r="AN309" s="110">
        <f t="shared" si="252"/>
        <v>0</v>
      </c>
      <c r="AO309" s="110">
        <f t="shared" si="252"/>
        <v>0</v>
      </c>
      <c r="AP309" s="110">
        <f t="shared" si="252"/>
        <v>0</v>
      </c>
    </row>
    <row r="310" spans="1:42" ht="26.4" x14ac:dyDescent="0.3">
      <c r="A310" s="8">
        <f t="shared" si="227"/>
        <v>3431</v>
      </c>
      <c r="B310" s="9">
        <f t="shared" si="232"/>
        <v>32</v>
      </c>
      <c r="C310" s="45" t="str">
        <f t="shared" si="247"/>
        <v>091</v>
      </c>
      <c r="D310" s="45" t="str">
        <f t="shared" si="248"/>
        <v>0912</v>
      </c>
      <c r="E310" s="39" t="s">
        <v>137</v>
      </c>
      <c r="F310" s="40">
        <v>32</v>
      </c>
      <c r="G310" s="41">
        <v>32</v>
      </c>
      <c r="H310" s="42">
        <v>3431</v>
      </c>
      <c r="I310" s="46">
        <v>1111</v>
      </c>
      <c r="J310" s="46">
        <v>1111</v>
      </c>
      <c r="K310" s="44" t="s">
        <v>85</v>
      </c>
      <c r="L310" s="400">
        <f t="shared" ref="L310:L316" si="253">SUM(N310:AP310)</f>
        <v>1502</v>
      </c>
      <c r="M310" s="76">
        <v>3210</v>
      </c>
      <c r="N310" s="400">
        <v>1502</v>
      </c>
      <c r="O310" s="400"/>
      <c r="P310" s="400"/>
      <c r="Q310" s="400"/>
      <c r="R310" s="400"/>
      <c r="S310" s="400"/>
      <c r="T310" s="400"/>
      <c r="U310" s="400"/>
      <c r="V310" s="400"/>
      <c r="W310" s="400"/>
      <c r="X310" s="400"/>
      <c r="Y310" s="400"/>
      <c r="Z310" s="400"/>
      <c r="AA310" s="400"/>
      <c r="AB310" s="400"/>
      <c r="AC310" s="400"/>
      <c r="AD310" s="400"/>
      <c r="AE310" s="400"/>
      <c r="AF310" s="400"/>
      <c r="AG310" s="400"/>
      <c r="AH310" s="400"/>
      <c r="AI310" s="400"/>
      <c r="AJ310" s="400"/>
      <c r="AK310" s="400"/>
      <c r="AL310" s="400"/>
      <c r="AM310" s="400"/>
      <c r="AN310" s="400"/>
      <c r="AO310" s="400"/>
      <c r="AP310" s="400"/>
    </row>
    <row r="311" spans="1:42" ht="26.4" x14ac:dyDescent="0.3">
      <c r="A311" s="8">
        <f t="shared" si="227"/>
        <v>3431</v>
      </c>
      <c r="B311" s="9">
        <f t="shared" si="232"/>
        <v>49</v>
      </c>
      <c r="C311" s="45" t="str">
        <f t="shared" si="247"/>
        <v>091</v>
      </c>
      <c r="D311" s="45" t="str">
        <f t="shared" si="248"/>
        <v>0912</v>
      </c>
      <c r="E311" s="39" t="s">
        <v>137</v>
      </c>
      <c r="F311" s="40">
        <v>32</v>
      </c>
      <c r="G311" s="74">
        <v>49</v>
      </c>
      <c r="H311" s="42">
        <v>3431</v>
      </c>
      <c r="I311" s="46">
        <v>1112</v>
      </c>
      <c r="J311" s="46">
        <v>1112</v>
      </c>
      <c r="K311" s="44" t="s">
        <v>85</v>
      </c>
      <c r="L311" s="400">
        <f t="shared" si="253"/>
        <v>0</v>
      </c>
      <c r="M311" s="77">
        <v>4910</v>
      </c>
      <c r="N311" s="400"/>
      <c r="O311" s="400"/>
      <c r="P311" s="400"/>
      <c r="Q311" s="400"/>
      <c r="R311" s="400"/>
      <c r="S311" s="400"/>
      <c r="T311" s="400"/>
      <c r="U311" s="400"/>
      <c r="V311" s="400"/>
      <c r="W311" s="400"/>
      <c r="X311" s="400"/>
      <c r="Y311" s="400"/>
      <c r="Z311" s="400"/>
      <c r="AA311" s="400"/>
      <c r="AB311" s="400"/>
      <c r="AC311" s="400"/>
      <c r="AD311" s="400"/>
      <c r="AE311" s="400"/>
      <c r="AF311" s="400"/>
      <c r="AG311" s="400"/>
      <c r="AH311" s="400"/>
      <c r="AI311" s="400"/>
      <c r="AJ311" s="400"/>
      <c r="AK311" s="400"/>
      <c r="AL311" s="400"/>
      <c r="AM311" s="400"/>
      <c r="AN311" s="400"/>
      <c r="AO311" s="400"/>
      <c r="AP311" s="400"/>
    </row>
    <row r="312" spans="1:42" ht="26.4" x14ac:dyDescent="0.3">
      <c r="A312" s="8">
        <f t="shared" ref="A312:A385" si="254">H312</f>
        <v>3431</v>
      </c>
      <c r="B312" s="9">
        <f t="shared" si="232"/>
        <v>54</v>
      </c>
      <c r="C312" s="45" t="str">
        <f t="shared" si="247"/>
        <v>091</v>
      </c>
      <c r="D312" s="45" t="str">
        <f t="shared" si="248"/>
        <v>0912</v>
      </c>
      <c r="E312" s="39" t="s">
        <v>137</v>
      </c>
      <c r="F312" s="40">
        <v>32</v>
      </c>
      <c r="G312" s="74">
        <v>54</v>
      </c>
      <c r="H312" s="42">
        <v>3431</v>
      </c>
      <c r="I312" s="46">
        <v>1113</v>
      </c>
      <c r="J312" s="46">
        <v>1113</v>
      </c>
      <c r="K312" s="44" t="s">
        <v>85</v>
      </c>
      <c r="L312" s="400">
        <f t="shared" si="253"/>
        <v>0</v>
      </c>
      <c r="M312" s="77">
        <v>5410</v>
      </c>
      <c r="N312" s="400"/>
      <c r="O312" s="400"/>
      <c r="P312" s="400"/>
      <c r="Q312" s="400"/>
      <c r="R312" s="400"/>
      <c r="S312" s="400"/>
      <c r="T312" s="400"/>
      <c r="U312" s="400"/>
      <c r="V312" s="400"/>
      <c r="W312" s="400"/>
      <c r="X312" s="400"/>
      <c r="Y312" s="400"/>
      <c r="Z312" s="400"/>
      <c r="AA312" s="400"/>
      <c r="AB312" s="400"/>
      <c r="AC312" s="400"/>
      <c r="AD312" s="400"/>
      <c r="AE312" s="400"/>
      <c r="AF312" s="400"/>
      <c r="AG312" s="400"/>
      <c r="AH312" s="400"/>
      <c r="AI312" s="400"/>
      <c r="AJ312" s="400"/>
      <c r="AK312" s="400"/>
      <c r="AL312" s="400"/>
      <c r="AM312" s="400"/>
      <c r="AN312" s="400"/>
      <c r="AO312" s="400"/>
      <c r="AP312" s="400"/>
    </row>
    <row r="313" spans="1:42" ht="26.4" x14ac:dyDescent="0.3">
      <c r="A313" s="8">
        <f t="shared" si="254"/>
        <v>3432</v>
      </c>
      <c r="B313" s="9">
        <f t="shared" si="232"/>
        <v>32</v>
      </c>
      <c r="C313" s="45" t="str">
        <f t="shared" si="247"/>
        <v>091</v>
      </c>
      <c r="D313" s="45" t="str">
        <f t="shared" si="248"/>
        <v>0912</v>
      </c>
      <c r="E313" s="39" t="s">
        <v>137</v>
      </c>
      <c r="F313" s="40">
        <v>32</v>
      </c>
      <c r="G313" s="41">
        <v>32</v>
      </c>
      <c r="H313" s="42">
        <v>3432</v>
      </c>
      <c r="I313" s="46">
        <v>1114</v>
      </c>
      <c r="J313" s="46">
        <v>1114</v>
      </c>
      <c r="K313" s="44" t="s">
        <v>125</v>
      </c>
      <c r="L313" s="400">
        <f t="shared" si="253"/>
        <v>0</v>
      </c>
      <c r="M313" s="76">
        <v>3210</v>
      </c>
      <c r="N313" s="400"/>
      <c r="O313" s="400"/>
      <c r="P313" s="400"/>
      <c r="Q313" s="400"/>
      <c r="R313" s="400"/>
      <c r="S313" s="400"/>
      <c r="T313" s="400"/>
      <c r="U313" s="400"/>
      <c r="V313" s="400"/>
      <c r="W313" s="400"/>
      <c r="X313" s="400"/>
      <c r="Y313" s="400"/>
      <c r="Z313" s="400"/>
      <c r="AA313" s="400"/>
      <c r="AB313" s="400"/>
      <c r="AC313" s="400"/>
      <c r="AD313" s="400"/>
      <c r="AE313" s="400"/>
      <c r="AF313" s="400"/>
      <c r="AG313" s="400"/>
      <c r="AH313" s="400"/>
      <c r="AI313" s="400"/>
      <c r="AJ313" s="400"/>
      <c r="AK313" s="400"/>
      <c r="AL313" s="400"/>
      <c r="AM313" s="400"/>
      <c r="AN313" s="400"/>
      <c r="AO313" s="400"/>
      <c r="AP313" s="400"/>
    </row>
    <row r="314" spans="1:42" ht="26.4" x14ac:dyDescent="0.3">
      <c r="A314" s="8">
        <f t="shared" si="254"/>
        <v>3432</v>
      </c>
      <c r="B314" s="9">
        <f t="shared" si="232"/>
        <v>54</v>
      </c>
      <c r="C314" s="45" t="str">
        <f t="shared" si="247"/>
        <v>091</v>
      </c>
      <c r="D314" s="45" t="str">
        <f t="shared" si="248"/>
        <v>0912</v>
      </c>
      <c r="E314" s="39" t="s">
        <v>137</v>
      </c>
      <c r="F314" s="40">
        <v>32</v>
      </c>
      <c r="G314" s="74">
        <v>54</v>
      </c>
      <c r="H314" s="42">
        <v>3432</v>
      </c>
      <c r="I314" s="46">
        <v>1115</v>
      </c>
      <c r="J314" s="46">
        <v>1115</v>
      </c>
      <c r="K314" s="44" t="s">
        <v>125</v>
      </c>
      <c r="L314" s="400">
        <f t="shared" si="253"/>
        <v>0</v>
      </c>
      <c r="M314" s="77">
        <v>5410</v>
      </c>
      <c r="N314" s="400"/>
      <c r="O314" s="400"/>
      <c r="P314" s="400"/>
      <c r="Q314" s="400"/>
      <c r="R314" s="400"/>
      <c r="S314" s="400"/>
      <c r="T314" s="400"/>
      <c r="U314" s="400"/>
      <c r="V314" s="400"/>
      <c r="W314" s="400"/>
      <c r="X314" s="400"/>
      <c r="Y314" s="400"/>
      <c r="Z314" s="400"/>
      <c r="AA314" s="400"/>
      <c r="AB314" s="400"/>
      <c r="AC314" s="400"/>
      <c r="AD314" s="400"/>
      <c r="AE314" s="400"/>
      <c r="AF314" s="400"/>
      <c r="AG314" s="400"/>
      <c r="AH314" s="400"/>
      <c r="AI314" s="400"/>
      <c r="AJ314" s="400"/>
      <c r="AK314" s="400"/>
      <c r="AL314" s="400"/>
      <c r="AM314" s="400"/>
      <c r="AN314" s="400"/>
      <c r="AO314" s="400"/>
      <c r="AP314" s="400"/>
    </row>
    <row r="315" spans="1:42" x14ac:dyDescent="0.3">
      <c r="A315" s="8">
        <f t="shared" si="254"/>
        <v>3433</v>
      </c>
      <c r="B315" s="9">
        <f t="shared" si="232"/>
        <v>32</v>
      </c>
      <c r="C315" s="45" t="str">
        <f t="shared" si="247"/>
        <v>091</v>
      </c>
      <c r="D315" s="45" t="str">
        <f t="shared" si="248"/>
        <v>0912</v>
      </c>
      <c r="E315" s="39" t="s">
        <v>137</v>
      </c>
      <c r="F315" s="40">
        <v>32</v>
      </c>
      <c r="G315" s="41">
        <v>32</v>
      </c>
      <c r="H315" s="42">
        <v>3433</v>
      </c>
      <c r="I315" s="46">
        <v>1116</v>
      </c>
      <c r="J315" s="46">
        <v>1116</v>
      </c>
      <c r="K315" s="44" t="s">
        <v>126</v>
      </c>
      <c r="L315" s="400">
        <f t="shared" si="253"/>
        <v>0</v>
      </c>
      <c r="M315" s="76">
        <v>3210</v>
      </c>
      <c r="N315" s="400"/>
      <c r="O315" s="400"/>
      <c r="P315" s="400"/>
      <c r="Q315" s="400"/>
      <c r="R315" s="400"/>
      <c r="S315" s="400"/>
      <c r="T315" s="400"/>
      <c r="U315" s="400"/>
      <c r="V315" s="400"/>
      <c r="W315" s="400"/>
      <c r="X315" s="400"/>
      <c r="Y315" s="400"/>
      <c r="Z315" s="400"/>
      <c r="AA315" s="400"/>
      <c r="AB315" s="400"/>
      <c r="AC315" s="400"/>
      <c r="AD315" s="400"/>
      <c r="AE315" s="400"/>
      <c r="AF315" s="400"/>
      <c r="AG315" s="400"/>
      <c r="AH315" s="400"/>
      <c r="AI315" s="400"/>
      <c r="AJ315" s="400"/>
      <c r="AK315" s="400"/>
      <c r="AL315" s="400"/>
      <c r="AM315" s="400"/>
      <c r="AN315" s="400"/>
      <c r="AO315" s="400"/>
      <c r="AP315" s="400"/>
    </row>
    <row r="316" spans="1:42" ht="26.4" x14ac:dyDescent="0.3">
      <c r="A316" s="8">
        <f t="shared" si="254"/>
        <v>3434</v>
      </c>
      <c r="B316" s="9">
        <f t="shared" si="232"/>
        <v>32</v>
      </c>
      <c r="C316" s="45" t="str">
        <f t="shared" si="247"/>
        <v>091</v>
      </c>
      <c r="D316" s="45" t="str">
        <f t="shared" si="248"/>
        <v>0912</v>
      </c>
      <c r="E316" s="39" t="s">
        <v>137</v>
      </c>
      <c r="F316" s="40">
        <v>32</v>
      </c>
      <c r="G316" s="41">
        <v>32</v>
      </c>
      <c r="H316" s="42">
        <v>3434</v>
      </c>
      <c r="I316" s="46">
        <v>1117</v>
      </c>
      <c r="J316" s="46">
        <v>1117</v>
      </c>
      <c r="K316" s="44" t="s">
        <v>127</v>
      </c>
      <c r="L316" s="400">
        <f t="shared" si="253"/>
        <v>0</v>
      </c>
      <c r="M316" s="76">
        <v>3210</v>
      </c>
      <c r="N316" s="400"/>
      <c r="O316" s="400"/>
      <c r="P316" s="400"/>
      <c r="Q316" s="400"/>
      <c r="R316" s="400"/>
      <c r="S316" s="400"/>
      <c r="T316" s="400"/>
      <c r="U316" s="400"/>
      <c r="V316" s="400"/>
      <c r="W316" s="400"/>
      <c r="X316" s="400"/>
      <c r="Y316" s="400"/>
      <c r="Z316" s="400"/>
      <c r="AA316" s="400"/>
      <c r="AB316" s="400"/>
      <c r="AC316" s="400"/>
      <c r="AD316" s="400"/>
      <c r="AE316" s="400"/>
      <c r="AF316" s="400"/>
      <c r="AG316" s="400"/>
      <c r="AH316" s="400"/>
      <c r="AI316" s="400"/>
      <c r="AJ316" s="400"/>
      <c r="AK316" s="400"/>
      <c r="AL316" s="400"/>
      <c r="AM316" s="400"/>
      <c r="AN316" s="400"/>
      <c r="AO316" s="400"/>
      <c r="AP316" s="400"/>
    </row>
    <row r="317" spans="1:42" ht="26.4" x14ac:dyDescent="0.3">
      <c r="A317" s="8">
        <f t="shared" si="254"/>
        <v>37</v>
      </c>
      <c r="B317" s="9" t="str">
        <f t="shared" si="232"/>
        <v xml:space="preserve"> </v>
      </c>
      <c r="C317" s="45" t="str">
        <f t="shared" si="247"/>
        <v xml:space="preserve">  </v>
      </c>
      <c r="D317" s="45" t="str">
        <f t="shared" si="248"/>
        <v xml:space="preserve">  </v>
      </c>
      <c r="E317" s="39"/>
      <c r="F317" s="40"/>
      <c r="G317" s="41"/>
      <c r="H317" s="42">
        <v>37</v>
      </c>
      <c r="I317" s="43"/>
      <c r="J317" s="43"/>
      <c r="K317" s="5" t="s">
        <v>116</v>
      </c>
      <c r="L317" s="110">
        <f>SUM(L318)</f>
        <v>44559</v>
      </c>
      <c r="M317" s="18"/>
      <c r="N317" s="110">
        <f>SUM(N318)</f>
        <v>44559</v>
      </c>
      <c r="O317" s="110">
        <f t="shared" ref="O317:Z317" si="255">SUM(O318)</f>
        <v>0</v>
      </c>
      <c r="P317" s="110">
        <f t="shared" si="255"/>
        <v>0</v>
      </c>
      <c r="Q317" s="110">
        <f t="shared" si="255"/>
        <v>0</v>
      </c>
      <c r="R317" s="110">
        <f t="shared" si="255"/>
        <v>0</v>
      </c>
      <c r="S317" s="110">
        <f t="shared" si="255"/>
        <v>0</v>
      </c>
      <c r="T317" s="110">
        <f t="shared" si="255"/>
        <v>0</v>
      </c>
      <c r="U317" s="110">
        <f t="shared" si="255"/>
        <v>0</v>
      </c>
      <c r="V317" s="110">
        <f t="shared" si="255"/>
        <v>0</v>
      </c>
      <c r="W317" s="110">
        <f t="shared" si="255"/>
        <v>0</v>
      </c>
      <c r="X317" s="110">
        <f t="shared" si="255"/>
        <v>0</v>
      </c>
      <c r="Y317" s="110">
        <f t="shared" si="255"/>
        <v>0</v>
      </c>
      <c r="Z317" s="110">
        <f t="shared" si="255"/>
        <v>0</v>
      </c>
      <c r="AA317" s="110">
        <f t="shared" ref="AA317:AP317" si="256">SUM(AA318)</f>
        <v>0</v>
      </c>
      <c r="AB317" s="110">
        <f t="shared" si="256"/>
        <v>0</v>
      </c>
      <c r="AC317" s="110">
        <f t="shared" si="256"/>
        <v>0</v>
      </c>
      <c r="AD317" s="110">
        <f t="shared" si="256"/>
        <v>0</v>
      </c>
      <c r="AE317" s="110">
        <f t="shared" si="256"/>
        <v>0</v>
      </c>
      <c r="AF317" s="110">
        <f t="shared" si="256"/>
        <v>0</v>
      </c>
      <c r="AG317" s="110">
        <f t="shared" si="256"/>
        <v>0</v>
      </c>
      <c r="AH317" s="110">
        <f t="shared" si="256"/>
        <v>0</v>
      </c>
      <c r="AI317" s="110">
        <f t="shared" si="256"/>
        <v>0</v>
      </c>
      <c r="AJ317" s="110">
        <f t="shared" si="256"/>
        <v>0</v>
      </c>
      <c r="AK317" s="110">
        <f t="shared" si="256"/>
        <v>0</v>
      </c>
      <c r="AL317" s="110">
        <f t="shared" si="256"/>
        <v>0</v>
      </c>
      <c r="AM317" s="110">
        <f t="shared" si="256"/>
        <v>0</v>
      </c>
      <c r="AN317" s="110">
        <f t="shared" si="256"/>
        <v>0</v>
      </c>
      <c r="AO317" s="110">
        <f t="shared" si="256"/>
        <v>0</v>
      </c>
      <c r="AP317" s="110">
        <f t="shared" si="256"/>
        <v>0</v>
      </c>
    </row>
    <row r="318" spans="1:42" ht="26.4" x14ac:dyDescent="0.3">
      <c r="A318" s="8">
        <f t="shared" si="254"/>
        <v>372</v>
      </c>
      <c r="B318" s="9" t="str">
        <f t="shared" si="232"/>
        <v xml:space="preserve"> </v>
      </c>
      <c r="C318" s="45" t="str">
        <f t="shared" si="247"/>
        <v xml:space="preserve">  </v>
      </c>
      <c r="D318" s="45" t="str">
        <f t="shared" si="248"/>
        <v xml:space="preserve">  </v>
      </c>
      <c r="E318" s="39"/>
      <c r="F318" s="40"/>
      <c r="G318" s="41"/>
      <c r="H318" s="42">
        <v>372</v>
      </c>
      <c r="I318" s="43"/>
      <c r="J318" s="43"/>
      <c r="K318" s="5" t="s">
        <v>117</v>
      </c>
      <c r="L318" s="110">
        <f t="shared" ref="L318" si="257">SUM(L319:L322)</f>
        <v>44559</v>
      </c>
      <c r="M318" s="18"/>
      <c r="N318" s="110">
        <f t="shared" ref="N318:Z318" si="258">SUM(N319:N322)</f>
        <v>44559</v>
      </c>
      <c r="O318" s="110">
        <f t="shared" si="258"/>
        <v>0</v>
      </c>
      <c r="P318" s="110">
        <f t="shared" si="258"/>
        <v>0</v>
      </c>
      <c r="Q318" s="110">
        <f t="shared" si="258"/>
        <v>0</v>
      </c>
      <c r="R318" s="110">
        <f t="shared" si="258"/>
        <v>0</v>
      </c>
      <c r="S318" s="110">
        <f t="shared" si="258"/>
        <v>0</v>
      </c>
      <c r="T318" s="110">
        <f t="shared" si="258"/>
        <v>0</v>
      </c>
      <c r="U318" s="110">
        <f t="shared" si="258"/>
        <v>0</v>
      </c>
      <c r="V318" s="110">
        <f t="shared" si="258"/>
        <v>0</v>
      </c>
      <c r="W318" s="110">
        <f t="shared" si="258"/>
        <v>0</v>
      </c>
      <c r="X318" s="110">
        <f t="shared" si="258"/>
        <v>0</v>
      </c>
      <c r="Y318" s="110">
        <f t="shared" si="258"/>
        <v>0</v>
      </c>
      <c r="Z318" s="110">
        <f t="shared" si="258"/>
        <v>0</v>
      </c>
      <c r="AA318" s="110">
        <f t="shared" ref="AA318:AP318" si="259">SUM(AA319:AA322)</f>
        <v>0</v>
      </c>
      <c r="AB318" s="110">
        <f t="shared" si="259"/>
        <v>0</v>
      </c>
      <c r="AC318" s="110">
        <f t="shared" si="259"/>
        <v>0</v>
      </c>
      <c r="AD318" s="110">
        <f t="shared" si="259"/>
        <v>0</v>
      </c>
      <c r="AE318" s="110">
        <f t="shared" si="259"/>
        <v>0</v>
      </c>
      <c r="AF318" s="110">
        <f t="shared" si="259"/>
        <v>0</v>
      </c>
      <c r="AG318" s="110">
        <f t="shared" si="259"/>
        <v>0</v>
      </c>
      <c r="AH318" s="110">
        <f t="shared" si="259"/>
        <v>0</v>
      </c>
      <c r="AI318" s="110">
        <f t="shared" si="259"/>
        <v>0</v>
      </c>
      <c r="AJ318" s="110">
        <f t="shared" si="259"/>
        <v>0</v>
      </c>
      <c r="AK318" s="110">
        <f t="shared" si="259"/>
        <v>0</v>
      </c>
      <c r="AL318" s="110">
        <f t="shared" si="259"/>
        <v>0</v>
      </c>
      <c r="AM318" s="110">
        <f t="shared" si="259"/>
        <v>0</v>
      </c>
      <c r="AN318" s="110">
        <f t="shared" si="259"/>
        <v>0</v>
      </c>
      <c r="AO318" s="110">
        <f t="shared" si="259"/>
        <v>0</v>
      </c>
      <c r="AP318" s="110">
        <f t="shared" si="259"/>
        <v>0</v>
      </c>
    </row>
    <row r="319" spans="1:42" ht="26.4" x14ac:dyDescent="0.3">
      <c r="A319" s="8">
        <f t="shared" si="254"/>
        <v>3722</v>
      </c>
      <c r="B319" s="9">
        <f t="shared" si="232"/>
        <v>32</v>
      </c>
      <c r="C319" s="45" t="str">
        <f t="shared" si="247"/>
        <v>091</v>
      </c>
      <c r="D319" s="45" t="str">
        <f t="shared" si="248"/>
        <v>0912</v>
      </c>
      <c r="E319" s="39" t="s">
        <v>137</v>
      </c>
      <c r="F319" s="40">
        <v>32</v>
      </c>
      <c r="G319" s="41">
        <v>32</v>
      </c>
      <c r="H319" s="42">
        <v>3722</v>
      </c>
      <c r="I319" s="46">
        <v>1118</v>
      </c>
      <c r="J319" s="46">
        <v>1118</v>
      </c>
      <c r="K319" s="5" t="s">
        <v>179</v>
      </c>
      <c r="L319" s="400">
        <f>SUM(N319:AP319)</f>
        <v>0</v>
      </c>
      <c r="M319" s="76">
        <v>3210</v>
      </c>
      <c r="N319" s="400"/>
      <c r="O319" s="400"/>
      <c r="P319" s="400"/>
      <c r="Q319" s="400"/>
      <c r="R319" s="400"/>
      <c r="S319" s="400"/>
      <c r="T319" s="400"/>
      <c r="U319" s="400"/>
      <c r="V319" s="400"/>
      <c r="W319" s="400"/>
      <c r="X319" s="400"/>
      <c r="Y319" s="400"/>
      <c r="Z319" s="400"/>
      <c r="AA319" s="400"/>
      <c r="AB319" s="400"/>
      <c r="AC319" s="400"/>
      <c r="AD319" s="400"/>
      <c r="AE319" s="400"/>
      <c r="AF319" s="400"/>
      <c r="AG319" s="400"/>
      <c r="AH319" s="400"/>
      <c r="AI319" s="400"/>
      <c r="AJ319" s="400"/>
      <c r="AK319" s="400"/>
      <c r="AL319" s="400"/>
      <c r="AM319" s="400"/>
      <c r="AN319" s="400"/>
      <c r="AO319" s="400"/>
      <c r="AP319" s="400"/>
    </row>
    <row r="320" spans="1:42" ht="26.4" x14ac:dyDescent="0.3">
      <c r="A320" s="8">
        <f t="shared" si="254"/>
        <v>3722</v>
      </c>
      <c r="B320" s="9">
        <f t="shared" si="232"/>
        <v>49</v>
      </c>
      <c r="C320" s="45" t="str">
        <f t="shared" si="247"/>
        <v>091</v>
      </c>
      <c r="D320" s="45" t="str">
        <f t="shared" si="248"/>
        <v>0912</v>
      </c>
      <c r="E320" s="39" t="s">
        <v>137</v>
      </c>
      <c r="F320" s="40">
        <v>32</v>
      </c>
      <c r="G320" s="74">
        <v>49</v>
      </c>
      <c r="H320" s="42">
        <v>3722</v>
      </c>
      <c r="I320" s="46">
        <v>1119</v>
      </c>
      <c r="J320" s="46">
        <v>1119</v>
      </c>
      <c r="K320" s="5" t="s">
        <v>179</v>
      </c>
      <c r="L320" s="400">
        <f>SUM(N320:AP320)</f>
        <v>44559</v>
      </c>
      <c r="M320" s="77">
        <v>4910</v>
      </c>
      <c r="N320" s="400">
        <v>44559</v>
      </c>
      <c r="O320" s="400"/>
      <c r="P320" s="400"/>
      <c r="Q320" s="400"/>
      <c r="R320" s="400"/>
      <c r="S320" s="400"/>
      <c r="T320" s="400"/>
      <c r="U320" s="400"/>
      <c r="V320" s="400"/>
      <c r="W320" s="400"/>
      <c r="X320" s="400"/>
      <c r="Y320" s="400"/>
      <c r="Z320" s="400"/>
      <c r="AA320" s="400"/>
      <c r="AB320" s="400"/>
      <c r="AC320" s="400"/>
      <c r="AD320" s="400"/>
      <c r="AE320" s="400"/>
      <c r="AF320" s="400"/>
      <c r="AG320" s="400"/>
      <c r="AH320" s="400"/>
      <c r="AI320" s="400"/>
      <c r="AJ320" s="400"/>
      <c r="AK320" s="400"/>
      <c r="AL320" s="400"/>
      <c r="AM320" s="400"/>
      <c r="AN320" s="400"/>
      <c r="AO320" s="400"/>
      <c r="AP320" s="400"/>
    </row>
    <row r="321" spans="1:42" ht="26.4" x14ac:dyDescent="0.3">
      <c r="A321" s="8">
        <f t="shared" si="254"/>
        <v>3722</v>
      </c>
      <c r="B321" s="9">
        <f t="shared" si="232"/>
        <v>54</v>
      </c>
      <c r="C321" s="45" t="str">
        <f t="shared" si="247"/>
        <v>091</v>
      </c>
      <c r="D321" s="45" t="str">
        <f t="shared" si="248"/>
        <v>0912</v>
      </c>
      <c r="E321" s="39" t="s">
        <v>137</v>
      </c>
      <c r="F321" s="40">
        <v>32</v>
      </c>
      <c r="G321" s="74">
        <v>54</v>
      </c>
      <c r="H321" s="42">
        <v>3722</v>
      </c>
      <c r="I321" s="46">
        <v>1120</v>
      </c>
      <c r="J321" s="46">
        <v>1120</v>
      </c>
      <c r="K321" s="5" t="s">
        <v>179</v>
      </c>
      <c r="L321" s="400">
        <f>SUM(N321:AP321)</f>
        <v>0</v>
      </c>
      <c r="M321" s="77">
        <v>5410</v>
      </c>
      <c r="N321" s="400"/>
      <c r="O321" s="400"/>
      <c r="P321" s="400"/>
      <c r="Q321" s="400"/>
      <c r="R321" s="400"/>
      <c r="S321" s="400"/>
      <c r="T321" s="400"/>
      <c r="U321" s="400"/>
      <c r="V321" s="400"/>
      <c r="W321" s="400"/>
      <c r="X321" s="400"/>
      <c r="Y321" s="400"/>
      <c r="Z321" s="400"/>
      <c r="AA321" s="400"/>
      <c r="AB321" s="400"/>
      <c r="AC321" s="400"/>
      <c r="AD321" s="400"/>
      <c r="AE321" s="400"/>
      <c r="AF321" s="400"/>
      <c r="AG321" s="400"/>
      <c r="AH321" s="400"/>
      <c r="AI321" s="400"/>
      <c r="AJ321" s="400"/>
      <c r="AK321" s="400"/>
      <c r="AL321" s="400"/>
      <c r="AM321" s="400"/>
      <c r="AN321" s="400"/>
      <c r="AO321" s="400"/>
      <c r="AP321" s="400"/>
    </row>
    <row r="322" spans="1:42" ht="26.4" x14ac:dyDescent="0.3">
      <c r="A322" s="8">
        <f t="shared" si="254"/>
        <v>3723</v>
      </c>
      <c r="B322" s="9">
        <f t="shared" si="232"/>
        <v>54</v>
      </c>
      <c r="C322" s="45" t="str">
        <f t="shared" si="247"/>
        <v>091</v>
      </c>
      <c r="D322" s="45" t="str">
        <f t="shared" si="248"/>
        <v>0912</v>
      </c>
      <c r="E322" s="39" t="s">
        <v>137</v>
      </c>
      <c r="F322" s="40">
        <v>32</v>
      </c>
      <c r="G322" s="74">
        <v>54</v>
      </c>
      <c r="H322" s="78">
        <v>3723</v>
      </c>
      <c r="I322" s="46">
        <v>1121</v>
      </c>
      <c r="J322" s="46">
        <v>1121</v>
      </c>
      <c r="K322" s="5" t="s">
        <v>180</v>
      </c>
      <c r="L322" s="400">
        <f>SUM(N322:AP322)</f>
        <v>0</v>
      </c>
      <c r="M322" s="77">
        <v>5410</v>
      </c>
      <c r="N322" s="400"/>
      <c r="O322" s="400"/>
      <c r="P322" s="400"/>
      <c r="Q322" s="400"/>
      <c r="R322" s="400"/>
      <c r="S322" s="400"/>
      <c r="T322" s="400"/>
      <c r="U322" s="400"/>
      <c r="V322" s="400"/>
      <c r="W322" s="400"/>
      <c r="X322" s="400"/>
      <c r="Y322" s="400"/>
      <c r="Z322" s="400"/>
      <c r="AA322" s="400"/>
      <c r="AB322" s="400"/>
      <c r="AC322" s="400"/>
      <c r="AD322" s="400"/>
      <c r="AE322" s="400"/>
      <c r="AF322" s="400"/>
      <c r="AG322" s="400"/>
      <c r="AH322" s="400"/>
      <c r="AI322" s="400"/>
      <c r="AJ322" s="400"/>
      <c r="AK322" s="400"/>
      <c r="AL322" s="400"/>
      <c r="AM322" s="400"/>
      <c r="AN322" s="400"/>
      <c r="AO322" s="400"/>
      <c r="AP322" s="400"/>
    </row>
    <row r="323" spans="1:42" x14ac:dyDescent="0.3">
      <c r="A323" s="8">
        <f t="shared" si="254"/>
        <v>38</v>
      </c>
      <c r="B323" s="9" t="str">
        <f t="shared" si="232"/>
        <v xml:space="preserve"> </v>
      </c>
      <c r="C323" s="45" t="str">
        <f t="shared" si="247"/>
        <v xml:space="preserve">  </v>
      </c>
      <c r="D323" s="45" t="str">
        <f t="shared" si="248"/>
        <v xml:space="preserve">  </v>
      </c>
      <c r="E323" s="39"/>
      <c r="F323" s="40"/>
      <c r="G323" s="41"/>
      <c r="H323" s="42">
        <v>38</v>
      </c>
      <c r="I323" s="43"/>
      <c r="J323" s="43"/>
      <c r="K323" s="6" t="s">
        <v>66</v>
      </c>
      <c r="L323" s="110">
        <f>SUM(L324)</f>
        <v>0</v>
      </c>
      <c r="M323" s="18"/>
      <c r="N323" s="110">
        <f>SUM(N324)</f>
        <v>0</v>
      </c>
      <c r="O323" s="110">
        <f t="shared" ref="O323:Z323" si="260">SUM(O324)</f>
        <v>0</v>
      </c>
      <c r="P323" s="110">
        <f t="shared" si="260"/>
        <v>0</v>
      </c>
      <c r="Q323" s="110">
        <f t="shared" si="260"/>
        <v>0</v>
      </c>
      <c r="R323" s="110">
        <f t="shared" si="260"/>
        <v>0</v>
      </c>
      <c r="S323" s="110">
        <f t="shared" si="260"/>
        <v>0</v>
      </c>
      <c r="T323" s="110">
        <f t="shared" si="260"/>
        <v>0</v>
      </c>
      <c r="U323" s="110">
        <f t="shared" si="260"/>
        <v>0</v>
      </c>
      <c r="V323" s="110">
        <f t="shared" si="260"/>
        <v>0</v>
      </c>
      <c r="W323" s="110">
        <f t="shared" si="260"/>
        <v>0</v>
      </c>
      <c r="X323" s="110">
        <f t="shared" si="260"/>
        <v>0</v>
      </c>
      <c r="Y323" s="110">
        <f t="shared" si="260"/>
        <v>0</v>
      </c>
      <c r="Z323" s="110">
        <f t="shared" si="260"/>
        <v>0</v>
      </c>
      <c r="AA323" s="110">
        <f t="shared" ref="AA323:AP323" si="261">SUM(AA324)</f>
        <v>0</v>
      </c>
      <c r="AB323" s="110">
        <f t="shared" si="261"/>
        <v>0</v>
      </c>
      <c r="AC323" s="110">
        <f t="shared" si="261"/>
        <v>0</v>
      </c>
      <c r="AD323" s="110">
        <f t="shared" si="261"/>
        <v>0</v>
      </c>
      <c r="AE323" s="110">
        <f t="shared" si="261"/>
        <v>0</v>
      </c>
      <c r="AF323" s="110">
        <f t="shared" si="261"/>
        <v>0</v>
      </c>
      <c r="AG323" s="110">
        <f t="shared" si="261"/>
        <v>0</v>
      </c>
      <c r="AH323" s="110">
        <f t="shared" si="261"/>
        <v>0</v>
      </c>
      <c r="AI323" s="110">
        <f t="shared" si="261"/>
        <v>0</v>
      </c>
      <c r="AJ323" s="110">
        <f t="shared" si="261"/>
        <v>0</v>
      </c>
      <c r="AK323" s="110">
        <f t="shared" si="261"/>
        <v>0</v>
      </c>
      <c r="AL323" s="110">
        <f t="shared" si="261"/>
        <v>0</v>
      </c>
      <c r="AM323" s="110">
        <f t="shared" si="261"/>
        <v>0</v>
      </c>
      <c r="AN323" s="110">
        <f t="shared" si="261"/>
        <v>0</v>
      </c>
      <c r="AO323" s="110">
        <f t="shared" si="261"/>
        <v>0</v>
      </c>
      <c r="AP323" s="110">
        <f t="shared" si="261"/>
        <v>0</v>
      </c>
    </row>
    <row r="324" spans="1:42" x14ac:dyDescent="0.3">
      <c r="A324" s="8">
        <f t="shared" si="254"/>
        <v>381</v>
      </c>
      <c r="B324" s="9" t="str">
        <f t="shared" si="232"/>
        <v xml:space="preserve"> </v>
      </c>
      <c r="C324" s="45" t="str">
        <f t="shared" si="247"/>
        <v xml:space="preserve">  </v>
      </c>
      <c r="D324" s="45" t="str">
        <f t="shared" si="248"/>
        <v xml:space="preserve">  </v>
      </c>
      <c r="E324" s="39"/>
      <c r="F324" s="40"/>
      <c r="G324" s="41"/>
      <c r="H324" s="42">
        <v>381</v>
      </c>
      <c r="I324" s="43"/>
      <c r="J324" s="43"/>
      <c r="K324" s="5" t="s">
        <v>67</v>
      </c>
      <c r="L324" s="110">
        <f>SUM(L325:L325)</f>
        <v>0</v>
      </c>
      <c r="M324" s="18"/>
      <c r="N324" s="110">
        <f>SUM(N325:N325)</f>
        <v>0</v>
      </c>
      <c r="O324" s="110">
        <f t="shared" ref="O324:Z324" si="262">SUM(O325:O325)</f>
        <v>0</v>
      </c>
      <c r="P324" s="110">
        <f t="shared" si="262"/>
        <v>0</v>
      </c>
      <c r="Q324" s="110">
        <f t="shared" si="262"/>
        <v>0</v>
      </c>
      <c r="R324" s="110">
        <f t="shared" si="262"/>
        <v>0</v>
      </c>
      <c r="S324" s="110">
        <f t="shared" si="262"/>
        <v>0</v>
      </c>
      <c r="T324" s="110">
        <f t="shared" si="262"/>
        <v>0</v>
      </c>
      <c r="U324" s="110">
        <f t="shared" si="262"/>
        <v>0</v>
      </c>
      <c r="V324" s="110">
        <f t="shared" si="262"/>
        <v>0</v>
      </c>
      <c r="W324" s="110">
        <f t="shared" si="262"/>
        <v>0</v>
      </c>
      <c r="X324" s="110">
        <f t="shared" si="262"/>
        <v>0</v>
      </c>
      <c r="Y324" s="110">
        <f t="shared" si="262"/>
        <v>0</v>
      </c>
      <c r="Z324" s="110">
        <f t="shared" si="262"/>
        <v>0</v>
      </c>
      <c r="AA324" s="110">
        <f t="shared" ref="AA324:AP324" si="263">SUM(AA325:AA325)</f>
        <v>0</v>
      </c>
      <c r="AB324" s="110">
        <f t="shared" si="263"/>
        <v>0</v>
      </c>
      <c r="AC324" s="110">
        <f t="shared" si="263"/>
        <v>0</v>
      </c>
      <c r="AD324" s="110">
        <f t="shared" si="263"/>
        <v>0</v>
      </c>
      <c r="AE324" s="110">
        <f t="shared" si="263"/>
        <v>0</v>
      </c>
      <c r="AF324" s="110">
        <f t="shared" si="263"/>
        <v>0</v>
      </c>
      <c r="AG324" s="110">
        <f t="shared" si="263"/>
        <v>0</v>
      </c>
      <c r="AH324" s="110">
        <f t="shared" si="263"/>
        <v>0</v>
      </c>
      <c r="AI324" s="110">
        <f t="shared" si="263"/>
        <v>0</v>
      </c>
      <c r="AJ324" s="110">
        <f t="shared" si="263"/>
        <v>0</v>
      </c>
      <c r="AK324" s="110">
        <f t="shared" si="263"/>
        <v>0</v>
      </c>
      <c r="AL324" s="110">
        <f t="shared" si="263"/>
        <v>0</v>
      </c>
      <c r="AM324" s="110">
        <f t="shared" si="263"/>
        <v>0</v>
      </c>
      <c r="AN324" s="110">
        <f t="shared" si="263"/>
        <v>0</v>
      </c>
      <c r="AO324" s="110">
        <f t="shared" si="263"/>
        <v>0</v>
      </c>
      <c r="AP324" s="110">
        <f t="shared" si="263"/>
        <v>0</v>
      </c>
    </row>
    <row r="325" spans="1:42" x14ac:dyDescent="0.3">
      <c r="A325" s="8">
        <f t="shared" si="254"/>
        <v>3811</v>
      </c>
      <c r="B325" s="9">
        <f t="shared" si="232"/>
        <v>32</v>
      </c>
      <c r="C325" s="45" t="str">
        <f t="shared" si="247"/>
        <v>091</v>
      </c>
      <c r="D325" s="45" t="str">
        <f t="shared" si="248"/>
        <v>0912</v>
      </c>
      <c r="E325" s="39" t="s">
        <v>137</v>
      </c>
      <c r="F325" s="40">
        <v>32</v>
      </c>
      <c r="G325" s="41">
        <v>32</v>
      </c>
      <c r="H325" s="42">
        <v>3811</v>
      </c>
      <c r="I325" s="46">
        <v>1122</v>
      </c>
      <c r="J325" s="46">
        <v>1122</v>
      </c>
      <c r="K325" s="5" t="s">
        <v>68</v>
      </c>
      <c r="L325" s="400">
        <f>SUM(N325:AP325)</f>
        <v>0</v>
      </c>
      <c r="M325" s="76">
        <v>3210</v>
      </c>
      <c r="N325" s="400"/>
      <c r="O325" s="400"/>
      <c r="P325" s="400"/>
      <c r="Q325" s="400"/>
      <c r="R325" s="400"/>
      <c r="S325" s="400"/>
      <c r="T325" s="400"/>
      <c r="U325" s="400"/>
      <c r="V325" s="400"/>
      <c r="W325" s="400"/>
      <c r="X325" s="400"/>
      <c r="Y325" s="400"/>
      <c r="Z325" s="400"/>
      <c r="AA325" s="400"/>
      <c r="AB325" s="400"/>
      <c r="AC325" s="400"/>
      <c r="AD325" s="400"/>
      <c r="AE325" s="400"/>
      <c r="AF325" s="400"/>
      <c r="AG325" s="400"/>
      <c r="AH325" s="400"/>
      <c r="AI325" s="400"/>
      <c r="AJ325" s="400"/>
      <c r="AK325" s="400"/>
      <c r="AL325" s="400"/>
      <c r="AM325" s="400"/>
      <c r="AN325" s="400"/>
      <c r="AO325" s="400"/>
      <c r="AP325" s="400"/>
    </row>
    <row r="326" spans="1:42" ht="26.4" x14ac:dyDescent="0.3">
      <c r="A326" s="8">
        <f t="shared" si="254"/>
        <v>4</v>
      </c>
      <c r="B326" s="9" t="str">
        <f t="shared" si="232"/>
        <v xml:space="preserve"> </v>
      </c>
      <c r="C326" s="45" t="str">
        <f t="shared" si="247"/>
        <v xml:space="preserve">  </v>
      </c>
      <c r="D326" s="45" t="str">
        <f t="shared" si="248"/>
        <v xml:space="preserve">  </v>
      </c>
      <c r="E326" s="39"/>
      <c r="F326" s="40"/>
      <c r="G326" s="41"/>
      <c r="H326" s="42">
        <v>4</v>
      </c>
      <c r="I326" s="43"/>
      <c r="J326" s="43"/>
      <c r="K326" s="44" t="s">
        <v>71</v>
      </c>
      <c r="L326" s="110">
        <f>SUM(L327,L330)</f>
        <v>181107</v>
      </c>
      <c r="M326" s="18"/>
      <c r="N326" s="110">
        <f>SUM(N327,N330)</f>
        <v>181107</v>
      </c>
      <c r="O326" s="110">
        <f t="shared" ref="O326:Z326" si="264">SUM(O327,O330)</f>
        <v>0</v>
      </c>
      <c r="P326" s="110">
        <f t="shared" si="264"/>
        <v>0</v>
      </c>
      <c r="Q326" s="110">
        <f t="shared" si="264"/>
        <v>0</v>
      </c>
      <c r="R326" s="110">
        <f t="shared" si="264"/>
        <v>0</v>
      </c>
      <c r="S326" s="110">
        <f t="shared" si="264"/>
        <v>0</v>
      </c>
      <c r="T326" s="110">
        <f t="shared" si="264"/>
        <v>0</v>
      </c>
      <c r="U326" s="110">
        <f t="shared" si="264"/>
        <v>0</v>
      </c>
      <c r="V326" s="110">
        <f t="shared" si="264"/>
        <v>0</v>
      </c>
      <c r="W326" s="110">
        <f t="shared" si="264"/>
        <v>0</v>
      </c>
      <c r="X326" s="110">
        <f t="shared" si="264"/>
        <v>0</v>
      </c>
      <c r="Y326" s="110">
        <f t="shared" si="264"/>
        <v>0</v>
      </c>
      <c r="Z326" s="110">
        <f t="shared" si="264"/>
        <v>0</v>
      </c>
      <c r="AA326" s="110">
        <f t="shared" ref="AA326:AP326" si="265">SUM(AA327,AA330)</f>
        <v>0</v>
      </c>
      <c r="AB326" s="110">
        <f t="shared" si="265"/>
        <v>0</v>
      </c>
      <c r="AC326" s="110">
        <f t="shared" si="265"/>
        <v>0</v>
      </c>
      <c r="AD326" s="110">
        <f t="shared" si="265"/>
        <v>0</v>
      </c>
      <c r="AE326" s="110">
        <f t="shared" si="265"/>
        <v>0</v>
      </c>
      <c r="AF326" s="110">
        <f t="shared" si="265"/>
        <v>0</v>
      </c>
      <c r="AG326" s="110">
        <f t="shared" si="265"/>
        <v>0</v>
      </c>
      <c r="AH326" s="110">
        <f t="shared" si="265"/>
        <v>0</v>
      </c>
      <c r="AI326" s="110">
        <f t="shared" si="265"/>
        <v>0</v>
      </c>
      <c r="AJ326" s="110">
        <f t="shared" si="265"/>
        <v>0</v>
      </c>
      <c r="AK326" s="110">
        <f t="shared" si="265"/>
        <v>0</v>
      </c>
      <c r="AL326" s="110">
        <f t="shared" si="265"/>
        <v>0</v>
      </c>
      <c r="AM326" s="110">
        <f t="shared" si="265"/>
        <v>0</v>
      </c>
      <c r="AN326" s="110">
        <f t="shared" si="265"/>
        <v>0</v>
      </c>
      <c r="AO326" s="110">
        <f t="shared" si="265"/>
        <v>0</v>
      </c>
      <c r="AP326" s="110">
        <f t="shared" si="265"/>
        <v>0</v>
      </c>
    </row>
    <row r="327" spans="1:42" ht="26.4" x14ac:dyDescent="0.3">
      <c r="A327" s="8">
        <f t="shared" si="254"/>
        <v>41</v>
      </c>
      <c r="B327" s="9" t="str">
        <f t="shared" si="232"/>
        <v xml:space="preserve"> </v>
      </c>
      <c r="C327" s="45" t="str">
        <f>IF(I327&gt;0,LEFT(E327,3),"  ")</f>
        <v xml:space="preserve">  </v>
      </c>
      <c r="D327" s="45" t="str">
        <f>IF(I327&gt;0,LEFT(E327,4),"  ")</f>
        <v xml:space="preserve">  </v>
      </c>
      <c r="E327" s="39"/>
      <c r="F327" s="40"/>
      <c r="G327" s="41"/>
      <c r="H327" s="42">
        <v>41</v>
      </c>
      <c r="I327" s="43"/>
      <c r="J327" s="43"/>
      <c r="K327" s="44" t="s">
        <v>98</v>
      </c>
      <c r="L327" s="110">
        <f t="shared" ref="L327:W327" si="266">SUM(L328)</f>
        <v>0</v>
      </c>
      <c r="M327" s="18"/>
      <c r="N327" s="110">
        <f t="shared" si="266"/>
        <v>0</v>
      </c>
      <c r="O327" s="110">
        <f t="shared" si="266"/>
        <v>0</v>
      </c>
      <c r="P327" s="110">
        <f t="shared" si="266"/>
        <v>0</v>
      </c>
      <c r="Q327" s="110">
        <f t="shared" si="266"/>
        <v>0</v>
      </c>
      <c r="R327" s="110">
        <f t="shared" si="266"/>
        <v>0</v>
      </c>
      <c r="S327" s="110">
        <f t="shared" si="266"/>
        <v>0</v>
      </c>
      <c r="T327" s="110">
        <f t="shared" si="266"/>
        <v>0</v>
      </c>
      <c r="U327" s="110">
        <f t="shared" si="266"/>
        <v>0</v>
      </c>
      <c r="V327" s="110">
        <f t="shared" si="266"/>
        <v>0</v>
      </c>
      <c r="W327" s="110">
        <f t="shared" si="266"/>
        <v>0</v>
      </c>
      <c r="X327" s="110">
        <f t="shared" ref="X327:AP327" si="267">SUM(X328)</f>
        <v>0</v>
      </c>
      <c r="Y327" s="110">
        <f t="shared" si="267"/>
        <v>0</v>
      </c>
      <c r="Z327" s="110">
        <f t="shared" si="267"/>
        <v>0</v>
      </c>
      <c r="AA327" s="110">
        <f t="shared" si="267"/>
        <v>0</v>
      </c>
      <c r="AB327" s="110">
        <f t="shared" si="267"/>
        <v>0</v>
      </c>
      <c r="AC327" s="110">
        <f t="shared" si="267"/>
        <v>0</v>
      </c>
      <c r="AD327" s="110">
        <f t="shared" si="267"/>
        <v>0</v>
      </c>
      <c r="AE327" s="110">
        <f t="shared" si="267"/>
        <v>0</v>
      </c>
      <c r="AF327" s="110">
        <f t="shared" si="267"/>
        <v>0</v>
      </c>
      <c r="AG327" s="110">
        <f t="shared" si="267"/>
        <v>0</v>
      </c>
      <c r="AH327" s="110">
        <f t="shared" si="267"/>
        <v>0</v>
      </c>
      <c r="AI327" s="110">
        <f t="shared" si="267"/>
        <v>0</v>
      </c>
      <c r="AJ327" s="110">
        <f t="shared" si="267"/>
        <v>0</v>
      </c>
      <c r="AK327" s="110">
        <f t="shared" si="267"/>
        <v>0</v>
      </c>
      <c r="AL327" s="110">
        <f t="shared" si="267"/>
        <v>0</v>
      </c>
      <c r="AM327" s="110">
        <f t="shared" si="267"/>
        <v>0</v>
      </c>
      <c r="AN327" s="110">
        <f t="shared" si="267"/>
        <v>0</v>
      </c>
      <c r="AO327" s="110">
        <f t="shared" si="267"/>
        <v>0</v>
      </c>
      <c r="AP327" s="110">
        <f t="shared" si="267"/>
        <v>0</v>
      </c>
    </row>
    <row r="328" spans="1:42" x14ac:dyDescent="0.3">
      <c r="A328" s="8">
        <f t="shared" si="254"/>
        <v>412</v>
      </c>
      <c r="B328" s="9" t="str">
        <f t="shared" ref="B328:B373" si="268">IF(J328&gt;0,G328," ")</f>
        <v xml:space="preserve"> </v>
      </c>
      <c r="C328" s="45" t="str">
        <f>IF(I328&gt;0,LEFT(E328,3),"  ")</f>
        <v xml:space="preserve">  </v>
      </c>
      <c r="D328" s="45" t="str">
        <f>IF(I328&gt;0,LEFT(E328,4),"  ")</f>
        <v xml:space="preserve">  </v>
      </c>
      <c r="E328" s="39"/>
      <c r="F328" s="40"/>
      <c r="G328" s="41"/>
      <c r="H328" s="42">
        <v>412</v>
      </c>
      <c r="I328" s="43"/>
      <c r="J328" s="43"/>
      <c r="K328" s="5" t="s">
        <v>99</v>
      </c>
      <c r="L328" s="110">
        <f>SUM(L329:L329)</f>
        <v>0</v>
      </c>
      <c r="M328" s="18"/>
      <c r="N328" s="110">
        <f>SUM(N329:N329)</f>
        <v>0</v>
      </c>
      <c r="O328" s="110">
        <f t="shared" ref="O328:Z328" si="269">SUM(O329:O329)</f>
        <v>0</v>
      </c>
      <c r="P328" s="110">
        <f t="shared" si="269"/>
        <v>0</v>
      </c>
      <c r="Q328" s="110">
        <f t="shared" si="269"/>
        <v>0</v>
      </c>
      <c r="R328" s="110">
        <f t="shared" si="269"/>
        <v>0</v>
      </c>
      <c r="S328" s="110">
        <f t="shared" si="269"/>
        <v>0</v>
      </c>
      <c r="T328" s="110">
        <f t="shared" si="269"/>
        <v>0</v>
      </c>
      <c r="U328" s="110">
        <f t="shared" si="269"/>
        <v>0</v>
      </c>
      <c r="V328" s="110">
        <f t="shared" si="269"/>
        <v>0</v>
      </c>
      <c r="W328" s="110">
        <f t="shared" si="269"/>
        <v>0</v>
      </c>
      <c r="X328" s="110">
        <f t="shared" si="269"/>
        <v>0</v>
      </c>
      <c r="Y328" s="110">
        <f t="shared" si="269"/>
        <v>0</v>
      </c>
      <c r="Z328" s="110">
        <f t="shared" si="269"/>
        <v>0</v>
      </c>
      <c r="AA328" s="110">
        <f t="shared" ref="AA328:AP328" si="270">SUM(AA329:AA329)</f>
        <v>0</v>
      </c>
      <c r="AB328" s="110">
        <f t="shared" si="270"/>
        <v>0</v>
      </c>
      <c r="AC328" s="110">
        <f t="shared" si="270"/>
        <v>0</v>
      </c>
      <c r="AD328" s="110">
        <f t="shared" si="270"/>
        <v>0</v>
      </c>
      <c r="AE328" s="110">
        <f t="shared" si="270"/>
        <v>0</v>
      </c>
      <c r="AF328" s="110">
        <f t="shared" si="270"/>
        <v>0</v>
      </c>
      <c r="AG328" s="110">
        <f t="shared" si="270"/>
        <v>0</v>
      </c>
      <c r="AH328" s="110">
        <f t="shared" si="270"/>
        <v>0</v>
      </c>
      <c r="AI328" s="110">
        <f t="shared" si="270"/>
        <v>0</v>
      </c>
      <c r="AJ328" s="110">
        <f t="shared" si="270"/>
        <v>0</v>
      </c>
      <c r="AK328" s="110">
        <f t="shared" si="270"/>
        <v>0</v>
      </c>
      <c r="AL328" s="110">
        <f t="shared" si="270"/>
        <v>0</v>
      </c>
      <c r="AM328" s="110">
        <f t="shared" si="270"/>
        <v>0</v>
      </c>
      <c r="AN328" s="110">
        <f t="shared" si="270"/>
        <v>0</v>
      </c>
      <c r="AO328" s="110">
        <f t="shared" si="270"/>
        <v>0</v>
      </c>
      <c r="AP328" s="110">
        <f t="shared" si="270"/>
        <v>0</v>
      </c>
    </row>
    <row r="329" spans="1:42" x14ac:dyDescent="0.3">
      <c r="A329" s="8">
        <f t="shared" si="254"/>
        <v>4123</v>
      </c>
      <c r="B329" s="9">
        <f t="shared" si="268"/>
        <v>54</v>
      </c>
      <c r="C329" s="45" t="str">
        <f t="shared" ref="C329" si="271">IF(I329&gt;0,LEFT(E329,3),"  ")</f>
        <v>091</v>
      </c>
      <c r="D329" s="45" t="str">
        <f t="shared" ref="D329" si="272">IF(I329&gt;0,LEFT(E329,4),"  ")</f>
        <v>0912</v>
      </c>
      <c r="E329" s="39" t="s">
        <v>137</v>
      </c>
      <c r="F329" s="40">
        <v>32</v>
      </c>
      <c r="G329" s="74">
        <v>54</v>
      </c>
      <c r="H329" s="42">
        <v>4123</v>
      </c>
      <c r="I329" s="46">
        <v>1123</v>
      </c>
      <c r="J329" s="46">
        <v>1123</v>
      </c>
      <c r="K329" s="44" t="s">
        <v>100</v>
      </c>
      <c r="L329" s="400">
        <f>SUM(N329:AP329)</f>
        <v>0</v>
      </c>
      <c r="M329" s="77">
        <v>5410</v>
      </c>
      <c r="N329" s="400"/>
      <c r="O329" s="400"/>
      <c r="P329" s="400"/>
      <c r="Q329" s="400"/>
      <c r="R329" s="400"/>
      <c r="S329" s="400"/>
      <c r="T329" s="400"/>
      <c r="U329" s="400"/>
      <c r="V329" s="400"/>
      <c r="W329" s="400"/>
      <c r="X329" s="400"/>
      <c r="Y329" s="400"/>
      <c r="Z329" s="400"/>
      <c r="AA329" s="400"/>
      <c r="AB329" s="400"/>
      <c r="AC329" s="400"/>
      <c r="AD329" s="400"/>
      <c r="AE329" s="400"/>
      <c r="AF329" s="400"/>
      <c r="AG329" s="400"/>
      <c r="AH329" s="400"/>
      <c r="AI329" s="400"/>
      <c r="AJ329" s="400"/>
      <c r="AK329" s="400"/>
      <c r="AL329" s="400"/>
      <c r="AM329" s="400"/>
      <c r="AN329" s="400"/>
      <c r="AO329" s="400"/>
      <c r="AP329" s="400"/>
    </row>
    <row r="330" spans="1:42" ht="26.4" x14ac:dyDescent="0.3">
      <c r="A330" s="8">
        <f t="shared" si="254"/>
        <v>42</v>
      </c>
      <c r="B330" s="9" t="str">
        <f t="shared" si="268"/>
        <v xml:space="preserve"> </v>
      </c>
      <c r="C330" s="45" t="str">
        <f t="shared" si="247"/>
        <v xml:space="preserve">  </v>
      </c>
      <c r="D330" s="45" t="str">
        <f t="shared" si="248"/>
        <v xml:space="preserve">  </v>
      </c>
      <c r="E330" s="39"/>
      <c r="F330" s="40"/>
      <c r="G330" s="41"/>
      <c r="H330" s="42">
        <v>42</v>
      </c>
      <c r="I330" s="43"/>
      <c r="J330" s="43"/>
      <c r="K330" s="44" t="s">
        <v>72</v>
      </c>
      <c r="L330" s="110">
        <f>SUM(L331,L333,L361,L364)</f>
        <v>181107</v>
      </c>
      <c r="M330" s="18"/>
      <c r="N330" s="110">
        <f t="shared" ref="N330:Y330" si="273">SUM(N331,N333,N361,N364)</f>
        <v>181107</v>
      </c>
      <c r="O330" s="110">
        <f t="shared" si="273"/>
        <v>0</v>
      </c>
      <c r="P330" s="110">
        <f t="shared" si="273"/>
        <v>0</v>
      </c>
      <c r="Q330" s="110">
        <f t="shared" si="273"/>
        <v>0</v>
      </c>
      <c r="R330" s="110">
        <f t="shared" si="273"/>
        <v>0</v>
      </c>
      <c r="S330" s="110">
        <f t="shared" si="273"/>
        <v>0</v>
      </c>
      <c r="T330" s="110">
        <f t="shared" si="273"/>
        <v>0</v>
      </c>
      <c r="U330" s="110">
        <f t="shared" si="273"/>
        <v>0</v>
      </c>
      <c r="V330" s="110">
        <f t="shared" si="273"/>
        <v>0</v>
      </c>
      <c r="W330" s="110">
        <f t="shared" si="273"/>
        <v>0</v>
      </c>
      <c r="X330" s="110">
        <f t="shared" si="273"/>
        <v>0</v>
      </c>
      <c r="Y330" s="110">
        <f t="shared" si="273"/>
        <v>0</v>
      </c>
      <c r="Z330" s="110">
        <f t="shared" ref="Z330:AP330" si="274">SUM(Z331,Z333,Z361,Z364)</f>
        <v>0</v>
      </c>
      <c r="AA330" s="110">
        <f t="shared" si="274"/>
        <v>0</v>
      </c>
      <c r="AB330" s="110">
        <f t="shared" si="274"/>
        <v>0</v>
      </c>
      <c r="AC330" s="110">
        <f t="shared" si="274"/>
        <v>0</v>
      </c>
      <c r="AD330" s="110">
        <f t="shared" si="274"/>
        <v>0</v>
      </c>
      <c r="AE330" s="110">
        <f t="shared" si="274"/>
        <v>0</v>
      </c>
      <c r="AF330" s="110">
        <f t="shared" si="274"/>
        <v>0</v>
      </c>
      <c r="AG330" s="110">
        <f t="shared" si="274"/>
        <v>0</v>
      </c>
      <c r="AH330" s="110">
        <f t="shared" si="274"/>
        <v>0</v>
      </c>
      <c r="AI330" s="110">
        <f t="shared" si="274"/>
        <v>0</v>
      </c>
      <c r="AJ330" s="110">
        <f t="shared" si="274"/>
        <v>0</v>
      </c>
      <c r="AK330" s="110">
        <f t="shared" si="274"/>
        <v>0</v>
      </c>
      <c r="AL330" s="110">
        <f t="shared" si="274"/>
        <v>0</v>
      </c>
      <c r="AM330" s="110">
        <f t="shared" si="274"/>
        <v>0</v>
      </c>
      <c r="AN330" s="110">
        <f t="shared" si="274"/>
        <v>0</v>
      </c>
      <c r="AO330" s="110">
        <f t="shared" si="274"/>
        <v>0</v>
      </c>
      <c r="AP330" s="110">
        <f t="shared" si="274"/>
        <v>0</v>
      </c>
    </row>
    <row r="331" spans="1:42" x14ac:dyDescent="0.3">
      <c r="A331" s="8">
        <f t="shared" ref="A331:A332" si="275">H331</f>
        <v>421</v>
      </c>
      <c r="B331" s="9" t="str">
        <f t="shared" ref="B331:B332" si="276">IF(J331&gt;0,G331," ")</f>
        <v xml:space="preserve"> </v>
      </c>
      <c r="C331" s="45" t="str">
        <f>IF(I331&gt;0,LEFT(E331,3),"  ")</f>
        <v xml:space="preserve">  </v>
      </c>
      <c r="D331" s="45" t="str">
        <f>IF(I331&gt;0,LEFT(E331,4),"  ")</f>
        <v xml:space="preserve">  </v>
      </c>
      <c r="E331" s="39"/>
      <c r="F331" s="40"/>
      <c r="G331" s="41"/>
      <c r="H331" s="42">
        <v>421</v>
      </c>
      <c r="I331" s="43"/>
      <c r="J331" s="43"/>
      <c r="K331" s="5" t="s">
        <v>120</v>
      </c>
      <c r="L331" s="110">
        <f>SUM(L332:L332)</f>
        <v>0</v>
      </c>
      <c r="M331" s="18"/>
      <c r="N331" s="110">
        <f>SUM(N332:N332)</f>
        <v>0</v>
      </c>
      <c r="O331" s="110">
        <f t="shared" ref="O331:Z331" si="277">SUM(O332:O332)</f>
        <v>0</v>
      </c>
      <c r="P331" s="110">
        <f t="shared" si="277"/>
        <v>0</v>
      </c>
      <c r="Q331" s="110">
        <f t="shared" si="277"/>
        <v>0</v>
      </c>
      <c r="R331" s="110">
        <f t="shared" si="277"/>
        <v>0</v>
      </c>
      <c r="S331" s="110">
        <f t="shared" si="277"/>
        <v>0</v>
      </c>
      <c r="T331" s="110">
        <f t="shared" si="277"/>
        <v>0</v>
      </c>
      <c r="U331" s="110">
        <f t="shared" si="277"/>
        <v>0</v>
      </c>
      <c r="V331" s="110">
        <f t="shared" si="277"/>
        <v>0</v>
      </c>
      <c r="W331" s="110">
        <f t="shared" si="277"/>
        <v>0</v>
      </c>
      <c r="X331" s="110">
        <f t="shared" si="277"/>
        <v>0</v>
      </c>
      <c r="Y331" s="110">
        <f t="shared" si="277"/>
        <v>0</v>
      </c>
      <c r="Z331" s="110">
        <f t="shared" si="277"/>
        <v>0</v>
      </c>
      <c r="AA331" s="110">
        <f t="shared" ref="AA331:AP331" si="278">SUM(AA332:AA332)</f>
        <v>0</v>
      </c>
      <c r="AB331" s="110">
        <f t="shared" si="278"/>
        <v>0</v>
      </c>
      <c r="AC331" s="110">
        <f t="shared" si="278"/>
        <v>0</v>
      </c>
      <c r="AD331" s="110">
        <f t="shared" si="278"/>
        <v>0</v>
      </c>
      <c r="AE331" s="110">
        <f t="shared" si="278"/>
        <v>0</v>
      </c>
      <c r="AF331" s="110">
        <f t="shared" si="278"/>
        <v>0</v>
      </c>
      <c r="AG331" s="110">
        <f t="shared" si="278"/>
        <v>0</v>
      </c>
      <c r="AH331" s="110">
        <f t="shared" si="278"/>
        <v>0</v>
      </c>
      <c r="AI331" s="110">
        <f t="shared" si="278"/>
        <v>0</v>
      </c>
      <c r="AJ331" s="110">
        <f t="shared" si="278"/>
        <v>0</v>
      </c>
      <c r="AK331" s="110">
        <f t="shared" si="278"/>
        <v>0</v>
      </c>
      <c r="AL331" s="110">
        <f t="shared" si="278"/>
        <v>0</v>
      </c>
      <c r="AM331" s="110">
        <f t="shared" si="278"/>
        <v>0</v>
      </c>
      <c r="AN331" s="110">
        <f t="shared" si="278"/>
        <v>0</v>
      </c>
      <c r="AO331" s="110">
        <f t="shared" si="278"/>
        <v>0</v>
      </c>
      <c r="AP331" s="110">
        <f t="shared" si="278"/>
        <v>0</v>
      </c>
    </row>
    <row r="332" spans="1:42" x14ac:dyDescent="0.3">
      <c r="A332" s="8">
        <f t="shared" si="275"/>
        <v>4214</v>
      </c>
      <c r="B332" s="9">
        <f t="shared" si="276"/>
        <v>32</v>
      </c>
      <c r="C332" s="45" t="str">
        <f t="shared" ref="C332" si="279">IF(I332&gt;0,LEFT(E332,3),"  ")</f>
        <v>091</v>
      </c>
      <c r="D332" s="45" t="str">
        <f t="shared" ref="D332" si="280">IF(I332&gt;0,LEFT(E332,4),"  ")</f>
        <v>0912</v>
      </c>
      <c r="E332" s="39" t="s">
        <v>137</v>
      </c>
      <c r="F332" s="40">
        <v>32</v>
      </c>
      <c r="G332" s="74">
        <v>32</v>
      </c>
      <c r="H332" s="42">
        <v>4214</v>
      </c>
      <c r="I332" s="397">
        <v>7042</v>
      </c>
      <c r="J332" s="46">
        <v>1123</v>
      </c>
      <c r="K332" s="44" t="s">
        <v>3435</v>
      </c>
      <c r="L332" s="400">
        <f>SUM(N332:AP332)</f>
        <v>0</v>
      </c>
      <c r="M332" s="77">
        <v>3210</v>
      </c>
      <c r="N332" s="400"/>
      <c r="O332" s="400"/>
      <c r="P332" s="400"/>
      <c r="Q332" s="400"/>
      <c r="R332" s="400"/>
      <c r="S332" s="400"/>
      <c r="T332" s="400"/>
      <c r="U332" s="400"/>
      <c r="V332" s="400"/>
      <c r="W332" s="400"/>
      <c r="X332" s="400"/>
      <c r="Y332" s="400"/>
      <c r="Z332" s="400"/>
      <c r="AA332" s="400"/>
      <c r="AB332" s="400"/>
      <c r="AC332" s="400"/>
      <c r="AD332" s="400"/>
      <c r="AE332" s="400"/>
      <c r="AF332" s="400"/>
      <c r="AG332" s="400"/>
      <c r="AH332" s="400"/>
      <c r="AI332" s="400"/>
      <c r="AJ332" s="400"/>
      <c r="AK332" s="400"/>
      <c r="AL332" s="400"/>
      <c r="AM332" s="400"/>
      <c r="AN332" s="400"/>
      <c r="AO332" s="400"/>
      <c r="AP332" s="400"/>
    </row>
    <row r="333" spans="1:42" x14ac:dyDescent="0.3">
      <c r="A333" s="8">
        <f t="shared" si="254"/>
        <v>422</v>
      </c>
      <c r="B333" s="9" t="str">
        <f t="shared" si="268"/>
        <v xml:space="preserve"> </v>
      </c>
      <c r="C333" s="45" t="str">
        <f t="shared" si="247"/>
        <v xml:space="preserve">  </v>
      </c>
      <c r="D333" s="45" t="str">
        <f t="shared" si="248"/>
        <v xml:space="preserve">  </v>
      </c>
      <c r="E333" s="39"/>
      <c r="F333" s="40"/>
      <c r="G333" s="41"/>
      <c r="H333" s="42">
        <v>422</v>
      </c>
      <c r="I333" s="43"/>
      <c r="J333" s="43"/>
      <c r="K333" s="44" t="s">
        <v>73</v>
      </c>
      <c r="L333" s="110">
        <f>SUM(L334:L360)</f>
        <v>140039</v>
      </c>
      <c r="M333" s="18"/>
      <c r="N333" s="110">
        <f>SUM(N334:N359)</f>
        <v>140039</v>
      </c>
      <c r="O333" s="110">
        <f t="shared" ref="O333:Z333" si="281">SUM(O334:O359)</f>
        <v>0</v>
      </c>
      <c r="P333" s="110">
        <f t="shared" si="281"/>
        <v>0</v>
      </c>
      <c r="Q333" s="110">
        <f t="shared" si="281"/>
        <v>0</v>
      </c>
      <c r="R333" s="110">
        <f t="shared" si="281"/>
        <v>0</v>
      </c>
      <c r="S333" s="110">
        <f t="shared" si="281"/>
        <v>0</v>
      </c>
      <c r="T333" s="110">
        <f t="shared" si="281"/>
        <v>0</v>
      </c>
      <c r="U333" s="110">
        <f t="shared" si="281"/>
        <v>0</v>
      </c>
      <c r="V333" s="110">
        <f t="shared" si="281"/>
        <v>0</v>
      </c>
      <c r="W333" s="110">
        <f t="shared" si="281"/>
        <v>0</v>
      </c>
      <c r="X333" s="110">
        <f t="shared" si="281"/>
        <v>0</v>
      </c>
      <c r="Y333" s="110">
        <f t="shared" si="281"/>
        <v>0</v>
      </c>
      <c r="Z333" s="110">
        <f t="shared" si="281"/>
        <v>0</v>
      </c>
      <c r="AA333" s="110">
        <f t="shared" ref="AA333:AP333" si="282">SUM(AA334:AA359)</f>
        <v>0</v>
      </c>
      <c r="AB333" s="110">
        <f t="shared" si="282"/>
        <v>0</v>
      </c>
      <c r="AC333" s="110">
        <f t="shared" si="282"/>
        <v>0</v>
      </c>
      <c r="AD333" s="110">
        <f t="shared" si="282"/>
        <v>0</v>
      </c>
      <c r="AE333" s="110">
        <f t="shared" si="282"/>
        <v>0</v>
      </c>
      <c r="AF333" s="110">
        <f t="shared" si="282"/>
        <v>0</v>
      </c>
      <c r="AG333" s="110">
        <f t="shared" si="282"/>
        <v>0</v>
      </c>
      <c r="AH333" s="110">
        <f t="shared" si="282"/>
        <v>0</v>
      </c>
      <c r="AI333" s="110">
        <f t="shared" si="282"/>
        <v>0</v>
      </c>
      <c r="AJ333" s="110">
        <f t="shared" si="282"/>
        <v>0</v>
      </c>
      <c r="AK333" s="110">
        <f t="shared" si="282"/>
        <v>0</v>
      </c>
      <c r="AL333" s="110">
        <f t="shared" si="282"/>
        <v>0</v>
      </c>
      <c r="AM333" s="110">
        <f t="shared" si="282"/>
        <v>0</v>
      </c>
      <c r="AN333" s="110">
        <f t="shared" si="282"/>
        <v>0</v>
      </c>
      <c r="AO333" s="110">
        <f t="shared" si="282"/>
        <v>0</v>
      </c>
      <c r="AP333" s="110">
        <f t="shared" si="282"/>
        <v>0</v>
      </c>
    </row>
    <row r="334" spans="1:42" x14ac:dyDescent="0.3">
      <c r="A334" s="8">
        <f t="shared" si="254"/>
        <v>4221</v>
      </c>
      <c r="B334" s="9">
        <f t="shared" si="268"/>
        <v>32</v>
      </c>
      <c r="C334" s="45" t="str">
        <f t="shared" si="247"/>
        <v>091</v>
      </c>
      <c r="D334" s="45" t="str">
        <f t="shared" si="248"/>
        <v>0912</v>
      </c>
      <c r="E334" s="39" t="s">
        <v>137</v>
      </c>
      <c r="F334" s="40">
        <v>32</v>
      </c>
      <c r="G334" s="41">
        <v>32</v>
      </c>
      <c r="H334" s="42">
        <v>4221</v>
      </c>
      <c r="I334" s="46">
        <v>1124</v>
      </c>
      <c r="J334" s="46">
        <v>1124</v>
      </c>
      <c r="K334" s="44" t="s">
        <v>74</v>
      </c>
      <c r="L334" s="400">
        <f t="shared" ref="L334:L360" si="283">SUM(N334:AP334)</f>
        <v>0</v>
      </c>
      <c r="M334" s="76">
        <v>3210</v>
      </c>
      <c r="N334" s="400"/>
      <c r="O334" s="400"/>
      <c r="P334" s="400"/>
      <c r="Q334" s="400"/>
      <c r="R334" s="400"/>
      <c r="S334" s="400"/>
      <c r="T334" s="400"/>
      <c r="U334" s="400"/>
      <c r="V334" s="400"/>
      <c r="W334" s="400"/>
      <c r="X334" s="400"/>
      <c r="Y334" s="400"/>
      <c r="Z334" s="400"/>
      <c r="AA334" s="400"/>
      <c r="AB334" s="400"/>
      <c r="AC334" s="400"/>
      <c r="AD334" s="400"/>
      <c r="AE334" s="400"/>
      <c r="AF334" s="400"/>
      <c r="AG334" s="400"/>
      <c r="AH334" s="400"/>
      <c r="AI334" s="400"/>
      <c r="AJ334" s="400"/>
      <c r="AK334" s="400"/>
      <c r="AL334" s="400"/>
      <c r="AM334" s="400"/>
      <c r="AN334" s="400"/>
      <c r="AO334" s="400"/>
      <c r="AP334" s="400"/>
    </row>
    <row r="335" spans="1:42" x14ac:dyDescent="0.3">
      <c r="A335" s="8">
        <f t="shared" si="254"/>
        <v>4221</v>
      </c>
      <c r="B335" s="9">
        <f t="shared" si="268"/>
        <v>49</v>
      </c>
      <c r="C335" s="45" t="str">
        <f t="shared" si="247"/>
        <v>091</v>
      </c>
      <c r="D335" s="45" t="str">
        <f t="shared" si="248"/>
        <v>0912</v>
      </c>
      <c r="E335" s="39" t="s">
        <v>137</v>
      </c>
      <c r="F335" s="40">
        <v>32</v>
      </c>
      <c r="G335" s="74">
        <v>49</v>
      </c>
      <c r="H335" s="42">
        <v>4221</v>
      </c>
      <c r="I335" s="46">
        <v>1125</v>
      </c>
      <c r="J335" s="46">
        <v>1125</v>
      </c>
      <c r="K335" s="44" t="s">
        <v>74</v>
      </c>
      <c r="L335" s="400">
        <f t="shared" si="283"/>
        <v>47600</v>
      </c>
      <c r="M335" s="77">
        <v>4910</v>
      </c>
      <c r="N335" s="400">
        <v>47600</v>
      </c>
      <c r="O335" s="400"/>
      <c r="P335" s="400"/>
      <c r="Q335" s="400"/>
      <c r="R335" s="400"/>
      <c r="S335" s="400"/>
      <c r="T335" s="400"/>
      <c r="U335" s="400"/>
      <c r="V335" s="400"/>
      <c r="W335" s="400"/>
      <c r="X335" s="400"/>
      <c r="Y335" s="400"/>
      <c r="Z335" s="400"/>
      <c r="AA335" s="400"/>
      <c r="AB335" s="400"/>
      <c r="AC335" s="400"/>
      <c r="AD335" s="400"/>
      <c r="AE335" s="400"/>
      <c r="AF335" s="400"/>
      <c r="AG335" s="400"/>
      <c r="AH335" s="400"/>
      <c r="AI335" s="400"/>
      <c r="AJ335" s="400"/>
      <c r="AK335" s="400"/>
      <c r="AL335" s="400"/>
      <c r="AM335" s="400"/>
      <c r="AN335" s="400"/>
      <c r="AO335" s="400"/>
      <c r="AP335" s="400"/>
    </row>
    <row r="336" spans="1:42" x14ac:dyDescent="0.3">
      <c r="A336" s="8">
        <f t="shared" si="254"/>
        <v>4221</v>
      </c>
      <c r="B336" s="9">
        <f t="shared" si="268"/>
        <v>54</v>
      </c>
      <c r="C336" s="45" t="str">
        <f t="shared" si="247"/>
        <v>091</v>
      </c>
      <c r="D336" s="45" t="str">
        <f t="shared" si="248"/>
        <v>0912</v>
      </c>
      <c r="E336" s="39" t="s">
        <v>137</v>
      </c>
      <c r="F336" s="40">
        <v>32</v>
      </c>
      <c r="G336" s="74">
        <v>54</v>
      </c>
      <c r="H336" s="42">
        <v>4221</v>
      </c>
      <c r="I336" s="46">
        <v>1126</v>
      </c>
      <c r="J336" s="46">
        <v>1126</v>
      </c>
      <c r="K336" s="44" t="s">
        <v>74</v>
      </c>
      <c r="L336" s="400">
        <f t="shared" si="283"/>
        <v>0</v>
      </c>
      <c r="M336" s="77">
        <v>5410</v>
      </c>
      <c r="N336" s="400"/>
      <c r="O336" s="400"/>
      <c r="P336" s="400"/>
      <c r="Q336" s="400"/>
      <c r="R336" s="400"/>
      <c r="S336" s="400"/>
      <c r="T336" s="400"/>
      <c r="U336" s="400"/>
      <c r="V336" s="400"/>
      <c r="W336" s="400"/>
      <c r="X336" s="400"/>
      <c r="Y336" s="400"/>
      <c r="Z336" s="400"/>
      <c r="AA336" s="400"/>
      <c r="AB336" s="400"/>
      <c r="AC336" s="400"/>
      <c r="AD336" s="400"/>
      <c r="AE336" s="400"/>
      <c r="AF336" s="400"/>
      <c r="AG336" s="400"/>
      <c r="AH336" s="400"/>
      <c r="AI336" s="400"/>
      <c r="AJ336" s="400"/>
      <c r="AK336" s="400"/>
      <c r="AL336" s="400"/>
      <c r="AM336" s="400"/>
      <c r="AN336" s="400"/>
      <c r="AO336" s="400"/>
      <c r="AP336" s="400"/>
    </row>
    <row r="337" spans="1:42" x14ac:dyDescent="0.3">
      <c r="A337" s="8">
        <f t="shared" si="254"/>
        <v>4221</v>
      </c>
      <c r="B337" s="9">
        <f t="shared" si="268"/>
        <v>62</v>
      </c>
      <c r="C337" s="45" t="str">
        <f t="shared" si="247"/>
        <v>091</v>
      </c>
      <c r="D337" s="45" t="str">
        <f t="shared" si="248"/>
        <v>0912</v>
      </c>
      <c r="E337" s="39" t="s">
        <v>137</v>
      </c>
      <c r="F337" s="40">
        <v>32</v>
      </c>
      <c r="G337" s="74">
        <v>62</v>
      </c>
      <c r="H337" s="42">
        <v>4221</v>
      </c>
      <c r="I337" s="46">
        <v>1127</v>
      </c>
      <c r="J337" s="46">
        <v>1127</v>
      </c>
      <c r="K337" s="44" t="s">
        <v>74</v>
      </c>
      <c r="L337" s="400">
        <f t="shared" si="283"/>
        <v>0</v>
      </c>
      <c r="M337" s="77">
        <v>6210</v>
      </c>
      <c r="N337" s="400"/>
      <c r="O337" s="400"/>
      <c r="P337" s="400"/>
      <c r="Q337" s="400"/>
      <c r="R337" s="400"/>
      <c r="S337" s="400"/>
      <c r="T337" s="400"/>
      <c r="U337" s="400"/>
      <c r="V337" s="400"/>
      <c r="W337" s="400"/>
      <c r="X337" s="400"/>
      <c r="Y337" s="400"/>
      <c r="Z337" s="400"/>
      <c r="AA337" s="400"/>
      <c r="AB337" s="400"/>
      <c r="AC337" s="400"/>
      <c r="AD337" s="400"/>
      <c r="AE337" s="400"/>
      <c r="AF337" s="400"/>
      <c r="AG337" s="400"/>
      <c r="AH337" s="400"/>
      <c r="AI337" s="400"/>
      <c r="AJ337" s="400"/>
      <c r="AK337" s="400"/>
      <c r="AL337" s="400"/>
      <c r="AM337" s="400"/>
      <c r="AN337" s="400"/>
      <c r="AO337" s="400"/>
      <c r="AP337" s="400"/>
    </row>
    <row r="338" spans="1:42" x14ac:dyDescent="0.3">
      <c r="A338" s="8">
        <f t="shared" si="254"/>
        <v>4221</v>
      </c>
      <c r="B338" s="9">
        <f t="shared" si="268"/>
        <v>72</v>
      </c>
      <c r="C338" s="45" t="str">
        <f t="shared" si="247"/>
        <v>091</v>
      </c>
      <c r="D338" s="45" t="str">
        <f t="shared" si="248"/>
        <v>0912</v>
      </c>
      <c r="E338" s="39" t="s">
        <v>137</v>
      </c>
      <c r="F338" s="40">
        <v>32</v>
      </c>
      <c r="G338" s="74">
        <v>72</v>
      </c>
      <c r="H338" s="42">
        <v>4221</v>
      </c>
      <c r="I338" s="46">
        <v>1128</v>
      </c>
      <c r="J338" s="46">
        <v>1128</v>
      </c>
      <c r="K338" s="44" t="s">
        <v>74</v>
      </c>
      <c r="L338" s="400">
        <f t="shared" si="283"/>
        <v>70120</v>
      </c>
      <c r="M338" s="77">
        <v>7210</v>
      </c>
      <c r="N338" s="400">
        <v>70120</v>
      </c>
      <c r="O338" s="400"/>
      <c r="P338" s="400"/>
      <c r="Q338" s="400"/>
      <c r="R338" s="400"/>
      <c r="S338" s="400"/>
      <c r="T338" s="400"/>
      <c r="U338" s="400"/>
      <c r="V338" s="400"/>
      <c r="W338" s="400"/>
      <c r="X338" s="400"/>
      <c r="Y338" s="400"/>
      <c r="Z338" s="400"/>
      <c r="AA338" s="400"/>
      <c r="AB338" s="400"/>
      <c r="AC338" s="400"/>
      <c r="AD338" s="400"/>
      <c r="AE338" s="400"/>
      <c r="AF338" s="400"/>
      <c r="AG338" s="400"/>
      <c r="AH338" s="400"/>
      <c r="AI338" s="400"/>
      <c r="AJ338" s="400"/>
      <c r="AK338" s="400"/>
      <c r="AL338" s="400"/>
      <c r="AM338" s="400"/>
      <c r="AN338" s="400"/>
      <c r="AO338" s="400"/>
      <c r="AP338" s="400"/>
    </row>
    <row r="339" spans="1:42" x14ac:dyDescent="0.3">
      <c r="A339" s="8">
        <f t="shared" si="254"/>
        <v>4221</v>
      </c>
      <c r="B339" s="9">
        <f t="shared" si="268"/>
        <v>82</v>
      </c>
      <c r="C339" s="45" t="str">
        <f t="shared" si="247"/>
        <v>091</v>
      </c>
      <c r="D339" s="45" t="str">
        <f t="shared" si="248"/>
        <v>0912</v>
      </c>
      <c r="E339" s="39" t="s">
        <v>137</v>
      </c>
      <c r="F339" s="40">
        <v>32</v>
      </c>
      <c r="G339" s="74">
        <v>82</v>
      </c>
      <c r="H339" s="42">
        <v>4221</v>
      </c>
      <c r="I339" s="46">
        <v>1129</v>
      </c>
      <c r="J339" s="46">
        <v>1129</v>
      </c>
      <c r="K339" s="44" t="s">
        <v>74</v>
      </c>
      <c r="L339" s="400">
        <f t="shared" si="283"/>
        <v>0</v>
      </c>
      <c r="M339" s="77">
        <v>8210</v>
      </c>
      <c r="N339" s="400"/>
      <c r="O339" s="400"/>
      <c r="P339" s="400"/>
      <c r="Q339" s="400"/>
      <c r="R339" s="400"/>
      <c r="S339" s="400"/>
      <c r="T339" s="400"/>
      <c r="U339" s="400"/>
      <c r="V339" s="400"/>
      <c r="W339" s="400"/>
      <c r="X339" s="400"/>
      <c r="Y339" s="400"/>
      <c r="Z339" s="400"/>
      <c r="AA339" s="400"/>
      <c r="AB339" s="400"/>
      <c r="AC339" s="400"/>
      <c r="AD339" s="400"/>
      <c r="AE339" s="400"/>
      <c r="AF339" s="400"/>
      <c r="AG339" s="400"/>
      <c r="AH339" s="400"/>
      <c r="AI339" s="400"/>
      <c r="AJ339" s="400"/>
      <c r="AK339" s="400"/>
      <c r="AL339" s="400"/>
      <c r="AM339" s="400"/>
      <c r="AN339" s="400"/>
      <c r="AO339" s="400"/>
      <c r="AP339" s="400"/>
    </row>
    <row r="340" spans="1:42" x14ac:dyDescent="0.3">
      <c r="A340" s="8">
        <f t="shared" si="254"/>
        <v>4222</v>
      </c>
      <c r="B340" s="9">
        <f t="shared" si="268"/>
        <v>32</v>
      </c>
      <c r="C340" s="45" t="str">
        <f t="shared" si="247"/>
        <v>091</v>
      </c>
      <c r="D340" s="45" t="str">
        <f t="shared" si="248"/>
        <v>0912</v>
      </c>
      <c r="E340" s="39" t="s">
        <v>137</v>
      </c>
      <c r="F340" s="40">
        <v>32</v>
      </c>
      <c r="G340" s="41">
        <v>32</v>
      </c>
      <c r="H340" s="42">
        <v>4222</v>
      </c>
      <c r="I340" s="46">
        <v>1130</v>
      </c>
      <c r="J340" s="46">
        <v>1130</v>
      </c>
      <c r="K340" s="44" t="s">
        <v>101</v>
      </c>
      <c r="L340" s="400">
        <f t="shared" si="283"/>
        <v>0</v>
      </c>
      <c r="M340" s="76">
        <v>3210</v>
      </c>
      <c r="N340" s="400"/>
      <c r="O340" s="400"/>
      <c r="P340" s="400"/>
      <c r="Q340" s="400"/>
      <c r="R340" s="400"/>
      <c r="S340" s="400"/>
      <c r="T340" s="400"/>
      <c r="U340" s="400"/>
      <c r="V340" s="400"/>
      <c r="W340" s="400"/>
      <c r="X340" s="400"/>
      <c r="Y340" s="400"/>
      <c r="Z340" s="400"/>
      <c r="AA340" s="400"/>
      <c r="AB340" s="400"/>
      <c r="AC340" s="400"/>
      <c r="AD340" s="400"/>
      <c r="AE340" s="400"/>
      <c r="AF340" s="400"/>
      <c r="AG340" s="400"/>
      <c r="AH340" s="400"/>
      <c r="AI340" s="400"/>
      <c r="AJ340" s="400"/>
      <c r="AK340" s="400"/>
      <c r="AL340" s="400"/>
      <c r="AM340" s="400"/>
      <c r="AN340" s="400"/>
      <c r="AO340" s="400"/>
      <c r="AP340" s="400"/>
    </row>
    <row r="341" spans="1:42" x14ac:dyDescent="0.3">
      <c r="A341" s="8">
        <f t="shared" si="254"/>
        <v>4222</v>
      </c>
      <c r="B341" s="9">
        <f t="shared" si="268"/>
        <v>49</v>
      </c>
      <c r="C341" s="45" t="str">
        <f t="shared" si="247"/>
        <v>091</v>
      </c>
      <c r="D341" s="45" t="str">
        <f t="shared" si="248"/>
        <v>0912</v>
      </c>
      <c r="E341" s="39" t="s">
        <v>137</v>
      </c>
      <c r="F341" s="40">
        <v>32</v>
      </c>
      <c r="G341" s="74">
        <v>49</v>
      </c>
      <c r="H341" s="42">
        <v>4222</v>
      </c>
      <c r="I341" s="46">
        <v>1131</v>
      </c>
      <c r="J341" s="46">
        <v>1131</v>
      </c>
      <c r="K341" s="44" t="s">
        <v>101</v>
      </c>
      <c r="L341" s="400">
        <f t="shared" si="283"/>
        <v>0</v>
      </c>
      <c r="M341" s="77">
        <v>4910</v>
      </c>
      <c r="N341" s="400"/>
      <c r="O341" s="400"/>
      <c r="P341" s="400"/>
      <c r="Q341" s="400"/>
      <c r="R341" s="400"/>
      <c r="S341" s="400"/>
      <c r="T341" s="400"/>
      <c r="U341" s="400"/>
      <c r="V341" s="400"/>
      <c r="W341" s="400"/>
      <c r="X341" s="400"/>
      <c r="Y341" s="400"/>
      <c r="Z341" s="400"/>
      <c r="AA341" s="400"/>
      <c r="AB341" s="400"/>
      <c r="AC341" s="400"/>
      <c r="AD341" s="400"/>
      <c r="AE341" s="400"/>
      <c r="AF341" s="400"/>
      <c r="AG341" s="400"/>
      <c r="AH341" s="400"/>
      <c r="AI341" s="400"/>
      <c r="AJ341" s="400"/>
      <c r="AK341" s="400"/>
      <c r="AL341" s="400"/>
      <c r="AM341" s="400"/>
      <c r="AN341" s="400"/>
      <c r="AO341" s="400"/>
      <c r="AP341" s="400"/>
    </row>
    <row r="342" spans="1:42" x14ac:dyDescent="0.3">
      <c r="A342" s="8">
        <f t="shared" si="254"/>
        <v>4222</v>
      </c>
      <c r="B342" s="9">
        <f t="shared" si="268"/>
        <v>54</v>
      </c>
      <c r="C342" s="45" t="str">
        <f t="shared" si="247"/>
        <v>091</v>
      </c>
      <c r="D342" s="45" t="str">
        <f t="shared" si="248"/>
        <v>0912</v>
      </c>
      <c r="E342" s="39" t="s">
        <v>137</v>
      </c>
      <c r="F342" s="40">
        <v>32</v>
      </c>
      <c r="G342" s="74">
        <v>54</v>
      </c>
      <c r="H342" s="42">
        <v>4222</v>
      </c>
      <c r="I342" s="46">
        <v>1132</v>
      </c>
      <c r="J342" s="46">
        <v>1132</v>
      </c>
      <c r="K342" s="44" t="s">
        <v>101</v>
      </c>
      <c r="L342" s="400">
        <f t="shared" si="283"/>
        <v>0</v>
      </c>
      <c r="M342" s="77">
        <v>5410</v>
      </c>
      <c r="N342" s="400"/>
      <c r="O342" s="400"/>
      <c r="P342" s="400"/>
      <c r="Q342" s="400"/>
      <c r="R342" s="400"/>
      <c r="S342" s="400"/>
      <c r="T342" s="400"/>
      <c r="U342" s="400"/>
      <c r="V342" s="400"/>
      <c r="W342" s="400"/>
      <c r="X342" s="400"/>
      <c r="Y342" s="400"/>
      <c r="Z342" s="400"/>
      <c r="AA342" s="400"/>
      <c r="AB342" s="400"/>
      <c r="AC342" s="400"/>
      <c r="AD342" s="400"/>
      <c r="AE342" s="400"/>
      <c r="AF342" s="400"/>
      <c r="AG342" s="400"/>
      <c r="AH342" s="400"/>
      <c r="AI342" s="400"/>
      <c r="AJ342" s="400"/>
      <c r="AK342" s="400"/>
      <c r="AL342" s="400"/>
      <c r="AM342" s="400"/>
      <c r="AN342" s="400"/>
      <c r="AO342" s="400"/>
      <c r="AP342" s="400"/>
    </row>
    <row r="343" spans="1:42" x14ac:dyDescent="0.3">
      <c r="A343" s="8">
        <f t="shared" si="254"/>
        <v>4222</v>
      </c>
      <c r="B343" s="9">
        <f t="shared" si="268"/>
        <v>72</v>
      </c>
      <c r="C343" s="45" t="str">
        <f t="shared" si="247"/>
        <v>091</v>
      </c>
      <c r="D343" s="45" t="str">
        <f t="shared" si="248"/>
        <v>0912</v>
      </c>
      <c r="E343" s="39" t="s">
        <v>137</v>
      </c>
      <c r="F343" s="40">
        <v>32</v>
      </c>
      <c r="G343" s="74">
        <v>72</v>
      </c>
      <c r="H343" s="42">
        <v>4222</v>
      </c>
      <c r="I343" s="46">
        <v>1133</v>
      </c>
      <c r="J343" s="46">
        <v>1133</v>
      </c>
      <c r="K343" s="44" t="s">
        <v>101</v>
      </c>
      <c r="L343" s="400">
        <f t="shared" si="283"/>
        <v>0</v>
      </c>
      <c r="M343" s="77">
        <v>7210</v>
      </c>
      <c r="N343" s="400"/>
      <c r="O343" s="400"/>
      <c r="P343" s="400"/>
      <c r="Q343" s="400"/>
      <c r="R343" s="400"/>
      <c r="S343" s="400"/>
      <c r="T343" s="400"/>
      <c r="U343" s="400"/>
      <c r="V343" s="400"/>
      <c r="W343" s="400"/>
      <c r="X343" s="400"/>
      <c r="Y343" s="400"/>
      <c r="Z343" s="400"/>
      <c r="AA343" s="400"/>
      <c r="AB343" s="400"/>
      <c r="AC343" s="400"/>
      <c r="AD343" s="400"/>
      <c r="AE343" s="400"/>
      <c r="AF343" s="400"/>
      <c r="AG343" s="400"/>
      <c r="AH343" s="400"/>
      <c r="AI343" s="400"/>
      <c r="AJ343" s="400"/>
      <c r="AK343" s="400"/>
      <c r="AL343" s="400"/>
      <c r="AM343" s="400"/>
      <c r="AN343" s="400"/>
      <c r="AO343" s="400"/>
      <c r="AP343" s="400"/>
    </row>
    <row r="344" spans="1:42" x14ac:dyDescent="0.3">
      <c r="A344" s="8">
        <f t="shared" si="254"/>
        <v>4223</v>
      </c>
      <c r="B344" s="9">
        <f t="shared" si="268"/>
        <v>32</v>
      </c>
      <c r="C344" s="45" t="str">
        <f t="shared" si="247"/>
        <v>091</v>
      </c>
      <c r="D344" s="45" t="str">
        <f t="shared" si="248"/>
        <v>0912</v>
      </c>
      <c r="E344" s="39" t="s">
        <v>137</v>
      </c>
      <c r="F344" s="40">
        <v>32</v>
      </c>
      <c r="G344" s="41">
        <v>32</v>
      </c>
      <c r="H344" s="42">
        <v>4223</v>
      </c>
      <c r="I344" s="46">
        <v>1134</v>
      </c>
      <c r="J344" s="46">
        <v>1134</v>
      </c>
      <c r="K344" s="44" t="s">
        <v>102</v>
      </c>
      <c r="L344" s="400">
        <f t="shared" si="283"/>
        <v>0</v>
      </c>
      <c r="M344" s="76">
        <v>3210</v>
      </c>
      <c r="N344" s="400"/>
      <c r="O344" s="400"/>
      <c r="P344" s="400"/>
      <c r="Q344" s="400"/>
      <c r="R344" s="400"/>
      <c r="S344" s="400"/>
      <c r="T344" s="400"/>
      <c r="U344" s="400"/>
      <c r="V344" s="400"/>
      <c r="W344" s="400"/>
      <c r="X344" s="400"/>
      <c r="Y344" s="400"/>
      <c r="Z344" s="400"/>
      <c r="AA344" s="400"/>
      <c r="AB344" s="400"/>
      <c r="AC344" s="400"/>
      <c r="AD344" s="400"/>
      <c r="AE344" s="400"/>
      <c r="AF344" s="400"/>
      <c r="AG344" s="400"/>
      <c r="AH344" s="400"/>
      <c r="AI344" s="400"/>
      <c r="AJ344" s="400"/>
      <c r="AK344" s="400"/>
      <c r="AL344" s="400"/>
      <c r="AM344" s="400"/>
      <c r="AN344" s="400"/>
      <c r="AO344" s="400"/>
      <c r="AP344" s="400"/>
    </row>
    <row r="345" spans="1:42" x14ac:dyDescent="0.3">
      <c r="A345" s="8">
        <f t="shared" si="254"/>
        <v>4223</v>
      </c>
      <c r="B345" s="9">
        <f t="shared" si="268"/>
        <v>54</v>
      </c>
      <c r="C345" s="45" t="str">
        <f t="shared" si="247"/>
        <v>091</v>
      </c>
      <c r="D345" s="45" t="str">
        <f t="shared" si="248"/>
        <v>0912</v>
      </c>
      <c r="E345" s="39" t="s">
        <v>137</v>
      </c>
      <c r="F345" s="40">
        <v>32</v>
      </c>
      <c r="G345" s="41">
        <v>54</v>
      </c>
      <c r="H345" s="42">
        <v>4223</v>
      </c>
      <c r="I345" s="397">
        <v>7021</v>
      </c>
      <c r="J345" s="46">
        <v>1134</v>
      </c>
      <c r="K345" s="44" t="s">
        <v>102</v>
      </c>
      <c r="L345" s="400">
        <f t="shared" si="283"/>
        <v>0</v>
      </c>
      <c r="M345" s="76">
        <v>5410</v>
      </c>
      <c r="N345" s="400"/>
      <c r="O345" s="400"/>
      <c r="P345" s="400"/>
      <c r="Q345" s="400"/>
      <c r="R345" s="400"/>
      <c r="S345" s="400"/>
      <c r="T345" s="400"/>
      <c r="U345" s="400"/>
      <c r="V345" s="400"/>
      <c r="W345" s="400"/>
      <c r="X345" s="400"/>
      <c r="Y345" s="400"/>
      <c r="Z345" s="400"/>
      <c r="AA345" s="400"/>
      <c r="AB345" s="400"/>
      <c r="AC345" s="400"/>
      <c r="AD345" s="400"/>
      <c r="AE345" s="400"/>
      <c r="AF345" s="400"/>
      <c r="AG345" s="400"/>
      <c r="AH345" s="400"/>
      <c r="AI345" s="400"/>
      <c r="AJ345" s="400"/>
      <c r="AK345" s="400"/>
      <c r="AL345" s="400"/>
      <c r="AM345" s="400"/>
      <c r="AN345" s="400"/>
      <c r="AO345" s="400"/>
      <c r="AP345" s="400"/>
    </row>
    <row r="346" spans="1:42" x14ac:dyDescent="0.3">
      <c r="A346" s="8">
        <f t="shared" ref="A346" si="284">H346</f>
        <v>4223</v>
      </c>
      <c r="B346" s="9">
        <f t="shared" ref="B346" si="285">IF(J346&gt;0,G346," ")</f>
        <v>62</v>
      </c>
      <c r="C346" s="45" t="str">
        <f t="shared" ref="C346" si="286">IF(I346&gt;0,LEFT(E346,3),"  ")</f>
        <v>091</v>
      </c>
      <c r="D346" s="45" t="str">
        <f t="shared" ref="D346" si="287">IF(I346&gt;0,LEFT(E346,4),"  ")</f>
        <v>0912</v>
      </c>
      <c r="E346" s="39" t="s">
        <v>137</v>
      </c>
      <c r="F346" s="40">
        <v>32</v>
      </c>
      <c r="G346" s="41">
        <v>62</v>
      </c>
      <c r="H346" s="42">
        <v>4223</v>
      </c>
      <c r="I346" s="397">
        <v>7022</v>
      </c>
      <c r="J346" s="46">
        <v>1134</v>
      </c>
      <c r="K346" s="44" t="s">
        <v>102</v>
      </c>
      <c r="L346" s="400">
        <f t="shared" si="283"/>
        <v>0</v>
      </c>
      <c r="M346" s="76">
        <v>6210</v>
      </c>
      <c r="N346" s="400"/>
      <c r="O346" s="400"/>
      <c r="P346" s="400"/>
      <c r="Q346" s="400"/>
      <c r="R346" s="400"/>
      <c r="S346" s="400"/>
      <c r="T346" s="400"/>
      <c r="U346" s="400"/>
      <c r="V346" s="400"/>
      <c r="W346" s="400"/>
      <c r="X346" s="400"/>
      <c r="Y346" s="400"/>
      <c r="Z346" s="400"/>
      <c r="AA346" s="400"/>
      <c r="AB346" s="400"/>
      <c r="AC346" s="400"/>
      <c r="AD346" s="400"/>
      <c r="AE346" s="400"/>
      <c r="AF346" s="400"/>
      <c r="AG346" s="400"/>
      <c r="AH346" s="400"/>
      <c r="AI346" s="400"/>
      <c r="AJ346" s="400"/>
      <c r="AK346" s="400"/>
      <c r="AL346" s="400"/>
      <c r="AM346" s="400"/>
      <c r="AN346" s="400"/>
      <c r="AO346" s="400"/>
      <c r="AP346" s="400"/>
    </row>
    <row r="347" spans="1:42" x14ac:dyDescent="0.3">
      <c r="A347" s="8">
        <f t="shared" si="254"/>
        <v>4223</v>
      </c>
      <c r="B347" s="9">
        <f t="shared" si="268"/>
        <v>82</v>
      </c>
      <c r="C347" s="45" t="str">
        <f t="shared" si="247"/>
        <v>091</v>
      </c>
      <c r="D347" s="45" t="str">
        <f t="shared" si="248"/>
        <v>0912</v>
      </c>
      <c r="E347" s="39" t="s">
        <v>137</v>
      </c>
      <c r="F347" s="40">
        <v>32</v>
      </c>
      <c r="G347" s="74">
        <v>82</v>
      </c>
      <c r="H347" s="42">
        <v>4223</v>
      </c>
      <c r="I347" s="46">
        <v>1135</v>
      </c>
      <c r="J347" s="46">
        <v>1135</v>
      </c>
      <c r="K347" s="44" t="s">
        <v>102</v>
      </c>
      <c r="L347" s="400">
        <f t="shared" si="283"/>
        <v>0</v>
      </c>
      <c r="M347" s="77">
        <v>8210</v>
      </c>
      <c r="N347" s="400"/>
      <c r="O347" s="400"/>
      <c r="P347" s="400"/>
      <c r="Q347" s="400"/>
      <c r="R347" s="400"/>
      <c r="S347" s="400"/>
      <c r="T347" s="400"/>
      <c r="U347" s="400"/>
      <c r="V347" s="400"/>
      <c r="W347" s="400"/>
      <c r="X347" s="400"/>
      <c r="Y347" s="400"/>
      <c r="Z347" s="400"/>
      <c r="AA347" s="400"/>
      <c r="AB347" s="400"/>
      <c r="AC347" s="400"/>
      <c r="AD347" s="400"/>
      <c r="AE347" s="400"/>
      <c r="AF347" s="400"/>
      <c r="AG347" s="400"/>
      <c r="AH347" s="400"/>
      <c r="AI347" s="400"/>
      <c r="AJ347" s="400"/>
      <c r="AK347" s="400"/>
      <c r="AL347" s="400"/>
      <c r="AM347" s="400"/>
      <c r="AN347" s="400"/>
      <c r="AO347" s="400"/>
      <c r="AP347" s="400"/>
    </row>
    <row r="348" spans="1:42" x14ac:dyDescent="0.3">
      <c r="C348" s="45" t="str">
        <f t="shared" si="247"/>
        <v xml:space="preserve">  </v>
      </c>
      <c r="D348" s="45" t="str">
        <f t="shared" si="248"/>
        <v xml:space="preserve">  </v>
      </c>
      <c r="E348" s="39" t="s">
        <v>137</v>
      </c>
      <c r="F348" s="40"/>
      <c r="G348" s="74">
        <v>72</v>
      </c>
      <c r="H348" s="42">
        <v>4223</v>
      </c>
      <c r="I348" s="46">
        <v>0</v>
      </c>
      <c r="J348" s="46"/>
      <c r="K348" s="44" t="s">
        <v>102</v>
      </c>
      <c r="L348" s="400">
        <f t="shared" si="283"/>
        <v>0</v>
      </c>
      <c r="M348" s="77">
        <v>7210</v>
      </c>
      <c r="N348" s="400"/>
      <c r="O348" s="400"/>
      <c r="P348" s="400"/>
      <c r="Q348" s="400"/>
      <c r="R348" s="400"/>
      <c r="S348" s="400"/>
      <c r="T348" s="400"/>
      <c r="U348" s="400"/>
      <c r="V348" s="400"/>
      <c r="W348" s="400"/>
      <c r="X348" s="400"/>
      <c r="Y348" s="400"/>
      <c r="Z348" s="400"/>
      <c r="AA348" s="400"/>
      <c r="AB348" s="400"/>
      <c r="AC348" s="400"/>
      <c r="AD348" s="400"/>
      <c r="AE348" s="400"/>
      <c r="AF348" s="400"/>
      <c r="AG348" s="400"/>
      <c r="AH348" s="400"/>
      <c r="AI348" s="400"/>
      <c r="AJ348" s="400"/>
      <c r="AK348" s="400"/>
      <c r="AL348" s="400"/>
      <c r="AM348" s="400"/>
      <c r="AN348" s="400"/>
      <c r="AO348" s="400"/>
      <c r="AP348" s="400"/>
    </row>
    <row r="349" spans="1:42" x14ac:dyDescent="0.3">
      <c r="A349" s="8">
        <f t="shared" si="254"/>
        <v>4224</v>
      </c>
      <c r="B349" s="9">
        <f t="shared" si="268"/>
        <v>54</v>
      </c>
      <c r="C349" s="45" t="str">
        <f t="shared" si="247"/>
        <v>091</v>
      </c>
      <c r="D349" s="45" t="str">
        <f t="shared" si="248"/>
        <v>0912</v>
      </c>
      <c r="E349" s="39" t="s">
        <v>137</v>
      </c>
      <c r="F349" s="40">
        <v>32</v>
      </c>
      <c r="G349" s="74">
        <v>54</v>
      </c>
      <c r="H349" s="42">
        <v>4224</v>
      </c>
      <c r="I349" s="46">
        <v>1136</v>
      </c>
      <c r="J349" s="46">
        <v>1136</v>
      </c>
      <c r="K349" s="44" t="s">
        <v>122</v>
      </c>
      <c r="L349" s="400">
        <f t="shared" si="283"/>
        <v>0</v>
      </c>
      <c r="M349" s="77">
        <v>5410</v>
      </c>
      <c r="N349" s="400"/>
      <c r="O349" s="400"/>
      <c r="P349" s="400"/>
      <c r="Q349" s="400"/>
      <c r="R349" s="400"/>
      <c r="S349" s="400"/>
      <c r="T349" s="400"/>
      <c r="U349" s="400"/>
      <c r="V349" s="400"/>
      <c r="W349" s="400"/>
      <c r="X349" s="400"/>
      <c r="Y349" s="400"/>
      <c r="Z349" s="400"/>
      <c r="AA349" s="400"/>
      <c r="AB349" s="400"/>
      <c r="AC349" s="400"/>
      <c r="AD349" s="400"/>
      <c r="AE349" s="400"/>
      <c r="AF349" s="400"/>
      <c r="AG349" s="400"/>
      <c r="AH349" s="400"/>
      <c r="AI349" s="400"/>
      <c r="AJ349" s="400"/>
      <c r="AK349" s="400"/>
      <c r="AL349" s="400"/>
      <c r="AM349" s="400"/>
      <c r="AN349" s="400"/>
      <c r="AO349" s="400"/>
      <c r="AP349" s="400"/>
    </row>
    <row r="350" spans="1:42" x14ac:dyDescent="0.3">
      <c r="A350" s="8">
        <f t="shared" si="254"/>
        <v>4224</v>
      </c>
      <c r="B350" s="9">
        <f t="shared" si="268"/>
        <v>82</v>
      </c>
      <c r="C350" s="45" t="str">
        <f t="shared" si="247"/>
        <v>091</v>
      </c>
      <c r="D350" s="45" t="str">
        <f t="shared" si="248"/>
        <v>0912</v>
      </c>
      <c r="E350" s="39" t="s">
        <v>137</v>
      </c>
      <c r="F350" s="40">
        <v>32</v>
      </c>
      <c r="G350" s="74">
        <v>82</v>
      </c>
      <c r="H350" s="42">
        <v>4224</v>
      </c>
      <c r="I350" s="46">
        <v>1137</v>
      </c>
      <c r="J350" s="46">
        <v>1137</v>
      </c>
      <c r="K350" s="44" t="s">
        <v>122</v>
      </c>
      <c r="L350" s="400">
        <f t="shared" si="283"/>
        <v>0</v>
      </c>
      <c r="M350" s="77">
        <v>8210</v>
      </c>
      <c r="N350" s="400"/>
      <c r="O350" s="400"/>
      <c r="P350" s="400"/>
      <c r="Q350" s="400"/>
      <c r="R350" s="400"/>
      <c r="S350" s="400"/>
      <c r="T350" s="400"/>
      <c r="U350" s="400"/>
      <c r="V350" s="400"/>
      <c r="W350" s="400"/>
      <c r="X350" s="400"/>
      <c r="Y350" s="400"/>
      <c r="Z350" s="400"/>
      <c r="AA350" s="400"/>
      <c r="AB350" s="400"/>
      <c r="AC350" s="400"/>
      <c r="AD350" s="400"/>
      <c r="AE350" s="400"/>
      <c r="AF350" s="400"/>
      <c r="AG350" s="400"/>
      <c r="AH350" s="400"/>
      <c r="AI350" s="400"/>
      <c r="AJ350" s="400"/>
      <c r="AK350" s="400"/>
      <c r="AL350" s="400"/>
      <c r="AM350" s="400"/>
      <c r="AN350" s="400"/>
      <c r="AO350" s="400"/>
      <c r="AP350" s="400"/>
    </row>
    <row r="351" spans="1:42" x14ac:dyDescent="0.3">
      <c r="A351" s="8">
        <f t="shared" si="254"/>
        <v>4225</v>
      </c>
      <c r="B351" s="9">
        <f t="shared" si="268"/>
        <v>54</v>
      </c>
      <c r="C351" s="45" t="str">
        <f t="shared" si="247"/>
        <v>091</v>
      </c>
      <c r="D351" s="45" t="str">
        <f t="shared" si="248"/>
        <v>0912</v>
      </c>
      <c r="E351" s="39" t="s">
        <v>137</v>
      </c>
      <c r="F351" s="40">
        <v>32</v>
      </c>
      <c r="G351" s="74">
        <v>54</v>
      </c>
      <c r="H351" s="42">
        <v>4225</v>
      </c>
      <c r="I351" s="46">
        <v>1138</v>
      </c>
      <c r="J351" s="46">
        <v>1138</v>
      </c>
      <c r="K351" s="44" t="s">
        <v>108</v>
      </c>
      <c r="L351" s="400">
        <f t="shared" si="283"/>
        <v>0</v>
      </c>
      <c r="M351" s="77">
        <v>5410</v>
      </c>
      <c r="N351" s="400"/>
      <c r="O351" s="400"/>
      <c r="P351" s="400"/>
      <c r="Q351" s="400"/>
      <c r="R351" s="400"/>
      <c r="S351" s="400"/>
      <c r="T351" s="400"/>
      <c r="U351" s="400"/>
      <c r="V351" s="400"/>
      <c r="W351" s="400"/>
      <c r="X351" s="400"/>
      <c r="Y351" s="400"/>
      <c r="Z351" s="400"/>
      <c r="AA351" s="400"/>
      <c r="AB351" s="400"/>
      <c r="AC351" s="400"/>
      <c r="AD351" s="400"/>
      <c r="AE351" s="400"/>
      <c r="AF351" s="400"/>
      <c r="AG351" s="400"/>
      <c r="AH351" s="400"/>
      <c r="AI351" s="400"/>
      <c r="AJ351" s="400"/>
      <c r="AK351" s="400"/>
      <c r="AL351" s="400"/>
      <c r="AM351" s="400"/>
      <c r="AN351" s="400"/>
      <c r="AO351" s="400"/>
      <c r="AP351" s="400"/>
    </row>
    <row r="352" spans="1:42" x14ac:dyDescent="0.3">
      <c r="A352" s="8">
        <f t="shared" si="254"/>
        <v>4225</v>
      </c>
      <c r="B352" s="9">
        <f t="shared" si="268"/>
        <v>62</v>
      </c>
      <c r="C352" s="45" t="str">
        <f t="shared" si="247"/>
        <v>091</v>
      </c>
      <c r="D352" s="45" t="str">
        <f t="shared" si="248"/>
        <v>0912</v>
      </c>
      <c r="E352" s="39" t="s">
        <v>137</v>
      </c>
      <c r="F352" s="40">
        <v>32</v>
      </c>
      <c r="G352" s="74">
        <v>62</v>
      </c>
      <c r="H352" s="42">
        <v>4225</v>
      </c>
      <c r="I352" s="46">
        <v>1139</v>
      </c>
      <c r="J352" s="46">
        <v>1139</v>
      </c>
      <c r="K352" s="44" t="s">
        <v>108</v>
      </c>
      <c r="L352" s="400">
        <f t="shared" si="283"/>
        <v>0</v>
      </c>
      <c r="M352" s="77">
        <v>6210</v>
      </c>
      <c r="N352" s="400"/>
      <c r="O352" s="400"/>
      <c r="P352" s="400"/>
      <c r="Q352" s="400"/>
      <c r="R352" s="400"/>
      <c r="S352" s="400"/>
      <c r="T352" s="400"/>
      <c r="U352" s="400"/>
      <c r="V352" s="400"/>
      <c r="W352" s="400"/>
      <c r="X352" s="400"/>
      <c r="Y352" s="400"/>
      <c r="Z352" s="400"/>
      <c r="AA352" s="400"/>
      <c r="AB352" s="400"/>
      <c r="AC352" s="400"/>
      <c r="AD352" s="400"/>
      <c r="AE352" s="400"/>
      <c r="AF352" s="400"/>
      <c r="AG352" s="400"/>
      <c r="AH352" s="400"/>
      <c r="AI352" s="400"/>
      <c r="AJ352" s="400"/>
      <c r="AK352" s="400"/>
      <c r="AL352" s="400"/>
      <c r="AM352" s="400"/>
      <c r="AN352" s="400"/>
      <c r="AO352" s="400"/>
      <c r="AP352" s="400"/>
    </row>
    <row r="353" spans="1:42" x14ac:dyDescent="0.3">
      <c r="A353" s="8">
        <f t="shared" si="254"/>
        <v>4226</v>
      </c>
      <c r="B353" s="9">
        <f t="shared" si="268"/>
        <v>32</v>
      </c>
      <c r="C353" s="45" t="str">
        <f t="shared" si="247"/>
        <v>091</v>
      </c>
      <c r="D353" s="45" t="str">
        <f t="shared" si="248"/>
        <v>0912</v>
      </c>
      <c r="E353" s="39" t="s">
        <v>137</v>
      </c>
      <c r="F353" s="40">
        <v>32</v>
      </c>
      <c r="G353" s="41">
        <v>32</v>
      </c>
      <c r="H353" s="42">
        <v>4226</v>
      </c>
      <c r="I353" s="46">
        <v>1140</v>
      </c>
      <c r="J353" s="46">
        <v>1140</v>
      </c>
      <c r="K353" s="44" t="s">
        <v>151</v>
      </c>
      <c r="L353" s="400">
        <f t="shared" si="283"/>
        <v>0</v>
      </c>
      <c r="M353" s="76">
        <v>3210</v>
      </c>
      <c r="N353" s="400"/>
      <c r="O353" s="400"/>
      <c r="P353" s="400"/>
      <c r="Q353" s="400"/>
      <c r="R353" s="400"/>
      <c r="S353" s="400"/>
      <c r="T353" s="400"/>
      <c r="U353" s="400"/>
      <c r="V353" s="400"/>
      <c r="W353" s="400"/>
      <c r="X353" s="400"/>
      <c r="Y353" s="400"/>
      <c r="Z353" s="400"/>
      <c r="AA353" s="400"/>
      <c r="AB353" s="400"/>
      <c r="AC353" s="400"/>
      <c r="AD353" s="400"/>
      <c r="AE353" s="400"/>
      <c r="AF353" s="400"/>
      <c r="AG353" s="400"/>
      <c r="AH353" s="400"/>
      <c r="AI353" s="400"/>
      <c r="AJ353" s="400"/>
      <c r="AK353" s="400"/>
      <c r="AL353" s="400"/>
      <c r="AM353" s="400"/>
      <c r="AN353" s="400"/>
      <c r="AO353" s="400"/>
      <c r="AP353" s="400"/>
    </row>
    <row r="354" spans="1:42" x14ac:dyDescent="0.3">
      <c r="A354" s="8">
        <f t="shared" si="254"/>
        <v>4226</v>
      </c>
      <c r="B354" s="9">
        <f t="shared" si="268"/>
        <v>54</v>
      </c>
      <c r="C354" s="45" t="str">
        <f t="shared" si="247"/>
        <v>091</v>
      </c>
      <c r="D354" s="45" t="str">
        <f t="shared" si="248"/>
        <v>0912</v>
      </c>
      <c r="E354" s="39" t="s">
        <v>137</v>
      </c>
      <c r="F354" s="40">
        <v>32</v>
      </c>
      <c r="G354" s="74">
        <v>54</v>
      </c>
      <c r="H354" s="42">
        <v>4226</v>
      </c>
      <c r="I354" s="46">
        <v>1141</v>
      </c>
      <c r="J354" s="46">
        <v>1141</v>
      </c>
      <c r="K354" s="44" t="s">
        <v>151</v>
      </c>
      <c r="L354" s="400">
        <f t="shared" si="283"/>
        <v>0</v>
      </c>
      <c r="M354" s="77">
        <v>5410</v>
      </c>
      <c r="N354" s="400"/>
      <c r="O354" s="400"/>
      <c r="P354" s="400"/>
      <c r="Q354" s="400"/>
      <c r="R354" s="400"/>
      <c r="S354" s="400"/>
      <c r="T354" s="400"/>
      <c r="U354" s="400"/>
      <c r="V354" s="400"/>
      <c r="W354" s="400"/>
      <c r="X354" s="400"/>
      <c r="Y354" s="400"/>
      <c r="Z354" s="400"/>
      <c r="AA354" s="400"/>
      <c r="AB354" s="400"/>
      <c r="AC354" s="400"/>
      <c r="AD354" s="400"/>
      <c r="AE354" s="400"/>
      <c r="AF354" s="400"/>
      <c r="AG354" s="400"/>
      <c r="AH354" s="400"/>
      <c r="AI354" s="400"/>
      <c r="AJ354" s="400"/>
      <c r="AK354" s="400"/>
      <c r="AL354" s="400"/>
      <c r="AM354" s="400"/>
      <c r="AN354" s="400"/>
      <c r="AO354" s="400"/>
      <c r="AP354" s="400"/>
    </row>
    <row r="355" spans="1:42" x14ac:dyDescent="0.3">
      <c r="A355" s="8">
        <f t="shared" si="254"/>
        <v>4226</v>
      </c>
      <c r="B355" s="9">
        <f t="shared" si="268"/>
        <v>82</v>
      </c>
      <c r="C355" s="45" t="str">
        <f t="shared" si="247"/>
        <v>091</v>
      </c>
      <c r="D355" s="45" t="str">
        <f t="shared" si="248"/>
        <v>0912</v>
      </c>
      <c r="E355" s="39" t="s">
        <v>137</v>
      </c>
      <c r="F355" s="40">
        <v>32</v>
      </c>
      <c r="G355" s="74">
        <v>82</v>
      </c>
      <c r="H355" s="42">
        <v>4226</v>
      </c>
      <c r="I355" s="46">
        <v>1142</v>
      </c>
      <c r="J355" s="46">
        <v>1142</v>
      </c>
      <c r="K355" s="44" t="s">
        <v>151</v>
      </c>
      <c r="L355" s="400">
        <f t="shared" si="283"/>
        <v>0</v>
      </c>
      <c r="M355" s="77">
        <v>8210</v>
      </c>
      <c r="N355" s="400"/>
      <c r="O355" s="400"/>
      <c r="P355" s="400"/>
      <c r="Q355" s="400"/>
      <c r="R355" s="400"/>
      <c r="S355" s="400"/>
      <c r="T355" s="400"/>
      <c r="U355" s="400"/>
      <c r="V355" s="400"/>
      <c r="W355" s="400"/>
      <c r="X355" s="400"/>
      <c r="Y355" s="400"/>
      <c r="Z355" s="400"/>
      <c r="AA355" s="400"/>
      <c r="AB355" s="400"/>
      <c r="AC355" s="400"/>
      <c r="AD355" s="400"/>
      <c r="AE355" s="400"/>
      <c r="AF355" s="400"/>
      <c r="AG355" s="400"/>
      <c r="AH355" s="400"/>
      <c r="AI355" s="400"/>
      <c r="AJ355" s="400"/>
      <c r="AK355" s="400"/>
      <c r="AL355" s="400"/>
      <c r="AM355" s="400"/>
      <c r="AN355" s="400"/>
      <c r="AO355" s="400"/>
      <c r="AP355" s="400"/>
    </row>
    <row r="356" spans="1:42" ht="26.4" x14ac:dyDescent="0.3">
      <c r="A356" s="8">
        <f t="shared" si="254"/>
        <v>4227</v>
      </c>
      <c r="B356" s="9">
        <f t="shared" si="268"/>
        <v>32</v>
      </c>
      <c r="C356" s="45" t="str">
        <f t="shared" si="247"/>
        <v>091</v>
      </c>
      <c r="D356" s="45" t="str">
        <f t="shared" si="248"/>
        <v>0912</v>
      </c>
      <c r="E356" s="39" t="s">
        <v>137</v>
      </c>
      <c r="F356" s="40">
        <v>32</v>
      </c>
      <c r="G356" s="41">
        <v>32</v>
      </c>
      <c r="H356" s="42">
        <v>4227</v>
      </c>
      <c r="I356" s="46">
        <v>1143</v>
      </c>
      <c r="J356" s="46">
        <v>1143</v>
      </c>
      <c r="K356" s="44" t="s">
        <v>103</v>
      </c>
      <c r="L356" s="400">
        <f t="shared" si="283"/>
        <v>4319</v>
      </c>
      <c r="M356" s="76">
        <v>3210</v>
      </c>
      <c r="N356" s="400">
        <v>4319</v>
      </c>
      <c r="O356" s="400"/>
      <c r="P356" s="400"/>
      <c r="Q356" s="400"/>
      <c r="R356" s="400"/>
      <c r="S356" s="400"/>
      <c r="T356" s="400"/>
      <c r="U356" s="400"/>
      <c r="V356" s="400"/>
      <c r="W356" s="400"/>
      <c r="X356" s="400"/>
      <c r="Y356" s="400"/>
      <c r="Z356" s="400"/>
      <c r="AA356" s="400"/>
      <c r="AB356" s="400"/>
      <c r="AC356" s="400"/>
      <c r="AD356" s="400"/>
      <c r="AE356" s="400"/>
      <c r="AF356" s="400"/>
      <c r="AG356" s="400"/>
      <c r="AH356" s="400"/>
      <c r="AI356" s="400"/>
      <c r="AJ356" s="400"/>
      <c r="AK356" s="400"/>
      <c r="AL356" s="400"/>
      <c r="AM356" s="400"/>
      <c r="AN356" s="400"/>
      <c r="AO356" s="400"/>
      <c r="AP356" s="400"/>
    </row>
    <row r="357" spans="1:42" ht="26.4" x14ac:dyDescent="0.3">
      <c r="A357" s="8">
        <f t="shared" si="254"/>
        <v>4227</v>
      </c>
      <c r="B357" s="9">
        <f t="shared" si="268"/>
        <v>49</v>
      </c>
      <c r="C357" s="45" t="str">
        <f t="shared" si="247"/>
        <v>091</v>
      </c>
      <c r="D357" s="45" t="str">
        <f t="shared" si="248"/>
        <v>0912</v>
      </c>
      <c r="E357" s="39" t="s">
        <v>137</v>
      </c>
      <c r="F357" s="40">
        <v>32</v>
      </c>
      <c r="G357" s="74">
        <v>49</v>
      </c>
      <c r="H357" s="42">
        <v>4227</v>
      </c>
      <c r="I357" s="46">
        <v>1144</v>
      </c>
      <c r="J357" s="46">
        <v>1144</v>
      </c>
      <c r="K357" s="44" t="s">
        <v>103</v>
      </c>
      <c r="L357" s="400">
        <f t="shared" si="283"/>
        <v>18000</v>
      </c>
      <c r="M357" s="77">
        <v>4910</v>
      </c>
      <c r="N357" s="400">
        <v>18000</v>
      </c>
      <c r="O357" s="400"/>
      <c r="P357" s="400"/>
      <c r="Q357" s="400"/>
      <c r="R357" s="400"/>
      <c r="S357" s="400"/>
      <c r="T357" s="400"/>
      <c r="U357" s="400"/>
      <c r="V357" s="400"/>
      <c r="W357" s="400"/>
      <c r="X357" s="400"/>
      <c r="Y357" s="400"/>
      <c r="Z357" s="400"/>
      <c r="AA357" s="400"/>
      <c r="AB357" s="400"/>
      <c r="AC357" s="400"/>
      <c r="AD357" s="400"/>
      <c r="AE357" s="400"/>
      <c r="AF357" s="400"/>
      <c r="AG357" s="400"/>
      <c r="AH357" s="400"/>
      <c r="AI357" s="400"/>
      <c r="AJ357" s="400"/>
      <c r="AK357" s="400"/>
      <c r="AL357" s="400"/>
      <c r="AM357" s="400"/>
      <c r="AN357" s="400"/>
      <c r="AO357" s="400"/>
      <c r="AP357" s="400"/>
    </row>
    <row r="358" spans="1:42" ht="26.4" x14ac:dyDescent="0.3">
      <c r="A358" s="8">
        <f t="shared" si="254"/>
        <v>4227</v>
      </c>
      <c r="B358" s="9">
        <f t="shared" si="268"/>
        <v>54</v>
      </c>
      <c r="C358" s="45" t="str">
        <f t="shared" si="247"/>
        <v>091</v>
      </c>
      <c r="D358" s="45" t="str">
        <f t="shared" si="248"/>
        <v>0912</v>
      </c>
      <c r="E358" s="39" t="s">
        <v>137</v>
      </c>
      <c r="F358" s="40">
        <v>32</v>
      </c>
      <c r="G358" s="74">
        <v>54</v>
      </c>
      <c r="H358" s="42">
        <v>4227</v>
      </c>
      <c r="I358" s="46">
        <v>1145</v>
      </c>
      <c r="J358" s="46">
        <v>1145</v>
      </c>
      <c r="K358" s="44" t="s">
        <v>103</v>
      </c>
      <c r="L358" s="400">
        <f t="shared" si="283"/>
        <v>0</v>
      </c>
      <c r="M358" s="77">
        <v>5410</v>
      </c>
      <c r="N358" s="400"/>
      <c r="O358" s="400"/>
      <c r="P358" s="400"/>
      <c r="Q358" s="400"/>
      <c r="R358" s="400"/>
      <c r="S358" s="400"/>
      <c r="T358" s="400"/>
      <c r="U358" s="400"/>
      <c r="V358" s="400"/>
      <c r="W358" s="400"/>
      <c r="X358" s="400"/>
      <c r="Y358" s="400"/>
      <c r="Z358" s="400"/>
      <c r="AA358" s="400"/>
      <c r="AB358" s="400"/>
      <c r="AC358" s="400"/>
      <c r="AD358" s="400"/>
      <c r="AE358" s="400"/>
      <c r="AF358" s="400"/>
      <c r="AG358" s="400"/>
      <c r="AH358" s="400"/>
      <c r="AI358" s="400"/>
      <c r="AJ358" s="400"/>
      <c r="AK358" s="400"/>
      <c r="AL358" s="400"/>
      <c r="AM358" s="400"/>
      <c r="AN358" s="400"/>
      <c r="AO358" s="400"/>
      <c r="AP358" s="400"/>
    </row>
    <row r="359" spans="1:42" ht="26.4" x14ac:dyDescent="0.3">
      <c r="A359" s="8">
        <f t="shared" si="254"/>
        <v>4227</v>
      </c>
      <c r="B359" s="9">
        <f t="shared" si="268"/>
        <v>62</v>
      </c>
      <c r="C359" s="45" t="str">
        <f t="shared" si="247"/>
        <v>091</v>
      </c>
      <c r="D359" s="45" t="str">
        <f t="shared" si="248"/>
        <v>0912</v>
      </c>
      <c r="E359" s="39" t="s">
        <v>137</v>
      </c>
      <c r="F359" s="40">
        <v>32</v>
      </c>
      <c r="G359" s="74">
        <v>62</v>
      </c>
      <c r="H359" s="42">
        <v>4227</v>
      </c>
      <c r="I359" s="46">
        <v>1146</v>
      </c>
      <c r="J359" s="46">
        <v>1146</v>
      </c>
      <c r="K359" s="44" t="s">
        <v>103</v>
      </c>
      <c r="L359" s="400">
        <f t="shared" si="283"/>
        <v>0</v>
      </c>
      <c r="M359" s="77">
        <v>6210</v>
      </c>
      <c r="N359" s="400"/>
      <c r="O359" s="400"/>
      <c r="P359" s="400"/>
      <c r="Q359" s="400"/>
      <c r="R359" s="400"/>
      <c r="S359" s="400"/>
      <c r="T359" s="400"/>
      <c r="U359" s="400"/>
      <c r="V359" s="400"/>
      <c r="W359" s="400"/>
      <c r="X359" s="400"/>
      <c r="Y359" s="400"/>
      <c r="Z359" s="400"/>
      <c r="AA359" s="400"/>
      <c r="AB359" s="400"/>
      <c r="AC359" s="400"/>
      <c r="AD359" s="400"/>
      <c r="AE359" s="400"/>
      <c r="AF359" s="400"/>
      <c r="AG359" s="400"/>
      <c r="AH359" s="400"/>
      <c r="AI359" s="400"/>
      <c r="AJ359" s="400"/>
      <c r="AK359" s="400"/>
      <c r="AL359" s="400"/>
      <c r="AM359" s="400"/>
      <c r="AN359" s="400"/>
      <c r="AO359" s="400"/>
      <c r="AP359" s="400"/>
    </row>
    <row r="360" spans="1:42" ht="26.4" x14ac:dyDescent="0.3">
      <c r="C360" s="45" t="str">
        <f t="shared" si="247"/>
        <v xml:space="preserve">  </v>
      </c>
      <c r="D360" s="45" t="str">
        <f t="shared" si="248"/>
        <v xml:space="preserve">  </v>
      </c>
      <c r="E360" s="39" t="s">
        <v>137</v>
      </c>
      <c r="F360" s="40"/>
      <c r="G360" s="74">
        <v>72</v>
      </c>
      <c r="H360" s="42">
        <v>4227</v>
      </c>
      <c r="I360" s="46">
        <v>0</v>
      </c>
      <c r="J360" s="46"/>
      <c r="K360" s="44" t="s">
        <v>103</v>
      </c>
      <c r="L360" s="400">
        <f t="shared" si="283"/>
        <v>0</v>
      </c>
      <c r="M360" s="77">
        <v>7210</v>
      </c>
      <c r="N360" s="400"/>
      <c r="O360" s="400"/>
      <c r="P360" s="400"/>
      <c r="Q360" s="400"/>
      <c r="R360" s="400"/>
      <c r="S360" s="400"/>
      <c r="T360" s="400"/>
      <c r="U360" s="400"/>
      <c r="V360" s="400"/>
      <c r="W360" s="400"/>
      <c r="X360" s="400"/>
      <c r="Y360" s="400"/>
      <c r="Z360" s="400"/>
      <c r="AA360" s="400"/>
      <c r="AB360" s="400"/>
      <c r="AC360" s="400"/>
      <c r="AD360" s="400"/>
      <c r="AE360" s="400"/>
      <c r="AF360" s="400"/>
      <c r="AG360" s="400"/>
      <c r="AH360" s="400"/>
      <c r="AI360" s="400"/>
      <c r="AJ360" s="400"/>
      <c r="AK360" s="400"/>
      <c r="AL360" s="400"/>
      <c r="AM360" s="400"/>
      <c r="AN360" s="400"/>
      <c r="AO360" s="400"/>
      <c r="AP360" s="400"/>
    </row>
    <row r="361" spans="1:42" x14ac:dyDescent="0.3">
      <c r="A361" s="8">
        <f t="shared" ref="A361:A363" si="288">H361</f>
        <v>423</v>
      </c>
      <c r="B361" s="9" t="str">
        <f t="shared" ref="B361:B363" si="289">IF(J361&gt;0,G361," ")</f>
        <v xml:space="preserve"> </v>
      </c>
      <c r="C361" s="45" t="str">
        <f t="shared" ref="C361:C363" si="290">IF(I361&gt;0,LEFT(E361,3),"  ")</f>
        <v xml:space="preserve">  </v>
      </c>
      <c r="D361" s="45" t="str">
        <f t="shared" ref="D361:D363" si="291">IF(I361&gt;0,LEFT(E361,4),"  ")</f>
        <v xml:space="preserve">  </v>
      </c>
      <c r="E361" s="39"/>
      <c r="F361" s="40"/>
      <c r="G361" s="41"/>
      <c r="H361" s="42">
        <v>423</v>
      </c>
      <c r="I361" s="43"/>
      <c r="J361" s="43"/>
      <c r="K361" s="44" t="s">
        <v>152</v>
      </c>
      <c r="L361" s="110">
        <f>SUM(L362:L363)</f>
        <v>0</v>
      </c>
      <c r="M361" s="18"/>
      <c r="N361" s="110">
        <f t="shared" ref="N361:Y361" si="292">SUM(N362:N363)</f>
        <v>0</v>
      </c>
      <c r="O361" s="110">
        <f t="shared" si="292"/>
        <v>0</v>
      </c>
      <c r="P361" s="110">
        <f t="shared" si="292"/>
        <v>0</v>
      </c>
      <c r="Q361" s="110">
        <f t="shared" si="292"/>
        <v>0</v>
      </c>
      <c r="R361" s="110">
        <f t="shared" si="292"/>
        <v>0</v>
      </c>
      <c r="S361" s="110">
        <f t="shared" si="292"/>
        <v>0</v>
      </c>
      <c r="T361" s="110">
        <f t="shared" si="292"/>
        <v>0</v>
      </c>
      <c r="U361" s="110">
        <f t="shared" si="292"/>
        <v>0</v>
      </c>
      <c r="V361" s="110">
        <f t="shared" si="292"/>
        <v>0</v>
      </c>
      <c r="W361" s="110">
        <f t="shared" si="292"/>
        <v>0</v>
      </c>
      <c r="X361" s="110">
        <f t="shared" si="292"/>
        <v>0</v>
      </c>
      <c r="Y361" s="110">
        <f t="shared" si="292"/>
        <v>0</v>
      </c>
      <c r="Z361" s="110">
        <f t="shared" ref="Z361:AO361" si="293">SUM(Z362:Z363)</f>
        <v>0</v>
      </c>
      <c r="AA361" s="110">
        <f t="shared" si="293"/>
        <v>0</v>
      </c>
      <c r="AB361" s="110">
        <f t="shared" si="293"/>
        <v>0</v>
      </c>
      <c r="AC361" s="110">
        <f t="shared" si="293"/>
        <v>0</v>
      </c>
      <c r="AD361" s="110">
        <f t="shared" si="293"/>
        <v>0</v>
      </c>
      <c r="AE361" s="110">
        <f t="shared" si="293"/>
        <v>0</v>
      </c>
      <c r="AF361" s="110">
        <f t="shared" si="293"/>
        <v>0</v>
      </c>
      <c r="AG361" s="110">
        <f t="shared" si="293"/>
        <v>0</v>
      </c>
      <c r="AH361" s="110">
        <f t="shared" si="293"/>
        <v>0</v>
      </c>
      <c r="AI361" s="110">
        <f t="shared" si="293"/>
        <v>0</v>
      </c>
      <c r="AJ361" s="110">
        <f t="shared" si="293"/>
        <v>0</v>
      </c>
      <c r="AK361" s="110">
        <f t="shared" si="293"/>
        <v>0</v>
      </c>
      <c r="AL361" s="110">
        <f t="shared" si="293"/>
        <v>0</v>
      </c>
      <c r="AM361" s="110">
        <f t="shared" si="293"/>
        <v>0</v>
      </c>
      <c r="AN361" s="110">
        <f t="shared" si="293"/>
        <v>0</v>
      </c>
      <c r="AO361" s="110">
        <f t="shared" si="293"/>
        <v>0</v>
      </c>
      <c r="AP361" s="110">
        <f>SUM(AP362:AP363)</f>
        <v>0</v>
      </c>
    </row>
    <row r="362" spans="1:42" ht="26.4" x14ac:dyDescent="0.3">
      <c r="A362" s="8">
        <f t="shared" si="288"/>
        <v>4231</v>
      </c>
      <c r="B362" s="9" t="str">
        <f t="shared" si="289"/>
        <v xml:space="preserve"> </v>
      </c>
      <c r="C362" s="45" t="str">
        <f t="shared" si="290"/>
        <v>091</v>
      </c>
      <c r="D362" s="45" t="str">
        <f t="shared" si="291"/>
        <v>0912</v>
      </c>
      <c r="E362" s="39" t="s">
        <v>137</v>
      </c>
      <c r="F362" s="40">
        <v>32</v>
      </c>
      <c r="G362" s="41">
        <v>32</v>
      </c>
      <c r="H362" s="42">
        <v>4231</v>
      </c>
      <c r="I362" s="397">
        <v>7043</v>
      </c>
      <c r="J362" s="46">
        <v>0</v>
      </c>
      <c r="K362" s="44" t="s">
        <v>153</v>
      </c>
      <c r="L362" s="400">
        <f>SUM(N362:AP362)</f>
        <v>0</v>
      </c>
      <c r="M362" s="76">
        <v>3210</v>
      </c>
      <c r="N362" s="400"/>
      <c r="O362" s="400"/>
      <c r="P362" s="400"/>
      <c r="Q362" s="400"/>
      <c r="R362" s="400"/>
      <c r="S362" s="400"/>
      <c r="T362" s="400"/>
      <c r="U362" s="400"/>
      <c r="V362" s="400"/>
      <c r="W362" s="400"/>
      <c r="X362" s="400"/>
      <c r="Y362" s="400"/>
      <c r="Z362" s="400"/>
      <c r="AA362" s="400"/>
      <c r="AB362" s="400"/>
      <c r="AC362" s="400"/>
      <c r="AD362" s="400"/>
      <c r="AE362" s="400"/>
      <c r="AF362" s="400"/>
      <c r="AG362" s="400"/>
      <c r="AH362" s="400"/>
      <c r="AI362" s="400"/>
      <c r="AJ362" s="400"/>
      <c r="AK362" s="400"/>
      <c r="AL362" s="400"/>
      <c r="AM362" s="400"/>
      <c r="AN362" s="400"/>
      <c r="AO362" s="400"/>
      <c r="AP362" s="400"/>
    </row>
    <row r="363" spans="1:42" ht="26.4" x14ac:dyDescent="0.3">
      <c r="A363" s="8">
        <f t="shared" si="288"/>
        <v>4231</v>
      </c>
      <c r="B363" s="9" t="str">
        <f t="shared" si="289"/>
        <v xml:space="preserve"> </v>
      </c>
      <c r="C363" s="45" t="str">
        <f t="shared" si="290"/>
        <v>091</v>
      </c>
      <c r="D363" s="45" t="str">
        <f t="shared" si="291"/>
        <v>0912</v>
      </c>
      <c r="E363" s="39" t="s">
        <v>137</v>
      </c>
      <c r="F363" s="40">
        <v>32</v>
      </c>
      <c r="G363" s="74">
        <v>54</v>
      </c>
      <c r="H363" s="42">
        <v>4231</v>
      </c>
      <c r="I363" s="397">
        <v>7044</v>
      </c>
      <c r="J363" s="46">
        <v>0</v>
      </c>
      <c r="K363" s="44" t="s">
        <v>153</v>
      </c>
      <c r="L363" s="400">
        <f>SUM(N363:AP363)</f>
        <v>0</v>
      </c>
      <c r="M363" s="77">
        <v>5410</v>
      </c>
      <c r="N363" s="400"/>
      <c r="O363" s="400"/>
      <c r="P363" s="400"/>
      <c r="Q363" s="400"/>
      <c r="R363" s="400"/>
      <c r="S363" s="400"/>
      <c r="T363" s="400"/>
      <c r="U363" s="400"/>
      <c r="V363" s="400"/>
      <c r="W363" s="400"/>
      <c r="X363" s="400"/>
      <c r="Y363" s="400"/>
      <c r="Z363" s="400"/>
      <c r="AA363" s="400"/>
      <c r="AB363" s="400"/>
      <c r="AC363" s="400"/>
      <c r="AD363" s="400"/>
      <c r="AE363" s="400"/>
      <c r="AF363" s="400"/>
      <c r="AG363" s="400"/>
      <c r="AH363" s="400"/>
      <c r="AI363" s="400"/>
      <c r="AJ363" s="400"/>
      <c r="AK363" s="400"/>
      <c r="AL363" s="400"/>
      <c r="AM363" s="400"/>
      <c r="AN363" s="400"/>
      <c r="AO363" s="400"/>
      <c r="AP363" s="400"/>
    </row>
    <row r="364" spans="1:42" ht="26.4" x14ac:dyDescent="0.3">
      <c r="A364" s="8">
        <f t="shared" si="254"/>
        <v>424</v>
      </c>
      <c r="B364" s="9" t="str">
        <f t="shared" si="268"/>
        <v xml:space="preserve"> </v>
      </c>
      <c r="C364" s="45" t="str">
        <f t="shared" si="247"/>
        <v xml:space="preserve">  </v>
      </c>
      <c r="D364" s="45" t="str">
        <f t="shared" si="248"/>
        <v xml:space="preserve">  </v>
      </c>
      <c r="E364" s="39"/>
      <c r="F364" s="40"/>
      <c r="G364" s="41"/>
      <c r="H364" s="42">
        <v>424</v>
      </c>
      <c r="I364" s="43"/>
      <c r="J364" s="43"/>
      <c r="K364" s="44" t="s">
        <v>134</v>
      </c>
      <c r="L364" s="110">
        <f>SUM(L365:L371)</f>
        <v>41068</v>
      </c>
      <c r="M364" s="18"/>
      <c r="N364" s="110">
        <f>SUM(N365:N371)</f>
        <v>41068</v>
      </c>
      <c r="O364" s="110">
        <f t="shared" ref="O364:Z364" si="294">SUM(O365:O371)</f>
        <v>0</v>
      </c>
      <c r="P364" s="110">
        <f t="shared" si="294"/>
        <v>0</v>
      </c>
      <c r="Q364" s="110">
        <f t="shared" si="294"/>
        <v>0</v>
      </c>
      <c r="R364" s="110">
        <f t="shared" si="294"/>
        <v>0</v>
      </c>
      <c r="S364" s="110">
        <f t="shared" si="294"/>
        <v>0</v>
      </c>
      <c r="T364" s="110">
        <f t="shared" si="294"/>
        <v>0</v>
      </c>
      <c r="U364" s="110">
        <f t="shared" si="294"/>
        <v>0</v>
      </c>
      <c r="V364" s="110">
        <f t="shared" si="294"/>
        <v>0</v>
      </c>
      <c r="W364" s="110">
        <f t="shared" si="294"/>
        <v>0</v>
      </c>
      <c r="X364" s="110">
        <f t="shared" si="294"/>
        <v>0</v>
      </c>
      <c r="Y364" s="110">
        <f t="shared" si="294"/>
        <v>0</v>
      </c>
      <c r="Z364" s="110">
        <f t="shared" si="294"/>
        <v>0</v>
      </c>
      <c r="AA364" s="110">
        <f t="shared" ref="AA364:AP364" si="295">SUM(AA365:AA371)</f>
        <v>0</v>
      </c>
      <c r="AB364" s="110">
        <f t="shared" si="295"/>
        <v>0</v>
      </c>
      <c r="AC364" s="110">
        <f t="shared" si="295"/>
        <v>0</v>
      </c>
      <c r="AD364" s="110">
        <f t="shared" si="295"/>
        <v>0</v>
      </c>
      <c r="AE364" s="110">
        <f t="shared" si="295"/>
        <v>0</v>
      </c>
      <c r="AF364" s="110">
        <f t="shared" si="295"/>
        <v>0</v>
      </c>
      <c r="AG364" s="110">
        <f t="shared" si="295"/>
        <v>0</v>
      </c>
      <c r="AH364" s="110">
        <f t="shared" si="295"/>
        <v>0</v>
      </c>
      <c r="AI364" s="110">
        <f t="shared" si="295"/>
        <v>0</v>
      </c>
      <c r="AJ364" s="110">
        <f t="shared" si="295"/>
        <v>0</v>
      </c>
      <c r="AK364" s="110">
        <f t="shared" si="295"/>
        <v>0</v>
      </c>
      <c r="AL364" s="110">
        <f t="shared" si="295"/>
        <v>0</v>
      </c>
      <c r="AM364" s="110">
        <f t="shared" si="295"/>
        <v>0</v>
      </c>
      <c r="AN364" s="110">
        <f t="shared" si="295"/>
        <v>0</v>
      </c>
      <c r="AO364" s="110">
        <f t="shared" si="295"/>
        <v>0</v>
      </c>
      <c r="AP364" s="110">
        <f t="shared" si="295"/>
        <v>0</v>
      </c>
    </row>
    <row r="365" spans="1:42" x14ac:dyDescent="0.3">
      <c r="A365" s="8">
        <f t="shared" si="254"/>
        <v>4241</v>
      </c>
      <c r="B365" s="9">
        <f t="shared" si="268"/>
        <v>32</v>
      </c>
      <c r="C365" s="45" t="str">
        <f t="shared" si="247"/>
        <v>091</v>
      </c>
      <c r="D365" s="45" t="str">
        <f t="shared" si="248"/>
        <v>0912</v>
      </c>
      <c r="E365" s="39" t="s">
        <v>137</v>
      </c>
      <c r="F365" s="40">
        <v>32</v>
      </c>
      <c r="G365" s="41">
        <v>32</v>
      </c>
      <c r="H365" s="42">
        <v>4241</v>
      </c>
      <c r="I365" s="46">
        <v>1147</v>
      </c>
      <c r="J365" s="46">
        <v>1147</v>
      </c>
      <c r="K365" s="44" t="s">
        <v>135</v>
      </c>
      <c r="L365" s="400">
        <f t="shared" ref="L365:L371" si="296">SUM(N365:AP365)</f>
        <v>0</v>
      </c>
      <c r="M365" s="76">
        <v>3210</v>
      </c>
      <c r="N365" s="400"/>
      <c r="O365" s="400"/>
      <c r="P365" s="400"/>
      <c r="Q365" s="400"/>
      <c r="R365" s="400"/>
      <c r="S365" s="400"/>
      <c r="T365" s="400"/>
      <c r="U365" s="400"/>
      <c r="V365" s="400"/>
      <c r="W365" s="400"/>
      <c r="X365" s="400"/>
      <c r="Y365" s="400"/>
      <c r="Z365" s="400"/>
      <c r="AA365" s="400"/>
      <c r="AB365" s="400"/>
      <c r="AC365" s="400"/>
      <c r="AD365" s="400"/>
      <c r="AE365" s="400"/>
      <c r="AF365" s="400"/>
      <c r="AG365" s="400"/>
      <c r="AH365" s="400"/>
      <c r="AI365" s="400"/>
      <c r="AJ365" s="400"/>
      <c r="AK365" s="400"/>
      <c r="AL365" s="400"/>
      <c r="AM365" s="400"/>
      <c r="AN365" s="400"/>
      <c r="AO365" s="400"/>
      <c r="AP365" s="400"/>
    </row>
    <row r="366" spans="1:42" x14ac:dyDescent="0.3">
      <c r="A366" s="8">
        <f t="shared" si="254"/>
        <v>4241</v>
      </c>
      <c r="B366" s="9">
        <f t="shared" si="268"/>
        <v>49</v>
      </c>
      <c r="C366" s="45" t="str">
        <f t="shared" si="247"/>
        <v>091</v>
      </c>
      <c r="D366" s="45" t="str">
        <f t="shared" si="248"/>
        <v>0912</v>
      </c>
      <c r="E366" s="39" t="s">
        <v>137</v>
      </c>
      <c r="F366" s="40">
        <v>32</v>
      </c>
      <c r="G366" s="74">
        <v>49</v>
      </c>
      <c r="H366" s="42">
        <v>4241</v>
      </c>
      <c r="I366" s="46">
        <v>1148</v>
      </c>
      <c r="J366" s="46">
        <v>1148</v>
      </c>
      <c r="K366" s="44" t="s">
        <v>135</v>
      </c>
      <c r="L366" s="400">
        <f t="shared" si="296"/>
        <v>36068</v>
      </c>
      <c r="M366" s="77">
        <v>4910</v>
      </c>
      <c r="N366" s="400">
        <v>36068</v>
      </c>
      <c r="O366" s="400"/>
      <c r="P366" s="400"/>
      <c r="Q366" s="400"/>
      <c r="R366" s="400"/>
      <c r="S366" s="400"/>
      <c r="T366" s="400"/>
      <c r="U366" s="400"/>
      <c r="V366" s="400"/>
      <c r="W366" s="400"/>
      <c r="X366" s="400"/>
      <c r="Y366" s="400"/>
      <c r="Z366" s="400"/>
      <c r="AA366" s="400"/>
      <c r="AB366" s="400"/>
      <c r="AC366" s="400"/>
      <c r="AD366" s="400"/>
      <c r="AE366" s="400"/>
      <c r="AF366" s="400"/>
      <c r="AG366" s="400"/>
      <c r="AH366" s="400"/>
      <c r="AI366" s="400"/>
      <c r="AJ366" s="400"/>
      <c r="AK366" s="400"/>
      <c r="AL366" s="400"/>
      <c r="AM366" s="400"/>
      <c r="AN366" s="400"/>
      <c r="AO366" s="400"/>
      <c r="AP366" s="400"/>
    </row>
    <row r="367" spans="1:42" x14ac:dyDescent="0.3">
      <c r="A367" s="8">
        <f t="shared" si="254"/>
        <v>4241</v>
      </c>
      <c r="B367" s="9">
        <f t="shared" si="268"/>
        <v>54</v>
      </c>
      <c r="C367" s="45" t="str">
        <f t="shared" si="247"/>
        <v>091</v>
      </c>
      <c r="D367" s="45" t="str">
        <f t="shared" si="248"/>
        <v>0912</v>
      </c>
      <c r="E367" s="39" t="s">
        <v>137</v>
      </c>
      <c r="F367" s="40">
        <v>32</v>
      </c>
      <c r="G367" s="74">
        <v>54</v>
      </c>
      <c r="H367" s="42">
        <v>4241</v>
      </c>
      <c r="I367" s="46">
        <v>1149</v>
      </c>
      <c r="J367" s="46">
        <v>1149</v>
      </c>
      <c r="K367" s="44" t="s">
        <v>135</v>
      </c>
      <c r="L367" s="400">
        <f t="shared" si="296"/>
        <v>0</v>
      </c>
      <c r="M367" s="77">
        <v>5410</v>
      </c>
      <c r="N367" s="400"/>
      <c r="O367" s="400"/>
      <c r="P367" s="400"/>
      <c r="Q367" s="400"/>
      <c r="R367" s="400"/>
      <c r="S367" s="400"/>
      <c r="T367" s="400"/>
      <c r="U367" s="400"/>
      <c r="V367" s="400"/>
      <c r="W367" s="400"/>
      <c r="X367" s="400"/>
      <c r="Y367" s="400"/>
      <c r="Z367" s="400"/>
      <c r="AA367" s="400"/>
      <c r="AB367" s="400"/>
      <c r="AC367" s="400"/>
      <c r="AD367" s="400"/>
      <c r="AE367" s="400"/>
      <c r="AF367" s="400"/>
      <c r="AG367" s="400"/>
      <c r="AH367" s="400"/>
      <c r="AI367" s="400"/>
      <c r="AJ367" s="400"/>
      <c r="AK367" s="400"/>
      <c r="AL367" s="400"/>
      <c r="AM367" s="400"/>
      <c r="AN367" s="400"/>
      <c r="AO367" s="400"/>
      <c r="AP367" s="400"/>
    </row>
    <row r="368" spans="1:42" x14ac:dyDescent="0.3">
      <c r="A368" s="8">
        <f t="shared" si="254"/>
        <v>4241</v>
      </c>
      <c r="B368" s="9">
        <f t="shared" si="268"/>
        <v>62</v>
      </c>
      <c r="C368" s="45" t="str">
        <f t="shared" si="247"/>
        <v>091</v>
      </c>
      <c r="D368" s="45" t="str">
        <f t="shared" si="248"/>
        <v>0912</v>
      </c>
      <c r="E368" s="39" t="s">
        <v>137</v>
      </c>
      <c r="F368" s="40">
        <v>32</v>
      </c>
      <c r="G368" s="74">
        <v>62</v>
      </c>
      <c r="H368" s="42">
        <v>4241</v>
      </c>
      <c r="I368" s="46">
        <v>1150</v>
      </c>
      <c r="J368" s="46">
        <v>1150</v>
      </c>
      <c r="K368" s="44" t="s">
        <v>135</v>
      </c>
      <c r="L368" s="400">
        <f t="shared" si="296"/>
        <v>0</v>
      </c>
      <c r="M368" s="77">
        <v>6210</v>
      </c>
      <c r="N368" s="400"/>
      <c r="O368" s="400"/>
      <c r="P368" s="400"/>
      <c r="Q368" s="400"/>
      <c r="R368" s="400"/>
      <c r="S368" s="400"/>
      <c r="T368" s="400"/>
      <c r="U368" s="400"/>
      <c r="V368" s="400"/>
      <c r="W368" s="400"/>
      <c r="X368" s="400"/>
      <c r="Y368" s="400"/>
      <c r="Z368" s="400"/>
      <c r="AA368" s="400"/>
      <c r="AB368" s="400"/>
      <c r="AC368" s="400"/>
      <c r="AD368" s="400"/>
      <c r="AE368" s="400"/>
      <c r="AF368" s="400"/>
      <c r="AG368" s="400"/>
      <c r="AH368" s="400"/>
      <c r="AI368" s="400"/>
      <c r="AJ368" s="400"/>
      <c r="AK368" s="400"/>
      <c r="AL368" s="400"/>
      <c r="AM368" s="400"/>
      <c r="AN368" s="400"/>
      <c r="AO368" s="400"/>
      <c r="AP368" s="400"/>
    </row>
    <row r="369" spans="1:42" x14ac:dyDescent="0.3">
      <c r="A369" s="8">
        <f t="shared" si="254"/>
        <v>4241</v>
      </c>
      <c r="B369" s="9">
        <f t="shared" si="268"/>
        <v>72</v>
      </c>
      <c r="C369" s="45" t="str">
        <f t="shared" si="247"/>
        <v>091</v>
      </c>
      <c r="D369" s="45" t="str">
        <f t="shared" si="248"/>
        <v>0912</v>
      </c>
      <c r="E369" s="39" t="s">
        <v>137</v>
      </c>
      <c r="F369" s="40">
        <v>32</v>
      </c>
      <c r="G369" s="74">
        <v>72</v>
      </c>
      <c r="H369" s="42">
        <v>4241</v>
      </c>
      <c r="I369" s="46">
        <v>1151</v>
      </c>
      <c r="J369" s="46">
        <v>1151</v>
      </c>
      <c r="K369" s="44" t="s">
        <v>135</v>
      </c>
      <c r="L369" s="400">
        <f t="shared" si="296"/>
        <v>5000</v>
      </c>
      <c r="M369" s="77">
        <v>7210</v>
      </c>
      <c r="N369" s="400">
        <v>5000</v>
      </c>
      <c r="O369" s="400"/>
      <c r="P369" s="400"/>
      <c r="Q369" s="400"/>
      <c r="R369" s="400"/>
      <c r="S369" s="400"/>
      <c r="T369" s="400"/>
      <c r="U369" s="400"/>
      <c r="V369" s="400"/>
      <c r="W369" s="400"/>
      <c r="X369" s="400"/>
      <c r="Y369" s="400"/>
      <c r="Z369" s="400"/>
      <c r="AA369" s="400"/>
      <c r="AB369" s="400"/>
      <c r="AC369" s="400"/>
      <c r="AD369" s="400"/>
      <c r="AE369" s="400"/>
      <c r="AF369" s="400"/>
      <c r="AG369" s="400"/>
      <c r="AH369" s="400"/>
      <c r="AI369" s="400"/>
      <c r="AJ369" s="400"/>
      <c r="AK369" s="400"/>
      <c r="AL369" s="400"/>
      <c r="AM369" s="400"/>
      <c r="AN369" s="400"/>
      <c r="AO369" s="400"/>
      <c r="AP369" s="400"/>
    </row>
    <row r="370" spans="1:42" x14ac:dyDescent="0.3">
      <c r="A370" s="8">
        <f t="shared" ref="A370" si="297">H370</f>
        <v>4241</v>
      </c>
      <c r="B370" s="9">
        <f t="shared" ref="B370" si="298">IF(J370&gt;0,G370," ")</f>
        <v>82</v>
      </c>
      <c r="C370" s="45" t="str">
        <f t="shared" ref="C370" si="299">IF(I370&gt;0,LEFT(E370,3),"  ")</f>
        <v>091</v>
      </c>
      <c r="D370" s="45" t="str">
        <f t="shared" ref="D370" si="300">IF(I370&gt;0,LEFT(E370,4),"  ")</f>
        <v>0912</v>
      </c>
      <c r="E370" s="39" t="s">
        <v>137</v>
      </c>
      <c r="F370" s="40">
        <v>32</v>
      </c>
      <c r="G370" s="74">
        <v>82</v>
      </c>
      <c r="H370" s="42">
        <v>4241</v>
      </c>
      <c r="I370" s="46">
        <v>1152</v>
      </c>
      <c r="J370" s="46">
        <v>1152</v>
      </c>
      <c r="K370" s="44" t="s">
        <v>135</v>
      </c>
      <c r="L370" s="400">
        <f t="shared" si="296"/>
        <v>0</v>
      </c>
      <c r="M370" s="77">
        <v>8210</v>
      </c>
      <c r="N370" s="400"/>
      <c r="O370" s="400"/>
      <c r="P370" s="400"/>
      <c r="Q370" s="400"/>
      <c r="R370" s="400"/>
      <c r="S370" s="400"/>
      <c r="T370" s="400"/>
      <c r="U370" s="400"/>
      <c r="V370" s="400"/>
      <c r="W370" s="400"/>
      <c r="X370" s="400"/>
      <c r="Y370" s="400"/>
      <c r="Z370" s="400"/>
      <c r="AA370" s="400"/>
      <c r="AB370" s="400"/>
      <c r="AC370" s="400"/>
      <c r="AD370" s="400"/>
      <c r="AE370" s="400"/>
      <c r="AF370" s="400"/>
      <c r="AG370" s="400"/>
      <c r="AH370" s="400"/>
      <c r="AI370" s="400"/>
      <c r="AJ370" s="400"/>
      <c r="AK370" s="400"/>
      <c r="AL370" s="400"/>
      <c r="AM370" s="400"/>
      <c r="AN370" s="400"/>
      <c r="AO370" s="400"/>
      <c r="AP370" s="400"/>
    </row>
    <row r="371" spans="1:42" ht="26.4" x14ac:dyDescent="0.3">
      <c r="A371" s="8">
        <f t="shared" si="254"/>
        <v>4241</v>
      </c>
      <c r="B371" s="9">
        <f t="shared" si="268"/>
        <v>62</v>
      </c>
      <c r="C371" s="45" t="str">
        <f t="shared" si="247"/>
        <v>091</v>
      </c>
      <c r="D371" s="45" t="str">
        <f t="shared" si="248"/>
        <v>0912</v>
      </c>
      <c r="E371" s="39" t="s">
        <v>137</v>
      </c>
      <c r="F371" s="40">
        <v>32</v>
      </c>
      <c r="G371" s="74">
        <v>62</v>
      </c>
      <c r="H371" s="42">
        <v>4241</v>
      </c>
      <c r="I371" s="397">
        <v>7020</v>
      </c>
      <c r="J371" s="46">
        <v>1152</v>
      </c>
      <c r="K371" s="44" t="s">
        <v>1507</v>
      </c>
      <c r="L371" s="400">
        <f t="shared" si="296"/>
        <v>0</v>
      </c>
      <c r="M371" s="77">
        <v>6210</v>
      </c>
      <c r="N371" s="400"/>
      <c r="O371" s="400"/>
      <c r="P371" s="400"/>
      <c r="Q371" s="400"/>
      <c r="R371" s="400"/>
      <c r="S371" s="400"/>
      <c r="T371" s="400"/>
      <c r="U371" s="400"/>
      <c r="V371" s="400"/>
      <c r="W371" s="400"/>
      <c r="X371" s="400"/>
      <c r="Y371" s="400"/>
      <c r="Z371" s="400"/>
      <c r="AA371" s="400"/>
      <c r="AB371" s="400"/>
      <c r="AC371" s="400"/>
      <c r="AD371" s="400"/>
      <c r="AE371" s="400"/>
      <c r="AF371" s="400"/>
      <c r="AG371" s="400"/>
      <c r="AH371" s="400"/>
      <c r="AI371" s="400"/>
      <c r="AJ371" s="400"/>
      <c r="AK371" s="400"/>
      <c r="AL371" s="400"/>
      <c r="AM371" s="400"/>
      <c r="AN371" s="400"/>
      <c r="AO371" s="400"/>
      <c r="AP371" s="400"/>
    </row>
    <row r="372" spans="1:42" x14ac:dyDescent="0.3">
      <c r="A372" s="8">
        <f t="shared" si="254"/>
        <v>0</v>
      </c>
      <c r="B372" s="9" t="str">
        <f t="shared" si="268"/>
        <v xml:space="preserve"> </v>
      </c>
      <c r="C372" s="45" t="str">
        <f t="shared" si="247"/>
        <v xml:space="preserve">  </v>
      </c>
      <c r="D372" s="45" t="str">
        <f t="shared" si="248"/>
        <v xml:space="preserve">  </v>
      </c>
      <c r="E372" s="39"/>
      <c r="F372" s="40"/>
      <c r="G372" s="41"/>
      <c r="H372" s="42"/>
      <c r="I372" s="43"/>
      <c r="J372" s="43"/>
      <c r="K372" s="44"/>
      <c r="L372" s="110"/>
      <c r="M372" s="18"/>
      <c r="N372" s="110"/>
      <c r="O372" s="110"/>
      <c r="P372" s="110"/>
      <c r="Q372" s="110"/>
      <c r="R372" s="110"/>
      <c r="S372" s="110"/>
      <c r="T372" s="110"/>
      <c r="U372" s="110"/>
      <c r="V372" s="110"/>
      <c r="W372" s="110"/>
      <c r="X372" s="110"/>
      <c r="Y372" s="110"/>
      <c r="Z372" s="110"/>
      <c r="AA372" s="110"/>
      <c r="AB372" s="110"/>
      <c r="AC372" s="110"/>
      <c r="AD372" s="110"/>
      <c r="AE372" s="110"/>
      <c r="AF372" s="110"/>
      <c r="AG372" s="110"/>
      <c r="AH372" s="110"/>
      <c r="AI372" s="110"/>
      <c r="AJ372" s="110"/>
      <c r="AK372" s="110"/>
      <c r="AL372" s="110"/>
      <c r="AM372" s="110"/>
      <c r="AN372" s="110"/>
      <c r="AO372" s="110"/>
      <c r="AP372" s="110"/>
    </row>
    <row r="373" spans="1:42" ht="26.4" x14ac:dyDescent="0.3">
      <c r="A373" s="8" t="str">
        <f t="shared" si="254"/>
        <v>A 7011 02</v>
      </c>
      <c r="B373" s="9" t="str">
        <f t="shared" si="268"/>
        <v xml:space="preserve"> </v>
      </c>
      <c r="C373" s="45" t="str">
        <f t="shared" si="247"/>
        <v xml:space="preserve">  </v>
      </c>
      <c r="D373" s="45" t="str">
        <f t="shared" si="248"/>
        <v xml:space="preserve">  </v>
      </c>
      <c r="E373" s="33" t="s">
        <v>143</v>
      </c>
      <c r="F373" s="34">
        <v>32</v>
      </c>
      <c r="G373" s="35"/>
      <c r="H373" s="36" t="s">
        <v>181</v>
      </c>
      <c r="I373" s="37"/>
      <c r="J373" s="37"/>
      <c r="K373" s="38" t="s">
        <v>182</v>
      </c>
      <c r="L373" s="115">
        <f>SUM(L381,L535,L597)</f>
        <v>0</v>
      </c>
      <c r="M373" s="18"/>
      <c r="N373" s="115">
        <f>SUM(N381,N535,N597)</f>
        <v>0</v>
      </c>
      <c r="O373" s="115">
        <f t="shared" ref="O373:Y373" si="301">SUM(O381,O535,O597)</f>
        <v>0</v>
      </c>
      <c r="P373" s="115">
        <f t="shared" si="301"/>
        <v>0</v>
      </c>
      <c r="Q373" s="115">
        <f t="shared" si="301"/>
        <v>0</v>
      </c>
      <c r="R373" s="115">
        <f t="shared" si="301"/>
        <v>0</v>
      </c>
      <c r="S373" s="115">
        <f t="shared" si="301"/>
        <v>0</v>
      </c>
      <c r="T373" s="115">
        <f t="shared" si="301"/>
        <v>0</v>
      </c>
      <c r="U373" s="115">
        <f t="shared" si="301"/>
        <v>0</v>
      </c>
      <c r="V373" s="115">
        <f t="shared" si="301"/>
        <v>0</v>
      </c>
      <c r="W373" s="115">
        <f t="shared" si="301"/>
        <v>0</v>
      </c>
      <c r="X373" s="115">
        <f t="shared" si="301"/>
        <v>0</v>
      </c>
      <c r="Y373" s="115">
        <f t="shared" si="301"/>
        <v>0</v>
      </c>
      <c r="Z373" s="115">
        <f t="shared" ref="Z373:AP373" si="302">SUM(Z381,Z535,Z597)</f>
        <v>0</v>
      </c>
      <c r="AA373" s="115">
        <f t="shared" si="302"/>
        <v>0</v>
      </c>
      <c r="AB373" s="115">
        <f t="shared" si="302"/>
        <v>0</v>
      </c>
      <c r="AC373" s="115">
        <f t="shared" si="302"/>
        <v>0</v>
      </c>
      <c r="AD373" s="115">
        <f t="shared" si="302"/>
        <v>0</v>
      </c>
      <c r="AE373" s="115">
        <f t="shared" si="302"/>
        <v>0</v>
      </c>
      <c r="AF373" s="115">
        <f t="shared" si="302"/>
        <v>0</v>
      </c>
      <c r="AG373" s="115">
        <f t="shared" si="302"/>
        <v>0</v>
      </c>
      <c r="AH373" s="115">
        <f t="shared" si="302"/>
        <v>0</v>
      </c>
      <c r="AI373" s="115">
        <f t="shared" si="302"/>
        <v>0</v>
      </c>
      <c r="AJ373" s="115">
        <f t="shared" si="302"/>
        <v>0</v>
      </c>
      <c r="AK373" s="115">
        <f t="shared" si="302"/>
        <v>0</v>
      </c>
      <c r="AL373" s="115">
        <f t="shared" si="302"/>
        <v>0</v>
      </c>
      <c r="AM373" s="115">
        <f t="shared" si="302"/>
        <v>0</v>
      </c>
      <c r="AN373" s="115">
        <f t="shared" si="302"/>
        <v>0</v>
      </c>
      <c r="AO373" s="115">
        <f t="shared" si="302"/>
        <v>0</v>
      </c>
      <c r="AP373" s="115">
        <f t="shared" si="302"/>
        <v>0</v>
      </c>
    </row>
    <row r="374" spans="1:42" ht="26.4" x14ac:dyDescent="0.3">
      <c r="C374" s="45"/>
      <c r="D374" s="45"/>
      <c r="E374" s="57"/>
      <c r="F374" s="58"/>
      <c r="G374" s="59"/>
      <c r="H374" s="60">
        <v>32</v>
      </c>
      <c r="I374" s="61"/>
      <c r="J374" s="61"/>
      <c r="K374" s="62" t="s">
        <v>33</v>
      </c>
      <c r="L374" s="116">
        <f t="shared" ref="L374:L380" si="303">SUMIF($G$381:$G$603,$H374,L$381:L$603)</f>
        <v>0</v>
      </c>
      <c r="M374" s="18"/>
      <c r="N374" s="116">
        <f t="shared" ref="N374:N380" si="304">SUMIF($G$381:$G$603,$H374,N$381:N$603)</f>
        <v>0</v>
      </c>
      <c r="O374" s="116">
        <f t="shared" ref="O374:U380" si="305">SUMIF($G$381:$G$603,$H374,O$381:O$603)</f>
        <v>0</v>
      </c>
      <c r="P374" s="116">
        <f t="shared" si="305"/>
        <v>0</v>
      </c>
      <c r="Q374" s="116">
        <f t="shared" si="305"/>
        <v>0</v>
      </c>
      <c r="R374" s="116">
        <f t="shared" si="305"/>
        <v>0</v>
      </c>
      <c r="S374" s="116">
        <f t="shared" si="305"/>
        <v>0</v>
      </c>
      <c r="T374" s="116">
        <f t="shared" si="305"/>
        <v>0</v>
      </c>
      <c r="U374" s="116">
        <f t="shared" si="305"/>
        <v>0</v>
      </c>
      <c r="V374" s="116">
        <f t="shared" ref="V374:AE380" si="306">SUMIF($G$381:$G$603,$H374,V$381:V$603)</f>
        <v>0</v>
      </c>
      <c r="W374" s="116">
        <f t="shared" si="306"/>
        <v>0</v>
      </c>
      <c r="X374" s="116">
        <f t="shared" si="306"/>
        <v>0</v>
      </c>
      <c r="Y374" s="116">
        <f t="shared" si="306"/>
        <v>0</v>
      </c>
      <c r="Z374" s="116">
        <f t="shared" si="306"/>
        <v>0</v>
      </c>
      <c r="AA374" s="116">
        <f t="shared" si="306"/>
        <v>0</v>
      </c>
      <c r="AB374" s="116">
        <f t="shared" si="306"/>
        <v>0</v>
      </c>
      <c r="AC374" s="116">
        <f t="shared" si="306"/>
        <v>0</v>
      </c>
      <c r="AD374" s="116">
        <f t="shared" si="306"/>
        <v>0</v>
      </c>
      <c r="AE374" s="116">
        <f t="shared" si="306"/>
        <v>0</v>
      </c>
      <c r="AF374" s="116">
        <f t="shared" ref="AF374:AP380" si="307">SUMIF($G$381:$G$603,$H374,AF$381:AF$603)</f>
        <v>0</v>
      </c>
      <c r="AG374" s="116">
        <f t="shared" si="307"/>
        <v>0</v>
      </c>
      <c r="AH374" s="116">
        <f t="shared" si="307"/>
        <v>0</v>
      </c>
      <c r="AI374" s="116">
        <f t="shared" si="307"/>
        <v>0</v>
      </c>
      <c r="AJ374" s="116">
        <f t="shared" si="307"/>
        <v>0</v>
      </c>
      <c r="AK374" s="116">
        <f t="shared" si="307"/>
        <v>0</v>
      </c>
      <c r="AL374" s="116">
        <f t="shared" si="307"/>
        <v>0</v>
      </c>
      <c r="AM374" s="116">
        <f t="shared" si="307"/>
        <v>0</v>
      </c>
      <c r="AN374" s="116">
        <f t="shared" si="307"/>
        <v>0</v>
      </c>
      <c r="AO374" s="116">
        <f t="shared" si="307"/>
        <v>0</v>
      </c>
      <c r="AP374" s="116">
        <f t="shared" si="307"/>
        <v>0</v>
      </c>
    </row>
    <row r="375" spans="1:42" ht="26.4" x14ac:dyDescent="0.3">
      <c r="C375" s="45"/>
      <c r="D375" s="45"/>
      <c r="E375" s="57"/>
      <c r="F375" s="58"/>
      <c r="G375" s="59"/>
      <c r="H375" s="60">
        <v>33</v>
      </c>
      <c r="I375" s="61"/>
      <c r="J375" s="61"/>
      <c r="K375" s="62" t="s">
        <v>133</v>
      </c>
      <c r="L375" s="116">
        <f t="shared" si="303"/>
        <v>0</v>
      </c>
      <c r="M375" s="18"/>
      <c r="N375" s="116">
        <f t="shared" si="304"/>
        <v>0</v>
      </c>
      <c r="O375" s="116">
        <f t="shared" si="305"/>
        <v>0</v>
      </c>
      <c r="P375" s="116">
        <f t="shared" si="305"/>
        <v>0</v>
      </c>
      <c r="Q375" s="116">
        <f t="shared" si="305"/>
        <v>0</v>
      </c>
      <c r="R375" s="116">
        <f t="shared" si="305"/>
        <v>0</v>
      </c>
      <c r="S375" s="116">
        <f t="shared" si="305"/>
        <v>0</v>
      </c>
      <c r="T375" s="116">
        <f t="shared" si="305"/>
        <v>0</v>
      </c>
      <c r="U375" s="116">
        <f t="shared" si="305"/>
        <v>0</v>
      </c>
      <c r="V375" s="116">
        <f t="shared" si="306"/>
        <v>0</v>
      </c>
      <c r="W375" s="116">
        <f t="shared" si="306"/>
        <v>0</v>
      </c>
      <c r="X375" s="116">
        <f t="shared" si="306"/>
        <v>0</v>
      </c>
      <c r="Y375" s="116">
        <f t="shared" si="306"/>
        <v>0</v>
      </c>
      <c r="Z375" s="116">
        <f t="shared" si="306"/>
        <v>0</v>
      </c>
      <c r="AA375" s="116">
        <f t="shared" si="306"/>
        <v>0</v>
      </c>
      <c r="AB375" s="116">
        <f t="shared" si="306"/>
        <v>0</v>
      </c>
      <c r="AC375" s="116">
        <f t="shared" si="306"/>
        <v>0</v>
      </c>
      <c r="AD375" s="116">
        <f t="shared" si="306"/>
        <v>0</v>
      </c>
      <c r="AE375" s="116">
        <f t="shared" si="306"/>
        <v>0</v>
      </c>
      <c r="AF375" s="116">
        <f t="shared" si="307"/>
        <v>0</v>
      </c>
      <c r="AG375" s="116">
        <f t="shared" si="307"/>
        <v>0</v>
      </c>
      <c r="AH375" s="116">
        <f t="shared" si="307"/>
        <v>0</v>
      </c>
      <c r="AI375" s="116">
        <f t="shared" si="307"/>
        <v>0</v>
      </c>
      <c r="AJ375" s="116">
        <f t="shared" si="307"/>
        <v>0</v>
      </c>
      <c r="AK375" s="116">
        <f t="shared" si="307"/>
        <v>0</v>
      </c>
      <c r="AL375" s="116">
        <f t="shared" si="307"/>
        <v>0</v>
      </c>
      <c r="AM375" s="116">
        <f t="shared" si="307"/>
        <v>0</v>
      </c>
      <c r="AN375" s="116">
        <f t="shared" si="307"/>
        <v>0</v>
      </c>
      <c r="AO375" s="116">
        <f t="shared" si="307"/>
        <v>0</v>
      </c>
      <c r="AP375" s="116">
        <f t="shared" si="307"/>
        <v>0</v>
      </c>
    </row>
    <row r="376" spans="1:42" ht="26.4" x14ac:dyDescent="0.3">
      <c r="C376" s="45"/>
      <c r="D376" s="45"/>
      <c r="E376" s="57"/>
      <c r="F376" s="58"/>
      <c r="G376" s="59"/>
      <c r="H376" s="63">
        <v>49</v>
      </c>
      <c r="I376" s="64"/>
      <c r="J376" s="64"/>
      <c r="K376" s="62" t="s">
        <v>34</v>
      </c>
      <c r="L376" s="116">
        <f t="shared" si="303"/>
        <v>0</v>
      </c>
      <c r="M376" s="18"/>
      <c r="N376" s="116">
        <f t="shared" si="304"/>
        <v>0</v>
      </c>
      <c r="O376" s="116">
        <f t="shared" si="305"/>
        <v>0</v>
      </c>
      <c r="P376" s="116">
        <f t="shared" si="305"/>
        <v>0</v>
      </c>
      <c r="Q376" s="116">
        <f t="shared" si="305"/>
        <v>0</v>
      </c>
      <c r="R376" s="116">
        <f t="shared" si="305"/>
        <v>0</v>
      </c>
      <c r="S376" s="116">
        <f t="shared" si="305"/>
        <v>0</v>
      </c>
      <c r="T376" s="116">
        <f t="shared" si="305"/>
        <v>0</v>
      </c>
      <c r="U376" s="116">
        <f t="shared" si="305"/>
        <v>0</v>
      </c>
      <c r="V376" s="116">
        <f t="shared" si="306"/>
        <v>0</v>
      </c>
      <c r="W376" s="116">
        <f t="shared" si="306"/>
        <v>0</v>
      </c>
      <c r="X376" s="116">
        <f t="shared" si="306"/>
        <v>0</v>
      </c>
      <c r="Y376" s="116">
        <f t="shared" si="306"/>
        <v>0</v>
      </c>
      <c r="Z376" s="116">
        <f t="shared" si="306"/>
        <v>0</v>
      </c>
      <c r="AA376" s="116">
        <f t="shared" si="306"/>
        <v>0</v>
      </c>
      <c r="AB376" s="116">
        <f t="shared" si="306"/>
        <v>0</v>
      </c>
      <c r="AC376" s="116">
        <f t="shared" si="306"/>
        <v>0</v>
      </c>
      <c r="AD376" s="116">
        <f t="shared" si="306"/>
        <v>0</v>
      </c>
      <c r="AE376" s="116">
        <f t="shared" si="306"/>
        <v>0</v>
      </c>
      <c r="AF376" s="116">
        <f t="shared" si="307"/>
        <v>0</v>
      </c>
      <c r="AG376" s="116">
        <f t="shared" si="307"/>
        <v>0</v>
      </c>
      <c r="AH376" s="116">
        <f t="shared" si="307"/>
        <v>0</v>
      </c>
      <c r="AI376" s="116">
        <f t="shared" si="307"/>
        <v>0</v>
      </c>
      <c r="AJ376" s="116">
        <f t="shared" si="307"/>
        <v>0</v>
      </c>
      <c r="AK376" s="116">
        <f t="shared" si="307"/>
        <v>0</v>
      </c>
      <c r="AL376" s="116">
        <f t="shared" si="307"/>
        <v>0</v>
      </c>
      <c r="AM376" s="116">
        <f t="shared" si="307"/>
        <v>0</v>
      </c>
      <c r="AN376" s="116">
        <f t="shared" si="307"/>
        <v>0</v>
      </c>
      <c r="AO376" s="116">
        <f t="shared" si="307"/>
        <v>0</v>
      </c>
      <c r="AP376" s="116">
        <f t="shared" si="307"/>
        <v>0</v>
      </c>
    </row>
    <row r="377" spans="1:42" x14ac:dyDescent="0.3">
      <c r="C377" s="45"/>
      <c r="D377" s="45"/>
      <c r="E377" s="57"/>
      <c r="F377" s="58"/>
      <c r="G377" s="59"/>
      <c r="H377" s="60">
        <v>54</v>
      </c>
      <c r="I377" s="61"/>
      <c r="J377" s="61"/>
      <c r="K377" s="62" t="s">
        <v>35</v>
      </c>
      <c r="L377" s="116">
        <f t="shared" si="303"/>
        <v>0</v>
      </c>
      <c r="M377" s="18"/>
      <c r="N377" s="116">
        <f t="shared" si="304"/>
        <v>0</v>
      </c>
      <c r="O377" s="116">
        <f t="shared" si="305"/>
        <v>0</v>
      </c>
      <c r="P377" s="116">
        <f t="shared" si="305"/>
        <v>0</v>
      </c>
      <c r="Q377" s="116">
        <f t="shared" si="305"/>
        <v>0</v>
      </c>
      <c r="R377" s="116">
        <f t="shared" si="305"/>
        <v>0</v>
      </c>
      <c r="S377" s="116">
        <f t="shared" si="305"/>
        <v>0</v>
      </c>
      <c r="T377" s="116">
        <f t="shared" si="305"/>
        <v>0</v>
      </c>
      <c r="U377" s="116">
        <f t="shared" si="305"/>
        <v>0</v>
      </c>
      <c r="V377" s="116">
        <f t="shared" si="306"/>
        <v>0</v>
      </c>
      <c r="W377" s="116">
        <f t="shared" si="306"/>
        <v>0</v>
      </c>
      <c r="X377" s="116">
        <f t="shared" si="306"/>
        <v>0</v>
      </c>
      <c r="Y377" s="116">
        <f t="shared" si="306"/>
        <v>0</v>
      </c>
      <c r="Z377" s="116">
        <f t="shared" si="306"/>
        <v>0</v>
      </c>
      <c r="AA377" s="116">
        <f t="shared" si="306"/>
        <v>0</v>
      </c>
      <c r="AB377" s="116">
        <f t="shared" si="306"/>
        <v>0</v>
      </c>
      <c r="AC377" s="116">
        <f t="shared" si="306"/>
        <v>0</v>
      </c>
      <c r="AD377" s="116">
        <f t="shared" si="306"/>
        <v>0</v>
      </c>
      <c r="AE377" s="116">
        <f t="shared" si="306"/>
        <v>0</v>
      </c>
      <c r="AF377" s="116">
        <f t="shared" si="307"/>
        <v>0</v>
      </c>
      <c r="AG377" s="116">
        <f t="shared" si="307"/>
        <v>0</v>
      </c>
      <c r="AH377" s="116">
        <f t="shared" si="307"/>
        <v>0</v>
      </c>
      <c r="AI377" s="116">
        <f t="shared" si="307"/>
        <v>0</v>
      </c>
      <c r="AJ377" s="116">
        <f t="shared" si="307"/>
        <v>0</v>
      </c>
      <c r="AK377" s="116">
        <f t="shared" si="307"/>
        <v>0</v>
      </c>
      <c r="AL377" s="116">
        <f t="shared" si="307"/>
        <v>0</v>
      </c>
      <c r="AM377" s="116">
        <f t="shared" si="307"/>
        <v>0</v>
      </c>
      <c r="AN377" s="116">
        <f t="shared" si="307"/>
        <v>0</v>
      </c>
      <c r="AO377" s="116">
        <f t="shared" si="307"/>
        <v>0</v>
      </c>
      <c r="AP377" s="116">
        <f t="shared" si="307"/>
        <v>0</v>
      </c>
    </row>
    <row r="378" spans="1:42" ht="26.4" x14ac:dyDescent="0.3">
      <c r="C378" s="45"/>
      <c r="D378" s="45"/>
      <c r="E378" s="57"/>
      <c r="F378" s="58"/>
      <c r="G378" s="59"/>
      <c r="H378" s="63">
        <v>62</v>
      </c>
      <c r="I378" s="64"/>
      <c r="J378" s="64"/>
      <c r="K378" s="62" t="s">
        <v>36</v>
      </c>
      <c r="L378" s="116">
        <f t="shared" si="303"/>
        <v>0</v>
      </c>
      <c r="M378" s="18"/>
      <c r="N378" s="116">
        <f t="shared" si="304"/>
        <v>0</v>
      </c>
      <c r="O378" s="116">
        <f t="shared" si="305"/>
        <v>0</v>
      </c>
      <c r="P378" s="116">
        <f t="shared" si="305"/>
        <v>0</v>
      </c>
      <c r="Q378" s="116">
        <f t="shared" si="305"/>
        <v>0</v>
      </c>
      <c r="R378" s="116">
        <f t="shared" si="305"/>
        <v>0</v>
      </c>
      <c r="S378" s="116">
        <f t="shared" si="305"/>
        <v>0</v>
      </c>
      <c r="T378" s="116">
        <f t="shared" si="305"/>
        <v>0</v>
      </c>
      <c r="U378" s="116">
        <f t="shared" si="305"/>
        <v>0</v>
      </c>
      <c r="V378" s="116">
        <f t="shared" si="306"/>
        <v>0</v>
      </c>
      <c r="W378" s="116">
        <f t="shared" si="306"/>
        <v>0</v>
      </c>
      <c r="X378" s="116">
        <f t="shared" si="306"/>
        <v>0</v>
      </c>
      <c r="Y378" s="116">
        <f t="shared" si="306"/>
        <v>0</v>
      </c>
      <c r="Z378" s="116">
        <f t="shared" si="306"/>
        <v>0</v>
      </c>
      <c r="AA378" s="116">
        <f t="shared" si="306"/>
        <v>0</v>
      </c>
      <c r="AB378" s="116">
        <f t="shared" si="306"/>
        <v>0</v>
      </c>
      <c r="AC378" s="116">
        <f t="shared" si="306"/>
        <v>0</v>
      </c>
      <c r="AD378" s="116">
        <f t="shared" si="306"/>
        <v>0</v>
      </c>
      <c r="AE378" s="116">
        <f t="shared" si="306"/>
        <v>0</v>
      </c>
      <c r="AF378" s="116">
        <f t="shared" si="307"/>
        <v>0</v>
      </c>
      <c r="AG378" s="116">
        <f t="shared" si="307"/>
        <v>0</v>
      </c>
      <c r="AH378" s="116">
        <f t="shared" si="307"/>
        <v>0</v>
      </c>
      <c r="AI378" s="116">
        <f t="shared" si="307"/>
        <v>0</v>
      </c>
      <c r="AJ378" s="116">
        <f t="shared" si="307"/>
        <v>0</v>
      </c>
      <c r="AK378" s="116">
        <f t="shared" si="307"/>
        <v>0</v>
      </c>
      <c r="AL378" s="116">
        <f t="shared" si="307"/>
        <v>0</v>
      </c>
      <c r="AM378" s="116">
        <f t="shared" si="307"/>
        <v>0</v>
      </c>
      <c r="AN378" s="116">
        <f t="shared" si="307"/>
        <v>0</v>
      </c>
      <c r="AO378" s="116">
        <f t="shared" si="307"/>
        <v>0</v>
      </c>
      <c r="AP378" s="116">
        <f t="shared" si="307"/>
        <v>0</v>
      </c>
    </row>
    <row r="379" spans="1:42" ht="52.8" x14ac:dyDescent="0.3">
      <c r="C379" s="45"/>
      <c r="D379" s="45"/>
      <c r="E379" s="57"/>
      <c r="F379" s="58"/>
      <c r="G379" s="59"/>
      <c r="H379" s="60">
        <v>72</v>
      </c>
      <c r="I379" s="61"/>
      <c r="J379" s="61"/>
      <c r="K379" s="62" t="s">
        <v>37</v>
      </c>
      <c r="L379" s="116">
        <f t="shared" si="303"/>
        <v>0</v>
      </c>
      <c r="M379" s="18"/>
      <c r="N379" s="116">
        <f t="shared" si="304"/>
        <v>0</v>
      </c>
      <c r="O379" s="116">
        <f t="shared" si="305"/>
        <v>0</v>
      </c>
      <c r="P379" s="116">
        <f t="shared" si="305"/>
        <v>0</v>
      </c>
      <c r="Q379" s="116">
        <f t="shared" si="305"/>
        <v>0</v>
      </c>
      <c r="R379" s="116">
        <f t="shared" si="305"/>
        <v>0</v>
      </c>
      <c r="S379" s="116">
        <f t="shared" si="305"/>
        <v>0</v>
      </c>
      <c r="T379" s="116">
        <f t="shared" si="305"/>
        <v>0</v>
      </c>
      <c r="U379" s="116">
        <f t="shared" si="305"/>
        <v>0</v>
      </c>
      <c r="V379" s="116">
        <f t="shared" si="306"/>
        <v>0</v>
      </c>
      <c r="W379" s="116">
        <f t="shared" si="306"/>
        <v>0</v>
      </c>
      <c r="X379" s="116">
        <f t="shared" si="306"/>
        <v>0</v>
      </c>
      <c r="Y379" s="116">
        <f t="shared" si="306"/>
        <v>0</v>
      </c>
      <c r="Z379" s="116">
        <f t="shared" si="306"/>
        <v>0</v>
      </c>
      <c r="AA379" s="116">
        <f t="shared" si="306"/>
        <v>0</v>
      </c>
      <c r="AB379" s="116">
        <f t="shared" si="306"/>
        <v>0</v>
      </c>
      <c r="AC379" s="116">
        <f t="shared" si="306"/>
        <v>0</v>
      </c>
      <c r="AD379" s="116">
        <f t="shared" si="306"/>
        <v>0</v>
      </c>
      <c r="AE379" s="116">
        <f t="shared" si="306"/>
        <v>0</v>
      </c>
      <c r="AF379" s="116">
        <f t="shared" si="307"/>
        <v>0</v>
      </c>
      <c r="AG379" s="116">
        <f t="shared" si="307"/>
        <v>0</v>
      </c>
      <c r="AH379" s="116">
        <f t="shared" si="307"/>
        <v>0</v>
      </c>
      <c r="AI379" s="116">
        <f t="shared" si="307"/>
        <v>0</v>
      </c>
      <c r="AJ379" s="116">
        <f t="shared" si="307"/>
        <v>0</v>
      </c>
      <c r="AK379" s="116">
        <f t="shared" si="307"/>
        <v>0</v>
      </c>
      <c r="AL379" s="116">
        <f t="shared" si="307"/>
        <v>0</v>
      </c>
      <c r="AM379" s="116">
        <f t="shared" si="307"/>
        <v>0</v>
      </c>
      <c r="AN379" s="116">
        <f t="shared" si="307"/>
        <v>0</v>
      </c>
      <c r="AO379" s="116">
        <f t="shared" si="307"/>
        <v>0</v>
      </c>
      <c r="AP379" s="116">
        <f t="shared" si="307"/>
        <v>0</v>
      </c>
    </row>
    <row r="380" spans="1:42" ht="26.4" x14ac:dyDescent="0.3">
      <c r="C380" s="45"/>
      <c r="D380" s="45"/>
      <c r="E380" s="57"/>
      <c r="F380" s="58"/>
      <c r="G380" s="59"/>
      <c r="H380" s="63">
        <v>82</v>
      </c>
      <c r="I380" s="64"/>
      <c r="J380" s="64"/>
      <c r="K380" s="62" t="s">
        <v>38</v>
      </c>
      <c r="L380" s="116">
        <f t="shared" si="303"/>
        <v>0</v>
      </c>
      <c r="M380" s="18"/>
      <c r="N380" s="116">
        <f t="shared" si="304"/>
        <v>0</v>
      </c>
      <c r="O380" s="116">
        <f t="shared" si="305"/>
        <v>0</v>
      </c>
      <c r="P380" s="116">
        <f t="shared" si="305"/>
        <v>0</v>
      </c>
      <c r="Q380" s="116">
        <f t="shared" si="305"/>
        <v>0</v>
      </c>
      <c r="R380" s="116">
        <f t="shared" si="305"/>
        <v>0</v>
      </c>
      <c r="S380" s="116">
        <f t="shared" si="305"/>
        <v>0</v>
      </c>
      <c r="T380" s="116">
        <f t="shared" si="305"/>
        <v>0</v>
      </c>
      <c r="U380" s="116">
        <f t="shared" si="305"/>
        <v>0</v>
      </c>
      <c r="V380" s="116">
        <f t="shared" si="306"/>
        <v>0</v>
      </c>
      <c r="W380" s="116">
        <f t="shared" si="306"/>
        <v>0</v>
      </c>
      <c r="X380" s="116">
        <f t="shared" si="306"/>
        <v>0</v>
      </c>
      <c r="Y380" s="116">
        <f t="shared" si="306"/>
        <v>0</v>
      </c>
      <c r="Z380" s="116">
        <f t="shared" si="306"/>
        <v>0</v>
      </c>
      <c r="AA380" s="116">
        <f t="shared" si="306"/>
        <v>0</v>
      </c>
      <c r="AB380" s="116">
        <f t="shared" si="306"/>
        <v>0</v>
      </c>
      <c r="AC380" s="116">
        <f t="shared" si="306"/>
        <v>0</v>
      </c>
      <c r="AD380" s="116">
        <f t="shared" si="306"/>
        <v>0</v>
      </c>
      <c r="AE380" s="116">
        <f t="shared" si="306"/>
        <v>0</v>
      </c>
      <c r="AF380" s="116">
        <f t="shared" si="307"/>
        <v>0</v>
      </c>
      <c r="AG380" s="116">
        <f t="shared" si="307"/>
        <v>0</v>
      </c>
      <c r="AH380" s="116">
        <f t="shared" si="307"/>
        <v>0</v>
      </c>
      <c r="AI380" s="116">
        <f t="shared" si="307"/>
        <v>0</v>
      </c>
      <c r="AJ380" s="116">
        <f t="shared" si="307"/>
        <v>0</v>
      </c>
      <c r="AK380" s="116">
        <f t="shared" si="307"/>
        <v>0</v>
      </c>
      <c r="AL380" s="116">
        <f t="shared" si="307"/>
        <v>0</v>
      </c>
      <c r="AM380" s="116">
        <f t="shared" si="307"/>
        <v>0</v>
      </c>
      <c r="AN380" s="116">
        <f t="shared" si="307"/>
        <v>0</v>
      </c>
      <c r="AO380" s="116">
        <f t="shared" si="307"/>
        <v>0</v>
      </c>
      <c r="AP380" s="116">
        <f t="shared" si="307"/>
        <v>0</v>
      </c>
    </row>
    <row r="381" spans="1:42" x14ac:dyDescent="0.3">
      <c r="A381" s="8">
        <f t="shared" si="254"/>
        <v>3</v>
      </c>
      <c r="B381" s="9" t="str">
        <f t="shared" ref="B381:B448" si="308">IF(J381&gt;0,G381," ")</f>
        <v xml:space="preserve"> </v>
      </c>
      <c r="C381" s="45" t="str">
        <f t="shared" ref="C381:C550" si="309">IF(I381&gt;0,LEFT(E381,3),"  ")</f>
        <v xml:space="preserve">  </v>
      </c>
      <c r="D381" s="45" t="str">
        <f t="shared" ref="D381:D550" si="310">IF(I381&gt;0,LEFT(E381,4),"  ")</f>
        <v xml:space="preserve">  </v>
      </c>
      <c r="E381" s="39"/>
      <c r="F381" s="40"/>
      <c r="G381" s="41"/>
      <c r="H381" s="42">
        <v>3</v>
      </c>
      <c r="I381" s="43"/>
      <c r="J381" s="43"/>
      <c r="K381" s="44" t="s">
        <v>50</v>
      </c>
      <c r="L381" s="110">
        <f>SUM(L382,L404,L498,L531,L526,L512,L515)</f>
        <v>0</v>
      </c>
      <c r="N381" s="110">
        <f t="shared" ref="N381" si="311">SUM(N382,N404,N498,N512,N531,N526,N515)</f>
        <v>0</v>
      </c>
      <c r="O381" s="110">
        <f t="shared" ref="O381:Y381" si="312">SUM(O382,O404,O498,O531,O526,O512,O515)</f>
        <v>0</v>
      </c>
      <c r="P381" s="110">
        <f t="shared" si="312"/>
        <v>0</v>
      </c>
      <c r="Q381" s="110">
        <f t="shared" si="312"/>
        <v>0</v>
      </c>
      <c r="R381" s="110">
        <f t="shared" si="312"/>
        <v>0</v>
      </c>
      <c r="S381" s="110">
        <f t="shared" si="312"/>
        <v>0</v>
      </c>
      <c r="T381" s="110">
        <f t="shared" si="312"/>
        <v>0</v>
      </c>
      <c r="U381" s="110">
        <f t="shared" si="312"/>
        <v>0</v>
      </c>
      <c r="V381" s="110">
        <f t="shared" si="312"/>
        <v>0</v>
      </c>
      <c r="W381" s="110">
        <f t="shared" si="312"/>
        <v>0</v>
      </c>
      <c r="X381" s="110">
        <f t="shared" si="312"/>
        <v>0</v>
      </c>
      <c r="Y381" s="110">
        <f t="shared" si="312"/>
        <v>0</v>
      </c>
      <c r="Z381" s="110">
        <f t="shared" ref="Z381:AP381" si="313">SUM(Z382,Z404,Z498,Z531,Z526,Z512,Z515)</f>
        <v>0</v>
      </c>
      <c r="AA381" s="110">
        <f t="shared" si="313"/>
        <v>0</v>
      </c>
      <c r="AB381" s="110">
        <f t="shared" si="313"/>
        <v>0</v>
      </c>
      <c r="AC381" s="110">
        <f t="shared" si="313"/>
        <v>0</v>
      </c>
      <c r="AD381" s="110">
        <f t="shared" si="313"/>
        <v>0</v>
      </c>
      <c r="AE381" s="110">
        <f t="shared" si="313"/>
        <v>0</v>
      </c>
      <c r="AF381" s="110">
        <f t="shared" si="313"/>
        <v>0</v>
      </c>
      <c r="AG381" s="110">
        <f t="shared" si="313"/>
        <v>0</v>
      </c>
      <c r="AH381" s="110">
        <f t="shared" si="313"/>
        <v>0</v>
      </c>
      <c r="AI381" s="110">
        <f t="shared" si="313"/>
        <v>0</v>
      </c>
      <c r="AJ381" s="110">
        <f t="shared" si="313"/>
        <v>0</v>
      </c>
      <c r="AK381" s="110">
        <f t="shared" si="313"/>
        <v>0</v>
      </c>
      <c r="AL381" s="110">
        <f t="shared" si="313"/>
        <v>0</v>
      </c>
      <c r="AM381" s="110">
        <f t="shared" si="313"/>
        <v>0</v>
      </c>
      <c r="AN381" s="110">
        <f t="shared" si="313"/>
        <v>0</v>
      </c>
      <c r="AO381" s="110">
        <f t="shared" si="313"/>
        <v>0</v>
      </c>
      <c r="AP381" s="110">
        <f t="shared" si="313"/>
        <v>0</v>
      </c>
    </row>
    <row r="382" spans="1:42" x14ac:dyDescent="0.3">
      <c r="A382" s="8">
        <f t="shared" si="254"/>
        <v>31</v>
      </c>
      <c r="B382" s="9" t="str">
        <f t="shared" si="308"/>
        <v xml:space="preserve"> </v>
      </c>
      <c r="C382" s="45" t="str">
        <f t="shared" si="309"/>
        <v xml:space="preserve">  </v>
      </c>
      <c r="D382" s="45" t="str">
        <f t="shared" si="310"/>
        <v xml:space="preserve">  </v>
      </c>
      <c r="E382" s="39"/>
      <c r="F382" s="40"/>
      <c r="G382" s="41"/>
      <c r="H382" s="42">
        <v>31</v>
      </c>
      <c r="I382" s="43"/>
      <c r="J382" s="43"/>
      <c r="K382" s="44" t="s">
        <v>51</v>
      </c>
      <c r="L382" s="110">
        <f>SUM(L383,L394,L398)</f>
        <v>0</v>
      </c>
      <c r="M382" s="18"/>
      <c r="N382" s="110">
        <f>SUM(N383,N394,N398)</f>
        <v>0</v>
      </c>
      <c r="O382" s="110">
        <f t="shared" ref="O382:Z382" si="314">SUM(O383,O394,O398)</f>
        <v>0</v>
      </c>
      <c r="P382" s="110">
        <f t="shared" si="314"/>
        <v>0</v>
      </c>
      <c r="Q382" s="110">
        <f t="shared" si="314"/>
        <v>0</v>
      </c>
      <c r="R382" s="110">
        <f t="shared" si="314"/>
        <v>0</v>
      </c>
      <c r="S382" s="110">
        <f t="shared" si="314"/>
        <v>0</v>
      </c>
      <c r="T382" s="110">
        <f t="shared" si="314"/>
        <v>0</v>
      </c>
      <c r="U382" s="110">
        <f t="shared" si="314"/>
        <v>0</v>
      </c>
      <c r="V382" s="110">
        <f t="shared" si="314"/>
        <v>0</v>
      </c>
      <c r="W382" s="110">
        <f t="shared" si="314"/>
        <v>0</v>
      </c>
      <c r="X382" s="110">
        <f t="shared" si="314"/>
        <v>0</v>
      </c>
      <c r="Y382" s="110">
        <f t="shared" si="314"/>
        <v>0</v>
      </c>
      <c r="Z382" s="110">
        <f t="shared" si="314"/>
        <v>0</v>
      </c>
      <c r="AA382" s="110">
        <f t="shared" ref="AA382:AP382" si="315">SUM(AA383,AA394,AA398)</f>
        <v>0</v>
      </c>
      <c r="AB382" s="110">
        <f t="shared" si="315"/>
        <v>0</v>
      </c>
      <c r="AC382" s="110">
        <f t="shared" si="315"/>
        <v>0</v>
      </c>
      <c r="AD382" s="110">
        <f t="shared" si="315"/>
        <v>0</v>
      </c>
      <c r="AE382" s="110">
        <f t="shared" si="315"/>
        <v>0</v>
      </c>
      <c r="AF382" s="110">
        <f t="shared" si="315"/>
        <v>0</v>
      </c>
      <c r="AG382" s="110">
        <f t="shared" si="315"/>
        <v>0</v>
      </c>
      <c r="AH382" s="110">
        <f t="shared" si="315"/>
        <v>0</v>
      </c>
      <c r="AI382" s="110">
        <f t="shared" si="315"/>
        <v>0</v>
      </c>
      <c r="AJ382" s="110">
        <f t="shared" si="315"/>
        <v>0</v>
      </c>
      <c r="AK382" s="110">
        <f t="shared" si="315"/>
        <v>0</v>
      </c>
      <c r="AL382" s="110">
        <f t="shared" si="315"/>
        <v>0</v>
      </c>
      <c r="AM382" s="110">
        <f t="shared" si="315"/>
        <v>0</v>
      </c>
      <c r="AN382" s="110">
        <f t="shared" si="315"/>
        <v>0</v>
      </c>
      <c r="AO382" s="110">
        <f t="shared" si="315"/>
        <v>0</v>
      </c>
      <c r="AP382" s="110">
        <f t="shared" si="315"/>
        <v>0</v>
      </c>
    </row>
    <row r="383" spans="1:42" x14ac:dyDescent="0.3">
      <c r="A383" s="8">
        <f t="shared" si="254"/>
        <v>311</v>
      </c>
      <c r="B383" s="9" t="str">
        <f t="shared" si="308"/>
        <v xml:space="preserve"> </v>
      </c>
      <c r="C383" s="45" t="str">
        <f t="shared" si="309"/>
        <v xml:space="preserve">  </v>
      </c>
      <c r="D383" s="45" t="str">
        <f t="shared" si="310"/>
        <v xml:space="preserve">  </v>
      </c>
      <c r="E383" s="39"/>
      <c r="F383" s="40"/>
      <c r="G383" s="41"/>
      <c r="H383" s="42">
        <v>311</v>
      </c>
      <c r="I383" s="43"/>
      <c r="J383" s="43"/>
      <c r="K383" s="44" t="s">
        <v>52</v>
      </c>
      <c r="L383" s="110">
        <f>SUM(L384:L393)</f>
        <v>0</v>
      </c>
      <c r="M383" s="18"/>
      <c r="N383" s="110">
        <f>SUM(N384:N393)</f>
        <v>0</v>
      </c>
      <c r="O383" s="110">
        <f t="shared" ref="O383:Z383" si="316">SUM(O384:O393)</f>
        <v>0</v>
      </c>
      <c r="P383" s="110">
        <f t="shared" si="316"/>
        <v>0</v>
      </c>
      <c r="Q383" s="110">
        <f t="shared" si="316"/>
        <v>0</v>
      </c>
      <c r="R383" s="110">
        <f t="shared" si="316"/>
        <v>0</v>
      </c>
      <c r="S383" s="110">
        <f t="shared" si="316"/>
        <v>0</v>
      </c>
      <c r="T383" s="110">
        <f t="shared" si="316"/>
        <v>0</v>
      </c>
      <c r="U383" s="110">
        <f t="shared" si="316"/>
        <v>0</v>
      </c>
      <c r="V383" s="110">
        <f t="shared" si="316"/>
        <v>0</v>
      </c>
      <c r="W383" s="110">
        <f t="shared" si="316"/>
        <v>0</v>
      </c>
      <c r="X383" s="110">
        <f t="shared" si="316"/>
        <v>0</v>
      </c>
      <c r="Y383" s="110">
        <f t="shared" si="316"/>
        <v>0</v>
      </c>
      <c r="Z383" s="110">
        <f t="shared" si="316"/>
        <v>0</v>
      </c>
      <c r="AA383" s="110">
        <f t="shared" ref="AA383:AP383" si="317">SUM(AA384:AA393)</f>
        <v>0</v>
      </c>
      <c r="AB383" s="110">
        <f t="shared" si="317"/>
        <v>0</v>
      </c>
      <c r="AC383" s="110">
        <f t="shared" si="317"/>
        <v>0</v>
      </c>
      <c r="AD383" s="110">
        <f t="shared" si="317"/>
        <v>0</v>
      </c>
      <c r="AE383" s="110">
        <f t="shared" si="317"/>
        <v>0</v>
      </c>
      <c r="AF383" s="110">
        <f t="shared" si="317"/>
        <v>0</v>
      </c>
      <c r="AG383" s="110">
        <f t="shared" si="317"/>
        <v>0</v>
      </c>
      <c r="AH383" s="110">
        <f t="shared" si="317"/>
        <v>0</v>
      </c>
      <c r="AI383" s="110">
        <f t="shared" si="317"/>
        <v>0</v>
      </c>
      <c r="AJ383" s="110">
        <f t="shared" si="317"/>
        <v>0</v>
      </c>
      <c r="AK383" s="110">
        <f t="shared" si="317"/>
        <v>0</v>
      </c>
      <c r="AL383" s="110">
        <f t="shared" si="317"/>
        <v>0</v>
      </c>
      <c r="AM383" s="110">
        <f t="shared" si="317"/>
        <v>0</v>
      </c>
      <c r="AN383" s="110">
        <f t="shared" si="317"/>
        <v>0</v>
      </c>
      <c r="AO383" s="110">
        <f t="shared" si="317"/>
        <v>0</v>
      </c>
      <c r="AP383" s="110">
        <f t="shared" si="317"/>
        <v>0</v>
      </c>
    </row>
    <row r="384" spans="1:42" x14ac:dyDescent="0.3">
      <c r="A384" s="8">
        <f t="shared" si="254"/>
        <v>3111</v>
      </c>
      <c r="B384" s="9">
        <f t="shared" si="308"/>
        <v>32</v>
      </c>
      <c r="C384" s="45" t="str">
        <f t="shared" si="309"/>
        <v>092</v>
      </c>
      <c r="D384" s="45" t="str">
        <f t="shared" si="310"/>
        <v>0922</v>
      </c>
      <c r="E384" s="39" t="s">
        <v>143</v>
      </c>
      <c r="F384" s="40">
        <v>32</v>
      </c>
      <c r="G384" s="41">
        <v>32</v>
      </c>
      <c r="H384" s="42">
        <v>3111</v>
      </c>
      <c r="I384" s="46">
        <v>1153</v>
      </c>
      <c r="J384" s="46">
        <v>1153</v>
      </c>
      <c r="K384" s="44" t="s">
        <v>53</v>
      </c>
      <c r="L384" s="400">
        <f t="shared" ref="L384:L393" si="318">SUM(N384:AP384)</f>
        <v>0</v>
      </c>
      <c r="M384" s="76">
        <v>3210</v>
      </c>
      <c r="N384" s="400"/>
      <c r="O384" s="400"/>
      <c r="P384" s="400"/>
      <c r="Q384" s="400"/>
      <c r="R384" s="400"/>
      <c r="S384" s="400"/>
      <c r="T384" s="400"/>
      <c r="U384" s="400"/>
      <c r="V384" s="400"/>
      <c r="W384" s="400"/>
      <c r="X384" s="400"/>
      <c r="Y384" s="400"/>
      <c r="Z384" s="400"/>
      <c r="AA384" s="400"/>
      <c r="AB384" s="400"/>
      <c r="AC384" s="400"/>
      <c r="AD384" s="400"/>
      <c r="AE384" s="400"/>
      <c r="AF384" s="400"/>
      <c r="AG384" s="400"/>
      <c r="AH384" s="400"/>
      <c r="AI384" s="400"/>
      <c r="AJ384" s="400"/>
      <c r="AK384" s="400"/>
      <c r="AL384" s="400"/>
      <c r="AM384" s="400"/>
      <c r="AN384" s="400"/>
      <c r="AO384" s="400"/>
      <c r="AP384" s="400"/>
    </row>
    <row r="385" spans="1:42" x14ac:dyDescent="0.3">
      <c r="A385" s="8">
        <f t="shared" si="254"/>
        <v>3111</v>
      </c>
      <c r="B385" s="9">
        <f t="shared" si="308"/>
        <v>49</v>
      </c>
      <c r="C385" s="45" t="str">
        <f t="shared" si="309"/>
        <v>091</v>
      </c>
      <c r="D385" s="45" t="str">
        <f t="shared" si="310"/>
        <v>0912</v>
      </c>
      <c r="E385" s="39" t="s">
        <v>137</v>
      </c>
      <c r="F385" s="40">
        <v>32</v>
      </c>
      <c r="G385" s="74">
        <v>49</v>
      </c>
      <c r="H385" s="42">
        <v>3111</v>
      </c>
      <c r="I385" s="46">
        <v>1154</v>
      </c>
      <c r="J385" s="46">
        <v>1154</v>
      </c>
      <c r="K385" s="44" t="s">
        <v>53</v>
      </c>
      <c r="L385" s="400">
        <f t="shared" si="318"/>
        <v>0</v>
      </c>
      <c r="M385" s="77">
        <v>4910</v>
      </c>
      <c r="N385" s="400"/>
      <c r="O385" s="400"/>
      <c r="P385" s="400"/>
      <c r="Q385" s="400"/>
      <c r="R385" s="400"/>
      <c r="S385" s="400"/>
      <c r="T385" s="400"/>
      <c r="U385" s="400"/>
      <c r="V385" s="400"/>
      <c r="W385" s="400"/>
      <c r="X385" s="400"/>
      <c r="Y385" s="400"/>
      <c r="Z385" s="400"/>
      <c r="AA385" s="400"/>
      <c r="AB385" s="400"/>
      <c r="AC385" s="400"/>
      <c r="AD385" s="400"/>
      <c r="AE385" s="400"/>
      <c r="AF385" s="400"/>
      <c r="AG385" s="400"/>
      <c r="AH385" s="400"/>
      <c r="AI385" s="400"/>
      <c r="AJ385" s="400"/>
      <c r="AK385" s="400"/>
      <c r="AL385" s="400"/>
      <c r="AM385" s="400"/>
      <c r="AN385" s="400"/>
      <c r="AO385" s="400"/>
      <c r="AP385" s="400"/>
    </row>
    <row r="386" spans="1:42" x14ac:dyDescent="0.3">
      <c r="A386" s="8">
        <f t="shared" ref="A386:A453" si="319">H386</f>
        <v>3111</v>
      </c>
      <c r="B386" s="9">
        <f t="shared" si="308"/>
        <v>54</v>
      </c>
      <c r="C386" s="45" t="str">
        <f t="shared" si="309"/>
        <v>091</v>
      </c>
      <c r="D386" s="45" t="str">
        <f t="shared" si="310"/>
        <v>0912</v>
      </c>
      <c r="E386" s="39" t="s">
        <v>137</v>
      </c>
      <c r="F386" s="40">
        <v>32</v>
      </c>
      <c r="G386" s="74">
        <v>54</v>
      </c>
      <c r="H386" s="42">
        <v>3111</v>
      </c>
      <c r="I386" s="46">
        <v>1155</v>
      </c>
      <c r="J386" s="46">
        <v>1155</v>
      </c>
      <c r="K386" s="44" t="s">
        <v>53</v>
      </c>
      <c r="L386" s="400">
        <f t="shared" si="318"/>
        <v>0</v>
      </c>
      <c r="M386" s="77">
        <v>5410</v>
      </c>
      <c r="N386" s="400"/>
      <c r="O386" s="400"/>
      <c r="P386" s="400"/>
      <c r="Q386" s="400"/>
      <c r="R386" s="400"/>
      <c r="S386" s="400"/>
      <c r="T386" s="400"/>
      <c r="U386" s="400"/>
      <c r="V386" s="400"/>
      <c r="W386" s="400"/>
      <c r="X386" s="400"/>
      <c r="Y386" s="400"/>
      <c r="Z386" s="400"/>
      <c r="AA386" s="400"/>
      <c r="AB386" s="400"/>
      <c r="AC386" s="400"/>
      <c r="AD386" s="400"/>
      <c r="AE386" s="400"/>
      <c r="AF386" s="400"/>
      <c r="AG386" s="400"/>
      <c r="AH386" s="400"/>
      <c r="AI386" s="400"/>
      <c r="AJ386" s="400"/>
      <c r="AK386" s="400"/>
      <c r="AL386" s="400"/>
      <c r="AM386" s="400"/>
      <c r="AN386" s="400"/>
      <c r="AO386" s="400"/>
      <c r="AP386" s="400"/>
    </row>
    <row r="387" spans="1:42" x14ac:dyDescent="0.3">
      <c r="A387" s="8">
        <f t="shared" si="319"/>
        <v>3111</v>
      </c>
      <c r="B387" s="9">
        <f t="shared" si="308"/>
        <v>62</v>
      </c>
      <c r="C387" s="45" t="str">
        <f t="shared" si="309"/>
        <v>091</v>
      </c>
      <c r="D387" s="45" t="str">
        <f t="shared" si="310"/>
        <v>0912</v>
      </c>
      <c r="E387" s="39" t="s">
        <v>137</v>
      </c>
      <c r="F387" s="40">
        <v>32</v>
      </c>
      <c r="G387" s="74">
        <v>62</v>
      </c>
      <c r="H387" s="42">
        <v>3111</v>
      </c>
      <c r="I387" s="46">
        <v>1156</v>
      </c>
      <c r="J387" s="46">
        <v>1156</v>
      </c>
      <c r="K387" s="44" t="s">
        <v>53</v>
      </c>
      <c r="L387" s="400">
        <f t="shared" si="318"/>
        <v>0</v>
      </c>
      <c r="M387" s="77">
        <v>6210</v>
      </c>
      <c r="N387" s="400"/>
      <c r="O387" s="400"/>
      <c r="P387" s="400"/>
      <c r="Q387" s="400"/>
      <c r="R387" s="400"/>
      <c r="S387" s="400"/>
      <c r="T387" s="400"/>
      <c r="U387" s="400"/>
      <c r="V387" s="400"/>
      <c r="W387" s="400"/>
      <c r="X387" s="400"/>
      <c r="Y387" s="400"/>
      <c r="Z387" s="400"/>
      <c r="AA387" s="400"/>
      <c r="AB387" s="400"/>
      <c r="AC387" s="400"/>
      <c r="AD387" s="400"/>
      <c r="AE387" s="400"/>
      <c r="AF387" s="400"/>
      <c r="AG387" s="400"/>
      <c r="AH387" s="400"/>
      <c r="AI387" s="400"/>
      <c r="AJ387" s="400"/>
      <c r="AK387" s="400"/>
      <c r="AL387" s="400"/>
      <c r="AM387" s="400"/>
      <c r="AN387" s="400"/>
      <c r="AO387" s="400"/>
      <c r="AP387" s="400"/>
    </row>
    <row r="388" spans="1:42" x14ac:dyDescent="0.3">
      <c r="A388" s="8">
        <f t="shared" si="319"/>
        <v>3112</v>
      </c>
      <c r="B388" s="9">
        <f t="shared" si="308"/>
        <v>32</v>
      </c>
      <c r="C388" s="45" t="str">
        <f t="shared" si="309"/>
        <v>092</v>
      </c>
      <c r="D388" s="45" t="str">
        <f t="shared" si="310"/>
        <v>0922</v>
      </c>
      <c r="E388" s="39" t="s">
        <v>143</v>
      </c>
      <c r="F388" s="40">
        <v>32</v>
      </c>
      <c r="G388" s="41">
        <v>32</v>
      </c>
      <c r="H388" s="42">
        <v>3112</v>
      </c>
      <c r="I388" s="46">
        <v>1157</v>
      </c>
      <c r="J388" s="46">
        <v>1157</v>
      </c>
      <c r="K388" s="5" t="s">
        <v>183</v>
      </c>
      <c r="L388" s="400">
        <f t="shared" si="318"/>
        <v>0</v>
      </c>
      <c r="M388" s="76">
        <v>3210</v>
      </c>
      <c r="N388" s="400"/>
      <c r="O388" s="400"/>
      <c r="P388" s="400"/>
      <c r="Q388" s="400"/>
      <c r="R388" s="400"/>
      <c r="S388" s="400"/>
      <c r="T388" s="400"/>
      <c r="U388" s="400"/>
      <c r="V388" s="400"/>
      <c r="W388" s="400"/>
      <c r="X388" s="400"/>
      <c r="Y388" s="400"/>
      <c r="Z388" s="400"/>
      <c r="AA388" s="400"/>
      <c r="AB388" s="400"/>
      <c r="AC388" s="400"/>
      <c r="AD388" s="400"/>
      <c r="AE388" s="400"/>
      <c r="AF388" s="400"/>
      <c r="AG388" s="400"/>
      <c r="AH388" s="400"/>
      <c r="AI388" s="400"/>
      <c r="AJ388" s="400"/>
      <c r="AK388" s="400"/>
      <c r="AL388" s="400"/>
      <c r="AM388" s="400"/>
      <c r="AN388" s="400"/>
      <c r="AO388" s="400"/>
      <c r="AP388" s="400"/>
    </row>
    <row r="389" spans="1:42" x14ac:dyDescent="0.3">
      <c r="A389" s="8">
        <f t="shared" si="319"/>
        <v>3112</v>
      </c>
      <c r="B389" s="9">
        <f t="shared" si="308"/>
        <v>54</v>
      </c>
      <c r="C389" s="45" t="str">
        <f t="shared" si="309"/>
        <v>091</v>
      </c>
      <c r="D389" s="45" t="str">
        <f t="shared" si="310"/>
        <v>0912</v>
      </c>
      <c r="E389" s="39" t="s">
        <v>137</v>
      </c>
      <c r="F389" s="40">
        <v>32</v>
      </c>
      <c r="G389" s="74">
        <v>54</v>
      </c>
      <c r="H389" s="42">
        <v>3112</v>
      </c>
      <c r="I389" s="46">
        <v>1158</v>
      </c>
      <c r="J389" s="46">
        <v>1158</v>
      </c>
      <c r="K389" s="5" t="s">
        <v>183</v>
      </c>
      <c r="L389" s="400">
        <f t="shared" si="318"/>
        <v>0</v>
      </c>
      <c r="M389" s="77">
        <v>5410</v>
      </c>
      <c r="N389" s="400"/>
      <c r="O389" s="400"/>
      <c r="P389" s="400"/>
      <c r="Q389" s="400"/>
      <c r="R389" s="400"/>
      <c r="S389" s="400"/>
      <c r="T389" s="400"/>
      <c r="U389" s="400"/>
      <c r="V389" s="400"/>
      <c r="W389" s="400"/>
      <c r="X389" s="400"/>
      <c r="Y389" s="400"/>
      <c r="Z389" s="400"/>
      <c r="AA389" s="400"/>
      <c r="AB389" s="400"/>
      <c r="AC389" s="400"/>
      <c r="AD389" s="400"/>
      <c r="AE389" s="400"/>
      <c r="AF389" s="400"/>
      <c r="AG389" s="400"/>
      <c r="AH389" s="400"/>
      <c r="AI389" s="400"/>
      <c r="AJ389" s="400"/>
      <c r="AK389" s="400"/>
      <c r="AL389" s="400"/>
      <c r="AM389" s="400"/>
      <c r="AN389" s="400"/>
      <c r="AO389" s="400"/>
      <c r="AP389" s="400"/>
    </row>
    <row r="390" spans="1:42" x14ac:dyDescent="0.3">
      <c r="A390" s="8">
        <f t="shared" si="319"/>
        <v>3113</v>
      </c>
      <c r="B390" s="9">
        <f t="shared" si="308"/>
        <v>32</v>
      </c>
      <c r="C390" s="45" t="str">
        <f t="shared" si="309"/>
        <v>092</v>
      </c>
      <c r="D390" s="45" t="str">
        <f t="shared" si="310"/>
        <v>0922</v>
      </c>
      <c r="E390" s="39" t="s">
        <v>143</v>
      </c>
      <c r="F390" s="40">
        <v>32</v>
      </c>
      <c r="G390" s="41">
        <v>32</v>
      </c>
      <c r="H390" s="42">
        <v>3113</v>
      </c>
      <c r="I390" s="46">
        <v>1159</v>
      </c>
      <c r="J390" s="46">
        <v>1159</v>
      </c>
      <c r="K390" s="44" t="s">
        <v>176</v>
      </c>
      <c r="L390" s="400">
        <f t="shared" si="318"/>
        <v>0</v>
      </c>
      <c r="M390" s="76">
        <v>3210</v>
      </c>
      <c r="N390" s="400"/>
      <c r="O390" s="400"/>
      <c r="P390" s="400"/>
      <c r="Q390" s="400"/>
      <c r="R390" s="400"/>
      <c r="S390" s="400"/>
      <c r="T390" s="400"/>
      <c r="U390" s="400"/>
      <c r="V390" s="400"/>
      <c r="W390" s="400"/>
      <c r="X390" s="400"/>
      <c r="Y390" s="400"/>
      <c r="Z390" s="400"/>
      <c r="AA390" s="400"/>
      <c r="AB390" s="400"/>
      <c r="AC390" s="400"/>
      <c r="AD390" s="400"/>
      <c r="AE390" s="400"/>
      <c r="AF390" s="400"/>
      <c r="AG390" s="400"/>
      <c r="AH390" s="400"/>
      <c r="AI390" s="400"/>
      <c r="AJ390" s="400"/>
      <c r="AK390" s="400"/>
      <c r="AL390" s="400"/>
      <c r="AM390" s="400"/>
      <c r="AN390" s="400"/>
      <c r="AO390" s="400"/>
      <c r="AP390" s="400"/>
    </row>
    <row r="391" spans="1:42" x14ac:dyDescent="0.3">
      <c r="A391" s="8">
        <f t="shared" si="319"/>
        <v>3113</v>
      </c>
      <c r="B391" s="9">
        <f t="shared" si="308"/>
        <v>54</v>
      </c>
      <c r="C391" s="45" t="str">
        <f t="shared" si="309"/>
        <v>091</v>
      </c>
      <c r="D391" s="45" t="str">
        <f t="shared" si="310"/>
        <v>0912</v>
      </c>
      <c r="E391" s="39" t="s">
        <v>137</v>
      </c>
      <c r="F391" s="40">
        <v>32</v>
      </c>
      <c r="G391" s="74">
        <v>54</v>
      </c>
      <c r="H391" s="42">
        <v>3113</v>
      </c>
      <c r="I391" s="46">
        <v>1160</v>
      </c>
      <c r="J391" s="46">
        <v>1160</v>
      </c>
      <c r="K391" s="44" t="s">
        <v>176</v>
      </c>
      <c r="L391" s="400">
        <f t="shared" si="318"/>
        <v>0</v>
      </c>
      <c r="M391" s="77">
        <v>5410</v>
      </c>
      <c r="N391" s="400"/>
      <c r="O391" s="400"/>
      <c r="P391" s="400"/>
      <c r="Q391" s="400"/>
      <c r="R391" s="400"/>
      <c r="S391" s="400"/>
      <c r="T391" s="400"/>
      <c r="U391" s="400"/>
      <c r="V391" s="400"/>
      <c r="W391" s="400"/>
      <c r="X391" s="400"/>
      <c r="Y391" s="400"/>
      <c r="Z391" s="400"/>
      <c r="AA391" s="400"/>
      <c r="AB391" s="400"/>
      <c r="AC391" s="400"/>
      <c r="AD391" s="400"/>
      <c r="AE391" s="400"/>
      <c r="AF391" s="400"/>
      <c r="AG391" s="400"/>
      <c r="AH391" s="400"/>
      <c r="AI391" s="400"/>
      <c r="AJ391" s="400"/>
      <c r="AK391" s="400"/>
      <c r="AL391" s="400"/>
      <c r="AM391" s="400"/>
      <c r="AN391" s="400"/>
      <c r="AO391" s="400"/>
      <c r="AP391" s="400"/>
    </row>
    <row r="392" spans="1:42" x14ac:dyDescent="0.3">
      <c r="A392" s="8">
        <f>H392</f>
        <v>3114</v>
      </c>
      <c r="B392" s="9">
        <f t="shared" si="308"/>
        <v>49</v>
      </c>
      <c r="C392" s="45" t="str">
        <f>IF(I392&gt;0,LEFT(E392,3),"  ")</f>
        <v>091</v>
      </c>
      <c r="D392" s="45" t="str">
        <f>IF(I392&gt;0,LEFT(E392,4),"  ")</f>
        <v>0912</v>
      </c>
      <c r="E392" s="39" t="s">
        <v>137</v>
      </c>
      <c r="F392" s="40">
        <v>32</v>
      </c>
      <c r="G392" s="74">
        <v>49</v>
      </c>
      <c r="H392" s="42">
        <v>3114</v>
      </c>
      <c r="I392" s="46">
        <v>1161</v>
      </c>
      <c r="J392" s="46">
        <v>1161</v>
      </c>
      <c r="K392" s="5" t="s">
        <v>177</v>
      </c>
      <c r="L392" s="400">
        <f t="shared" si="318"/>
        <v>0</v>
      </c>
      <c r="M392" s="77">
        <v>4910</v>
      </c>
      <c r="N392" s="400"/>
      <c r="O392" s="400"/>
      <c r="P392" s="400"/>
      <c r="Q392" s="400"/>
      <c r="R392" s="400"/>
      <c r="S392" s="400"/>
      <c r="T392" s="400"/>
      <c r="U392" s="400"/>
      <c r="V392" s="400"/>
      <c r="W392" s="400"/>
      <c r="X392" s="400"/>
      <c r="Y392" s="400"/>
      <c r="Z392" s="400"/>
      <c r="AA392" s="400"/>
      <c r="AB392" s="400"/>
      <c r="AC392" s="400"/>
      <c r="AD392" s="400"/>
      <c r="AE392" s="400"/>
      <c r="AF392" s="400"/>
      <c r="AG392" s="400"/>
      <c r="AH392" s="400"/>
      <c r="AI392" s="400"/>
      <c r="AJ392" s="400"/>
      <c r="AK392" s="400"/>
      <c r="AL392" s="400"/>
      <c r="AM392" s="400"/>
      <c r="AN392" s="400"/>
      <c r="AO392" s="400"/>
      <c r="AP392" s="400"/>
    </row>
    <row r="393" spans="1:42" x14ac:dyDescent="0.3">
      <c r="A393" s="8">
        <f t="shared" si="319"/>
        <v>3114</v>
      </c>
      <c r="B393" s="9">
        <f t="shared" si="308"/>
        <v>54</v>
      </c>
      <c r="C393" s="45" t="str">
        <f t="shared" ref="C393" si="320">IF(I393&gt;0,LEFT(E393,3),"  ")</f>
        <v>091</v>
      </c>
      <c r="D393" s="45" t="str">
        <f t="shared" ref="D393" si="321">IF(I393&gt;0,LEFT(E393,4),"  ")</f>
        <v>0912</v>
      </c>
      <c r="E393" s="39" t="s">
        <v>137</v>
      </c>
      <c r="F393" s="40">
        <v>32</v>
      </c>
      <c r="G393" s="74">
        <v>54</v>
      </c>
      <c r="H393" s="42">
        <v>3114</v>
      </c>
      <c r="I393" s="46">
        <v>1162</v>
      </c>
      <c r="J393" s="46">
        <v>1162</v>
      </c>
      <c r="K393" s="5" t="s">
        <v>177</v>
      </c>
      <c r="L393" s="400">
        <f t="shared" si="318"/>
        <v>0</v>
      </c>
      <c r="M393" s="77">
        <v>5410</v>
      </c>
      <c r="N393" s="400"/>
      <c r="O393" s="400"/>
      <c r="P393" s="400"/>
      <c r="Q393" s="400"/>
      <c r="R393" s="400"/>
      <c r="S393" s="400"/>
      <c r="T393" s="400"/>
      <c r="U393" s="400"/>
      <c r="V393" s="400"/>
      <c r="W393" s="400"/>
      <c r="X393" s="400"/>
      <c r="Y393" s="400"/>
      <c r="Z393" s="400"/>
      <c r="AA393" s="400"/>
      <c r="AB393" s="400"/>
      <c r="AC393" s="400"/>
      <c r="AD393" s="400"/>
      <c r="AE393" s="400"/>
      <c r="AF393" s="400"/>
      <c r="AG393" s="400"/>
      <c r="AH393" s="400"/>
      <c r="AI393" s="400"/>
      <c r="AJ393" s="400"/>
      <c r="AK393" s="400"/>
      <c r="AL393" s="400"/>
      <c r="AM393" s="400"/>
      <c r="AN393" s="400"/>
      <c r="AO393" s="400"/>
      <c r="AP393" s="400"/>
    </row>
    <row r="394" spans="1:42" x14ac:dyDescent="0.3">
      <c r="A394" s="8">
        <f t="shared" si="319"/>
        <v>312</v>
      </c>
      <c r="B394" s="9" t="str">
        <f t="shared" si="308"/>
        <v xml:space="preserve"> </v>
      </c>
      <c r="C394" s="45" t="str">
        <f t="shared" si="309"/>
        <v xml:space="preserve">  </v>
      </c>
      <c r="D394" s="45" t="str">
        <f t="shared" si="310"/>
        <v xml:space="preserve">  </v>
      </c>
      <c r="E394" s="39"/>
      <c r="F394" s="40"/>
      <c r="G394" s="41"/>
      <c r="H394" s="42">
        <v>312</v>
      </c>
      <c r="I394" s="43"/>
      <c r="J394" s="43"/>
      <c r="K394" s="44" t="s">
        <v>88</v>
      </c>
      <c r="L394" s="110">
        <f t="shared" ref="L394" si="322">SUM(L395:L397)</f>
        <v>0</v>
      </c>
      <c r="M394" s="18"/>
      <c r="N394" s="110">
        <f t="shared" ref="N394:Z394" si="323">SUM(N395:N397)</f>
        <v>0</v>
      </c>
      <c r="O394" s="110">
        <f t="shared" si="323"/>
        <v>0</v>
      </c>
      <c r="P394" s="110">
        <f t="shared" si="323"/>
        <v>0</v>
      </c>
      <c r="Q394" s="110">
        <f t="shared" si="323"/>
        <v>0</v>
      </c>
      <c r="R394" s="110">
        <f t="shared" si="323"/>
        <v>0</v>
      </c>
      <c r="S394" s="110">
        <f t="shared" si="323"/>
        <v>0</v>
      </c>
      <c r="T394" s="110">
        <f t="shared" si="323"/>
        <v>0</v>
      </c>
      <c r="U394" s="110">
        <f t="shared" si="323"/>
        <v>0</v>
      </c>
      <c r="V394" s="110">
        <f t="shared" si="323"/>
        <v>0</v>
      </c>
      <c r="W394" s="110">
        <f t="shared" si="323"/>
        <v>0</v>
      </c>
      <c r="X394" s="110">
        <f t="shared" si="323"/>
        <v>0</v>
      </c>
      <c r="Y394" s="110">
        <f t="shared" si="323"/>
        <v>0</v>
      </c>
      <c r="Z394" s="110">
        <f t="shared" si="323"/>
        <v>0</v>
      </c>
      <c r="AA394" s="110">
        <f t="shared" ref="AA394:AP394" si="324">SUM(AA395:AA397)</f>
        <v>0</v>
      </c>
      <c r="AB394" s="110">
        <f t="shared" si="324"/>
        <v>0</v>
      </c>
      <c r="AC394" s="110">
        <f t="shared" si="324"/>
        <v>0</v>
      </c>
      <c r="AD394" s="110">
        <f t="shared" si="324"/>
        <v>0</v>
      </c>
      <c r="AE394" s="110">
        <f t="shared" si="324"/>
        <v>0</v>
      </c>
      <c r="AF394" s="110">
        <f t="shared" si="324"/>
        <v>0</v>
      </c>
      <c r="AG394" s="110">
        <f t="shared" si="324"/>
        <v>0</v>
      </c>
      <c r="AH394" s="110">
        <f t="shared" si="324"/>
        <v>0</v>
      </c>
      <c r="AI394" s="110">
        <f t="shared" si="324"/>
        <v>0</v>
      </c>
      <c r="AJ394" s="110">
        <f t="shared" si="324"/>
        <v>0</v>
      </c>
      <c r="AK394" s="110">
        <f t="shared" si="324"/>
        <v>0</v>
      </c>
      <c r="AL394" s="110">
        <f t="shared" si="324"/>
        <v>0</v>
      </c>
      <c r="AM394" s="110">
        <f t="shared" si="324"/>
        <v>0</v>
      </c>
      <c r="AN394" s="110">
        <f t="shared" si="324"/>
        <v>0</v>
      </c>
      <c r="AO394" s="110">
        <f t="shared" si="324"/>
        <v>0</v>
      </c>
      <c r="AP394" s="110">
        <f t="shared" si="324"/>
        <v>0</v>
      </c>
    </row>
    <row r="395" spans="1:42" x14ac:dyDescent="0.3">
      <c r="A395" s="8">
        <f t="shared" si="319"/>
        <v>3121</v>
      </c>
      <c r="B395" s="9">
        <f t="shared" si="308"/>
        <v>32</v>
      </c>
      <c r="C395" s="45" t="str">
        <f t="shared" si="309"/>
        <v>092</v>
      </c>
      <c r="D395" s="45" t="str">
        <f t="shared" si="310"/>
        <v>0922</v>
      </c>
      <c r="E395" s="39" t="s">
        <v>143</v>
      </c>
      <c r="F395" s="40">
        <v>32</v>
      </c>
      <c r="G395" s="41">
        <v>32</v>
      </c>
      <c r="H395" s="42">
        <v>3121</v>
      </c>
      <c r="I395" s="46">
        <v>1163</v>
      </c>
      <c r="J395" s="46">
        <v>1163</v>
      </c>
      <c r="K395" s="44" t="s">
        <v>88</v>
      </c>
      <c r="L395" s="400">
        <f>SUM(N395:AP395)</f>
        <v>0</v>
      </c>
      <c r="M395" s="76">
        <v>3210</v>
      </c>
      <c r="N395" s="400"/>
      <c r="O395" s="400"/>
      <c r="P395" s="400"/>
      <c r="Q395" s="400"/>
      <c r="R395" s="400"/>
      <c r="S395" s="400"/>
      <c r="T395" s="400"/>
      <c r="U395" s="400"/>
      <c r="V395" s="400"/>
      <c r="W395" s="400"/>
      <c r="X395" s="400"/>
      <c r="Y395" s="400"/>
      <c r="Z395" s="400"/>
      <c r="AA395" s="400"/>
      <c r="AB395" s="400"/>
      <c r="AC395" s="400"/>
      <c r="AD395" s="400"/>
      <c r="AE395" s="400"/>
      <c r="AF395" s="400"/>
      <c r="AG395" s="400"/>
      <c r="AH395" s="400"/>
      <c r="AI395" s="400"/>
      <c r="AJ395" s="400"/>
      <c r="AK395" s="400"/>
      <c r="AL395" s="400"/>
      <c r="AM395" s="400"/>
      <c r="AN395" s="400"/>
      <c r="AO395" s="400"/>
      <c r="AP395" s="400"/>
    </row>
    <row r="396" spans="1:42" x14ac:dyDescent="0.3">
      <c r="A396" s="8">
        <f t="shared" si="319"/>
        <v>3121</v>
      </c>
      <c r="B396" s="9">
        <f t="shared" si="308"/>
        <v>49</v>
      </c>
      <c r="C396" s="45" t="str">
        <f t="shared" si="309"/>
        <v>091</v>
      </c>
      <c r="D396" s="45" t="str">
        <f t="shared" si="310"/>
        <v>0912</v>
      </c>
      <c r="E396" s="39" t="s">
        <v>137</v>
      </c>
      <c r="F396" s="40">
        <v>32</v>
      </c>
      <c r="G396" s="74">
        <v>49</v>
      </c>
      <c r="H396" s="42">
        <v>3121</v>
      </c>
      <c r="I396" s="46">
        <v>1164</v>
      </c>
      <c r="J396" s="46">
        <v>1164</v>
      </c>
      <c r="K396" s="44" t="s">
        <v>88</v>
      </c>
      <c r="L396" s="400">
        <f>SUM(N396:AP396)</f>
        <v>0</v>
      </c>
      <c r="M396" s="77">
        <v>4910</v>
      </c>
      <c r="N396" s="400"/>
      <c r="O396" s="400"/>
      <c r="P396" s="400"/>
      <c r="Q396" s="400"/>
      <c r="R396" s="400"/>
      <c r="S396" s="400"/>
      <c r="T396" s="400"/>
      <c r="U396" s="400"/>
      <c r="V396" s="400"/>
      <c r="W396" s="400"/>
      <c r="X396" s="400"/>
      <c r="Y396" s="400"/>
      <c r="Z396" s="400"/>
      <c r="AA396" s="400"/>
      <c r="AB396" s="400"/>
      <c r="AC396" s="400"/>
      <c r="AD396" s="400"/>
      <c r="AE396" s="400"/>
      <c r="AF396" s="400"/>
      <c r="AG396" s="400"/>
      <c r="AH396" s="400"/>
      <c r="AI396" s="400"/>
      <c r="AJ396" s="400"/>
      <c r="AK396" s="400"/>
      <c r="AL396" s="400"/>
      <c r="AM396" s="400"/>
      <c r="AN396" s="400"/>
      <c r="AO396" s="400"/>
      <c r="AP396" s="400"/>
    </row>
    <row r="397" spans="1:42" x14ac:dyDescent="0.3">
      <c r="A397" s="8">
        <f t="shared" si="319"/>
        <v>3121</v>
      </c>
      <c r="B397" s="9">
        <f t="shared" si="308"/>
        <v>54</v>
      </c>
      <c r="C397" s="45" t="str">
        <f t="shared" si="309"/>
        <v>091</v>
      </c>
      <c r="D397" s="45" t="str">
        <f t="shared" si="310"/>
        <v>0912</v>
      </c>
      <c r="E397" s="39" t="s">
        <v>137</v>
      </c>
      <c r="F397" s="40">
        <v>32</v>
      </c>
      <c r="G397" s="74">
        <v>54</v>
      </c>
      <c r="H397" s="42">
        <v>3121</v>
      </c>
      <c r="I397" s="46">
        <v>1165</v>
      </c>
      <c r="J397" s="46">
        <v>1165</v>
      </c>
      <c r="K397" s="44" t="s">
        <v>88</v>
      </c>
      <c r="L397" s="400">
        <f>SUM(N397:AP397)</f>
        <v>0</v>
      </c>
      <c r="M397" s="77">
        <v>5410</v>
      </c>
      <c r="N397" s="400"/>
      <c r="O397" s="400"/>
      <c r="P397" s="400"/>
      <c r="Q397" s="400"/>
      <c r="R397" s="400"/>
      <c r="S397" s="400"/>
      <c r="T397" s="400"/>
      <c r="U397" s="400"/>
      <c r="V397" s="400"/>
      <c r="W397" s="400"/>
      <c r="X397" s="400"/>
      <c r="Y397" s="400"/>
      <c r="Z397" s="400"/>
      <c r="AA397" s="400"/>
      <c r="AB397" s="400"/>
      <c r="AC397" s="400"/>
      <c r="AD397" s="400"/>
      <c r="AE397" s="400"/>
      <c r="AF397" s="400"/>
      <c r="AG397" s="400"/>
      <c r="AH397" s="400"/>
      <c r="AI397" s="400"/>
      <c r="AJ397" s="400"/>
      <c r="AK397" s="400"/>
      <c r="AL397" s="400"/>
      <c r="AM397" s="400"/>
      <c r="AN397" s="400"/>
      <c r="AO397" s="400"/>
      <c r="AP397" s="400"/>
    </row>
    <row r="398" spans="1:42" x14ac:dyDescent="0.3">
      <c r="A398" s="8">
        <f t="shared" si="319"/>
        <v>313</v>
      </c>
      <c r="B398" s="9" t="str">
        <f t="shared" si="308"/>
        <v xml:space="preserve"> </v>
      </c>
      <c r="C398" s="45" t="str">
        <f t="shared" si="309"/>
        <v xml:space="preserve">  </v>
      </c>
      <c r="D398" s="45" t="str">
        <f t="shared" si="310"/>
        <v xml:space="preserve">  </v>
      </c>
      <c r="E398" s="39"/>
      <c r="F398" s="40"/>
      <c r="G398" s="41"/>
      <c r="H398" s="42">
        <v>313</v>
      </c>
      <c r="I398" s="43"/>
      <c r="J398" s="43"/>
      <c r="K398" s="44" t="s">
        <v>54</v>
      </c>
      <c r="L398" s="110">
        <f>SUM(L399:L403)</f>
        <v>0</v>
      </c>
      <c r="M398" s="18"/>
      <c r="N398" s="110">
        <f>SUM(N399:N403)</f>
        <v>0</v>
      </c>
      <c r="O398" s="110">
        <f t="shared" ref="O398:Z398" si="325">SUM(O399:O403)</f>
        <v>0</v>
      </c>
      <c r="P398" s="110">
        <f t="shared" si="325"/>
        <v>0</v>
      </c>
      <c r="Q398" s="110">
        <f t="shared" si="325"/>
        <v>0</v>
      </c>
      <c r="R398" s="110">
        <f t="shared" si="325"/>
        <v>0</v>
      </c>
      <c r="S398" s="110">
        <f t="shared" si="325"/>
        <v>0</v>
      </c>
      <c r="T398" s="110">
        <f t="shared" si="325"/>
        <v>0</v>
      </c>
      <c r="U398" s="110">
        <f t="shared" si="325"/>
        <v>0</v>
      </c>
      <c r="V398" s="110">
        <f t="shared" si="325"/>
        <v>0</v>
      </c>
      <c r="W398" s="110">
        <f t="shared" si="325"/>
        <v>0</v>
      </c>
      <c r="X398" s="110">
        <f t="shared" si="325"/>
        <v>0</v>
      </c>
      <c r="Y398" s="110">
        <f t="shared" si="325"/>
        <v>0</v>
      </c>
      <c r="Z398" s="110">
        <f t="shared" si="325"/>
        <v>0</v>
      </c>
      <c r="AA398" s="110">
        <f t="shared" ref="AA398:AP398" si="326">SUM(AA399:AA403)</f>
        <v>0</v>
      </c>
      <c r="AB398" s="110">
        <f t="shared" si="326"/>
        <v>0</v>
      </c>
      <c r="AC398" s="110">
        <f t="shared" si="326"/>
        <v>0</v>
      </c>
      <c r="AD398" s="110">
        <f t="shared" si="326"/>
        <v>0</v>
      </c>
      <c r="AE398" s="110">
        <f t="shared" si="326"/>
        <v>0</v>
      </c>
      <c r="AF398" s="110">
        <f t="shared" si="326"/>
        <v>0</v>
      </c>
      <c r="AG398" s="110">
        <f t="shared" si="326"/>
        <v>0</v>
      </c>
      <c r="AH398" s="110">
        <f t="shared" si="326"/>
        <v>0</v>
      </c>
      <c r="AI398" s="110">
        <f t="shared" si="326"/>
        <v>0</v>
      </c>
      <c r="AJ398" s="110">
        <f t="shared" si="326"/>
        <v>0</v>
      </c>
      <c r="AK398" s="110">
        <f t="shared" si="326"/>
        <v>0</v>
      </c>
      <c r="AL398" s="110">
        <f t="shared" si="326"/>
        <v>0</v>
      </c>
      <c r="AM398" s="110">
        <f t="shared" si="326"/>
        <v>0</v>
      </c>
      <c r="AN398" s="110">
        <f t="shared" si="326"/>
        <v>0</v>
      </c>
      <c r="AO398" s="110">
        <f t="shared" si="326"/>
        <v>0</v>
      </c>
      <c r="AP398" s="110">
        <f t="shared" si="326"/>
        <v>0</v>
      </c>
    </row>
    <row r="399" spans="1:42" ht="26.4" x14ac:dyDescent="0.3">
      <c r="A399" s="8">
        <f t="shared" si="319"/>
        <v>3132</v>
      </c>
      <c r="B399" s="9">
        <f t="shared" si="308"/>
        <v>32</v>
      </c>
      <c r="C399" s="45" t="str">
        <f t="shared" si="309"/>
        <v>092</v>
      </c>
      <c r="D399" s="45" t="str">
        <f t="shared" si="310"/>
        <v>0922</v>
      </c>
      <c r="E399" s="39" t="s">
        <v>143</v>
      </c>
      <c r="F399" s="40">
        <v>32</v>
      </c>
      <c r="G399" s="41">
        <v>32</v>
      </c>
      <c r="H399" s="42">
        <v>3132</v>
      </c>
      <c r="I399" s="46">
        <v>1166</v>
      </c>
      <c r="J399" s="46">
        <v>1166</v>
      </c>
      <c r="K399" s="44" t="s">
        <v>55</v>
      </c>
      <c r="L399" s="400">
        <f>SUM(N399:AP399)</f>
        <v>0</v>
      </c>
      <c r="M399" s="76">
        <v>3210</v>
      </c>
      <c r="N399" s="400"/>
      <c r="O399" s="400"/>
      <c r="P399" s="400"/>
      <c r="Q399" s="400"/>
      <c r="R399" s="400"/>
      <c r="S399" s="400"/>
      <c r="T399" s="400"/>
      <c r="U399" s="400"/>
      <c r="V399" s="400"/>
      <c r="W399" s="400"/>
      <c r="X399" s="400"/>
      <c r="Y399" s="400"/>
      <c r="Z399" s="400"/>
      <c r="AA399" s="400"/>
      <c r="AB399" s="400"/>
      <c r="AC399" s="400"/>
      <c r="AD399" s="400"/>
      <c r="AE399" s="400"/>
      <c r="AF399" s="400"/>
      <c r="AG399" s="400"/>
      <c r="AH399" s="400"/>
      <c r="AI399" s="400"/>
      <c r="AJ399" s="400"/>
      <c r="AK399" s="400"/>
      <c r="AL399" s="400"/>
      <c r="AM399" s="400"/>
      <c r="AN399" s="400"/>
      <c r="AO399" s="400"/>
      <c r="AP399" s="400"/>
    </row>
    <row r="400" spans="1:42" ht="26.4" x14ac:dyDescent="0.3">
      <c r="A400" s="8">
        <f t="shared" si="319"/>
        <v>3132</v>
      </c>
      <c r="B400" s="9">
        <f t="shared" si="308"/>
        <v>49</v>
      </c>
      <c r="C400" s="45" t="str">
        <f t="shared" si="309"/>
        <v>091</v>
      </c>
      <c r="D400" s="45" t="str">
        <f t="shared" si="310"/>
        <v>0912</v>
      </c>
      <c r="E400" s="39" t="s">
        <v>137</v>
      </c>
      <c r="F400" s="40">
        <v>32</v>
      </c>
      <c r="G400" s="74">
        <v>49</v>
      </c>
      <c r="H400" s="42">
        <v>3132</v>
      </c>
      <c r="I400" s="46">
        <v>1167</v>
      </c>
      <c r="J400" s="46">
        <v>1167</v>
      </c>
      <c r="K400" s="44" t="s">
        <v>55</v>
      </c>
      <c r="L400" s="400">
        <f>SUM(N400:AP400)</f>
        <v>0</v>
      </c>
      <c r="M400" s="77">
        <v>4910</v>
      </c>
      <c r="N400" s="400"/>
      <c r="O400" s="400"/>
      <c r="P400" s="400"/>
      <c r="Q400" s="400"/>
      <c r="R400" s="400"/>
      <c r="S400" s="400"/>
      <c r="T400" s="400"/>
      <c r="U400" s="400"/>
      <c r="V400" s="400"/>
      <c r="W400" s="400"/>
      <c r="X400" s="400"/>
      <c r="Y400" s="400"/>
      <c r="Z400" s="400"/>
      <c r="AA400" s="400"/>
      <c r="AB400" s="400"/>
      <c r="AC400" s="400"/>
      <c r="AD400" s="400"/>
      <c r="AE400" s="400"/>
      <c r="AF400" s="400"/>
      <c r="AG400" s="400"/>
      <c r="AH400" s="400"/>
      <c r="AI400" s="400"/>
      <c r="AJ400" s="400"/>
      <c r="AK400" s="400"/>
      <c r="AL400" s="400"/>
      <c r="AM400" s="400"/>
      <c r="AN400" s="400"/>
      <c r="AO400" s="400"/>
      <c r="AP400" s="400"/>
    </row>
    <row r="401" spans="1:42" ht="26.4" x14ac:dyDescent="0.3">
      <c r="A401" s="8">
        <f>H401</f>
        <v>3132</v>
      </c>
      <c r="B401" s="9">
        <f t="shared" si="308"/>
        <v>54</v>
      </c>
      <c r="C401" s="45" t="str">
        <f>IF(I401&gt;0,LEFT(E401,3),"  ")</f>
        <v>091</v>
      </c>
      <c r="D401" s="45" t="str">
        <f>IF(I401&gt;0,LEFT(E401,4),"  ")</f>
        <v>0912</v>
      </c>
      <c r="E401" s="39" t="s">
        <v>137</v>
      </c>
      <c r="F401" s="40">
        <v>32</v>
      </c>
      <c r="G401" s="74">
        <v>54</v>
      </c>
      <c r="H401" s="42">
        <v>3132</v>
      </c>
      <c r="I401" s="46">
        <v>1168</v>
      </c>
      <c r="J401" s="46">
        <v>1168</v>
      </c>
      <c r="K401" s="44" t="s">
        <v>55</v>
      </c>
      <c r="L401" s="400">
        <f>SUM(N401:AP401)</f>
        <v>0</v>
      </c>
      <c r="M401" s="77">
        <v>5410</v>
      </c>
      <c r="N401" s="400"/>
      <c r="O401" s="400"/>
      <c r="P401" s="400"/>
      <c r="Q401" s="400"/>
      <c r="R401" s="400"/>
      <c r="S401" s="400"/>
      <c r="T401" s="400"/>
      <c r="U401" s="400"/>
      <c r="V401" s="400"/>
      <c r="W401" s="400"/>
      <c r="X401" s="400"/>
      <c r="Y401" s="400"/>
      <c r="Z401" s="400"/>
      <c r="AA401" s="400"/>
      <c r="AB401" s="400"/>
      <c r="AC401" s="400"/>
      <c r="AD401" s="400"/>
      <c r="AE401" s="400"/>
      <c r="AF401" s="400"/>
      <c r="AG401" s="400"/>
      <c r="AH401" s="400"/>
      <c r="AI401" s="400"/>
      <c r="AJ401" s="400"/>
      <c r="AK401" s="400"/>
      <c r="AL401" s="400"/>
      <c r="AM401" s="400"/>
      <c r="AN401" s="400"/>
      <c r="AO401" s="400"/>
      <c r="AP401" s="400"/>
    </row>
    <row r="402" spans="1:42" ht="26.4" x14ac:dyDescent="0.3">
      <c r="A402" s="8">
        <f t="shared" ref="A402" si="327">H402</f>
        <v>3132</v>
      </c>
      <c r="B402" s="9">
        <f t="shared" ref="B402" si="328">IF(J402&gt;0,G402," ")</f>
        <v>62</v>
      </c>
      <c r="C402" s="45" t="str">
        <f t="shared" ref="C402" si="329">IF(I402&gt;0,LEFT(E402,3),"  ")</f>
        <v>091</v>
      </c>
      <c r="D402" s="45" t="str">
        <f t="shared" ref="D402" si="330">IF(I402&gt;0,LEFT(E402,4),"  ")</f>
        <v>0912</v>
      </c>
      <c r="E402" s="39" t="s">
        <v>137</v>
      </c>
      <c r="F402" s="40">
        <v>32</v>
      </c>
      <c r="G402" s="74">
        <v>62</v>
      </c>
      <c r="H402" s="42">
        <v>3132</v>
      </c>
      <c r="I402" s="46">
        <v>1169</v>
      </c>
      <c r="J402" s="46">
        <v>1169</v>
      </c>
      <c r="K402" s="44" t="s">
        <v>55</v>
      </c>
      <c r="L402" s="400">
        <f>SUM(N402:AP402)</f>
        <v>0</v>
      </c>
      <c r="M402" s="77">
        <v>6210</v>
      </c>
      <c r="N402" s="400"/>
      <c r="O402" s="400"/>
      <c r="P402" s="400"/>
      <c r="Q402" s="400"/>
      <c r="R402" s="400"/>
      <c r="S402" s="400"/>
      <c r="T402" s="400"/>
      <c r="U402" s="400"/>
      <c r="V402" s="400"/>
      <c r="W402" s="400"/>
      <c r="X402" s="400"/>
      <c r="Y402" s="400"/>
      <c r="Z402" s="400"/>
      <c r="AA402" s="400"/>
      <c r="AB402" s="400"/>
      <c r="AC402" s="400"/>
      <c r="AD402" s="400"/>
      <c r="AE402" s="400"/>
      <c r="AF402" s="400"/>
      <c r="AG402" s="400"/>
      <c r="AH402" s="400"/>
      <c r="AI402" s="400"/>
      <c r="AJ402" s="400"/>
      <c r="AK402" s="400"/>
      <c r="AL402" s="400"/>
      <c r="AM402" s="400"/>
      <c r="AN402" s="400"/>
      <c r="AO402" s="400"/>
      <c r="AP402" s="400"/>
    </row>
    <row r="403" spans="1:42" ht="26.4" x14ac:dyDescent="0.3">
      <c r="A403" s="8">
        <f t="shared" si="319"/>
        <v>3133</v>
      </c>
      <c r="B403" s="9">
        <f t="shared" si="308"/>
        <v>54</v>
      </c>
      <c r="C403" s="45" t="str">
        <f t="shared" si="309"/>
        <v>091</v>
      </c>
      <c r="D403" s="45" t="str">
        <f t="shared" si="310"/>
        <v>0912</v>
      </c>
      <c r="E403" s="39" t="s">
        <v>137</v>
      </c>
      <c r="F403" s="40">
        <v>32</v>
      </c>
      <c r="G403" s="74">
        <v>54</v>
      </c>
      <c r="H403" s="42">
        <v>3133</v>
      </c>
      <c r="I403" s="397">
        <v>7040</v>
      </c>
      <c r="J403" s="46">
        <v>1169</v>
      </c>
      <c r="K403" s="44" t="s">
        <v>178</v>
      </c>
      <c r="L403" s="400">
        <f>SUM(N403:AP403)</f>
        <v>0</v>
      </c>
      <c r="M403" s="77">
        <v>5410</v>
      </c>
      <c r="N403" s="400"/>
      <c r="O403" s="400"/>
      <c r="P403" s="400"/>
      <c r="Q403" s="400"/>
      <c r="R403" s="400"/>
      <c r="S403" s="400"/>
      <c r="T403" s="400"/>
      <c r="U403" s="400"/>
      <c r="V403" s="400"/>
      <c r="W403" s="400"/>
      <c r="X403" s="400"/>
      <c r="Y403" s="400"/>
      <c r="Z403" s="400"/>
      <c r="AA403" s="400"/>
      <c r="AB403" s="400"/>
      <c r="AC403" s="400"/>
      <c r="AD403" s="400"/>
      <c r="AE403" s="400"/>
      <c r="AF403" s="400"/>
      <c r="AG403" s="400"/>
      <c r="AH403" s="400"/>
      <c r="AI403" s="400"/>
      <c r="AJ403" s="400"/>
      <c r="AK403" s="400"/>
      <c r="AL403" s="400"/>
      <c r="AM403" s="400"/>
      <c r="AN403" s="400"/>
      <c r="AO403" s="400"/>
      <c r="AP403" s="400"/>
    </row>
    <row r="404" spans="1:42" x14ac:dyDescent="0.3">
      <c r="A404" s="8">
        <f t="shared" si="319"/>
        <v>32</v>
      </c>
      <c r="B404" s="9" t="str">
        <f t="shared" si="308"/>
        <v xml:space="preserve"> </v>
      </c>
      <c r="C404" s="45" t="str">
        <f t="shared" si="309"/>
        <v xml:space="preserve">  </v>
      </c>
      <c r="D404" s="45" t="str">
        <f t="shared" si="310"/>
        <v xml:space="preserve">  </v>
      </c>
      <c r="E404" s="39"/>
      <c r="F404" s="40"/>
      <c r="G404" s="41"/>
      <c r="H404" s="42">
        <v>32</v>
      </c>
      <c r="I404" s="43"/>
      <c r="J404" s="43"/>
      <c r="K404" s="44" t="s">
        <v>56</v>
      </c>
      <c r="L404" s="110">
        <f>SUM(L405,L420,L443,L476,L471)</f>
        <v>0</v>
      </c>
      <c r="M404" s="18"/>
      <c r="N404" s="110">
        <f>SUM(N405,N420,N443,N476,N471)</f>
        <v>0</v>
      </c>
      <c r="O404" s="110">
        <f t="shared" ref="O404:Z404" si="331">SUM(O405,O420,O443,O476,O471)</f>
        <v>0</v>
      </c>
      <c r="P404" s="110">
        <f t="shared" si="331"/>
        <v>0</v>
      </c>
      <c r="Q404" s="110">
        <f t="shared" si="331"/>
        <v>0</v>
      </c>
      <c r="R404" s="110">
        <f t="shared" si="331"/>
        <v>0</v>
      </c>
      <c r="S404" s="110">
        <f t="shared" si="331"/>
        <v>0</v>
      </c>
      <c r="T404" s="110">
        <f t="shared" si="331"/>
        <v>0</v>
      </c>
      <c r="U404" s="110">
        <f t="shared" si="331"/>
        <v>0</v>
      </c>
      <c r="V404" s="110">
        <f t="shared" si="331"/>
        <v>0</v>
      </c>
      <c r="W404" s="110">
        <f t="shared" si="331"/>
        <v>0</v>
      </c>
      <c r="X404" s="110">
        <f t="shared" si="331"/>
        <v>0</v>
      </c>
      <c r="Y404" s="110">
        <f t="shared" si="331"/>
        <v>0</v>
      </c>
      <c r="Z404" s="110">
        <f t="shared" si="331"/>
        <v>0</v>
      </c>
      <c r="AA404" s="110">
        <f t="shared" ref="AA404:AP404" si="332">SUM(AA405,AA420,AA443,AA476,AA471)</f>
        <v>0</v>
      </c>
      <c r="AB404" s="110">
        <f t="shared" si="332"/>
        <v>0</v>
      </c>
      <c r="AC404" s="110">
        <f t="shared" si="332"/>
        <v>0</v>
      </c>
      <c r="AD404" s="110">
        <f t="shared" si="332"/>
        <v>0</v>
      </c>
      <c r="AE404" s="110">
        <f t="shared" si="332"/>
        <v>0</v>
      </c>
      <c r="AF404" s="110">
        <f t="shared" si="332"/>
        <v>0</v>
      </c>
      <c r="AG404" s="110">
        <f t="shared" si="332"/>
        <v>0</v>
      </c>
      <c r="AH404" s="110">
        <f t="shared" si="332"/>
        <v>0</v>
      </c>
      <c r="AI404" s="110">
        <f t="shared" si="332"/>
        <v>0</v>
      </c>
      <c r="AJ404" s="110">
        <f t="shared" si="332"/>
        <v>0</v>
      </c>
      <c r="AK404" s="110">
        <f t="shared" si="332"/>
        <v>0</v>
      </c>
      <c r="AL404" s="110">
        <f t="shared" si="332"/>
        <v>0</v>
      </c>
      <c r="AM404" s="110">
        <f t="shared" si="332"/>
        <v>0</v>
      </c>
      <c r="AN404" s="110">
        <f t="shared" si="332"/>
        <v>0</v>
      </c>
      <c r="AO404" s="110">
        <f t="shared" si="332"/>
        <v>0</v>
      </c>
      <c r="AP404" s="110">
        <f t="shared" si="332"/>
        <v>0</v>
      </c>
    </row>
    <row r="405" spans="1:42" x14ac:dyDescent="0.3">
      <c r="A405" s="8">
        <f t="shared" si="319"/>
        <v>321</v>
      </c>
      <c r="B405" s="9" t="str">
        <f t="shared" si="308"/>
        <v xml:space="preserve"> </v>
      </c>
      <c r="C405" s="45" t="str">
        <f t="shared" si="309"/>
        <v xml:space="preserve">  </v>
      </c>
      <c r="D405" s="45" t="str">
        <f t="shared" si="310"/>
        <v xml:space="preserve">  </v>
      </c>
      <c r="E405" s="39"/>
      <c r="F405" s="40"/>
      <c r="G405" s="41"/>
      <c r="H405" s="42">
        <v>321</v>
      </c>
      <c r="I405" s="43"/>
      <c r="J405" s="43"/>
      <c r="K405" s="44" t="s">
        <v>75</v>
      </c>
      <c r="L405" s="110">
        <f>SUM(L406:L419)</f>
        <v>0</v>
      </c>
      <c r="M405" s="18"/>
      <c r="N405" s="110">
        <f>SUM(N406:N419)</f>
        <v>0</v>
      </c>
      <c r="O405" s="110">
        <f t="shared" ref="O405:Z405" si="333">SUM(O406:O419)</f>
        <v>0</v>
      </c>
      <c r="P405" s="110">
        <f t="shared" si="333"/>
        <v>0</v>
      </c>
      <c r="Q405" s="110">
        <f t="shared" si="333"/>
        <v>0</v>
      </c>
      <c r="R405" s="110">
        <f t="shared" si="333"/>
        <v>0</v>
      </c>
      <c r="S405" s="110">
        <f t="shared" si="333"/>
        <v>0</v>
      </c>
      <c r="T405" s="110">
        <f t="shared" si="333"/>
        <v>0</v>
      </c>
      <c r="U405" s="110">
        <f t="shared" si="333"/>
        <v>0</v>
      </c>
      <c r="V405" s="110">
        <f t="shared" si="333"/>
        <v>0</v>
      </c>
      <c r="W405" s="110">
        <f t="shared" si="333"/>
        <v>0</v>
      </c>
      <c r="X405" s="110">
        <f t="shared" si="333"/>
        <v>0</v>
      </c>
      <c r="Y405" s="110">
        <f t="shared" si="333"/>
        <v>0</v>
      </c>
      <c r="Z405" s="110">
        <f t="shared" si="333"/>
        <v>0</v>
      </c>
      <c r="AA405" s="110">
        <f t="shared" ref="AA405:AP405" si="334">SUM(AA406:AA419)</f>
        <v>0</v>
      </c>
      <c r="AB405" s="110">
        <f t="shared" si="334"/>
        <v>0</v>
      </c>
      <c r="AC405" s="110">
        <f t="shared" si="334"/>
        <v>0</v>
      </c>
      <c r="AD405" s="110">
        <f t="shared" si="334"/>
        <v>0</v>
      </c>
      <c r="AE405" s="110">
        <f t="shared" si="334"/>
        <v>0</v>
      </c>
      <c r="AF405" s="110">
        <f t="shared" si="334"/>
        <v>0</v>
      </c>
      <c r="AG405" s="110">
        <f t="shared" si="334"/>
        <v>0</v>
      </c>
      <c r="AH405" s="110">
        <f t="shared" si="334"/>
        <v>0</v>
      </c>
      <c r="AI405" s="110">
        <f t="shared" si="334"/>
        <v>0</v>
      </c>
      <c r="AJ405" s="110">
        <f t="shared" si="334"/>
        <v>0</v>
      </c>
      <c r="AK405" s="110">
        <f t="shared" si="334"/>
        <v>0</v>
      </c>
      <c r="AL405" s="110">
        <f t="shared" si="334"/>
        <v>0</v>
      </c>
      <c r="AM405" s="110">
        <f t="shared" si="334"/>
        <v>0</v>
      </c>
      <c r="AN405" s="110">
        <f t="shared" si="334"/>
        <v>0</v>
      </c>
      <c r="AO405" s="110">
        <f t="shared" si="334"/>
        <v>0</v>
      </c>
      <c r="AP405" s="110">
        <f t="shared" si="334"/>
        <v>0</v>
      </c>
    </row>
    <row r="406" spans="1:42" x14ac:dyDescent="0.3">
      <c r="A406" s="8">
        <f t="shared" si="319"/>
        <v>3211</v>
      </c>
      <c r="B406" s="9">
        <f t="shared" si="308"/>
        <v>32</v>
      </c>
      <c r="C406" s="45" t="str">
        <f t="shared" si="309"/>
        <v>092</v>
      </c>
      <c r="D406" s="45" t="str">
        <f t="shared" si="310"/>
        <v>0922</v>
      </c>
      <c r="E406" s="39" t="s">
        <v>143</v>
      </c>
      <c r="F406" s="40">
        <v>32</v>
      </c>
      <c r="G406" s="41">
        <v>32</v>
      </c>
      <c r="H406" s="42">
        <v>3211</v>
      </c>
      <c r="I406" s="46">
        <v>1170</v>
      </c>
      <c r="J406" s="46">
        <v>1170</v>
      </c>
      <c r="K406" s="44" t="s">
        <v>76</v>
      </c>
      <c r="L406" s="400">
        <f t="shared" ref="L406:L419" si="335">SUM(N406:AP406)</f>
        <v>0</v>
      </c>
      <c r="M406" s="76">
        <v>3210</v>
      </c>
      <c r="N406" s="400"/>
      <c r="O406" s="400"/>
      <c r="P406" s="400"/>
      <c r="Q406" s="400"/>
      <c r="R406" s="400"/>
      <c r="S406" s="400"/>
      <c r="T406" s="400"/>
      <c r="U406" s="400"/>
      <c r="V406" s="400"/>
      <c r="W406" s="400"/>
      <c r="X406" s="400"/>
      <c r="Y406" s="400"/>
      <c r="Z406" s="400"/>
      <c r="AA406" s="400"/>
      <c r="AB406" s="400"/>
      <c r="AC406" s="400"/>
      <c r="AD406" s="400"/>
      <c r="AE406" s="400"/>
      <c r="AF406" s="400"/>
      <c r="AG406" s="400"/>
      <c r="AH406" s="400"/>
      <c r="AI406" s="400"/>
      <c r="AJ406" s="400"/>
      <c r="AK406" s="400"/>
      <c r="AL406" s="400"/>
      <c r="AM406" s="400"/>
      <c r="AN406" s="400"/>
      <c r="AO406" s="400"/>
      <c r="AP406" s="400"/>
    </row>
    <row r="407" spans="1:42" x14ac:dyDescent="0.3">
      <c r="A407" s="8">
        <f t="shared" si="319"/>
        <v>3211</v>
      </c>
      <c r="B407" s="9">
        <f t="shared" si="308"/>
        <v>49</v>
      </c>
      <c r="C407" s="45" t="str">
        <f t="shared" si="309"/>
        <v>091</v>
      </c>
      <c r="D407" s="45" t="str">
        <f t="shared" si="310"/>
        <v>0912</v>
      </c>
      <c r="E407" s="39" t="s">
        <v>137</v>
      </c>
      <c r="F407" s="40">
        <v>32</v>
      </c>
      <c r="G407" s="74">
        <v>49</v>
      </c>
      <c r="H407" s="42">
        <v>3211</v>
      </c>
      <c r="I407" s="46">
        <v>1171</v>
      </c>
      <c r="J407" s="46">
        <v>1171</v>
      </c>
      <c r="K407" s="44" t="s">
        <v>76</v>
      </c>
      <c r="L407" s="400">
        <f t="shared" si="335"/>
        <v>0</v>
      </c>
      <c r="M407" s="77">
        <v>4910</v>
      </c>
      <c r="N407" s="400"/>
      <c r="O407" s="400"/>
      <c r="P407" s="400"/>
      <c r="Q407" s="400"/>
      <c r="R407" s="400"/>
      <c r="S407" s="400"/>
      <c r="T407" s="400"/>
      <c r="U407" s="400"/>
      <c r="V407" s="400"/>
      <c r="W407" s="400"/>
      <c r="X407" s="400"/>
      <c r="Y407" s="400"/>
      <c r="Z407" s="400"/>
      <c r="AA407" s="400"/>
      <c r="AB407" s="400"/>
      <c r="AC407" s="400"/>
      <c r="AD407" s="400"/>
      <c r="AE407" s="400"/>
      <c r="AF407" s="400"/>
      <c r="AG407" s="400"/>
      <c r="AH407" s="400"/>
      <c r="AI407" s="400"/>
      <c r="AJ407" s="400"/>
      <c r="AK407" s="400"/>
      <c r="AL407" s="400"/>
      <c r="AM407" s="400"/>
      <c r="AN407" s="400"/>
      <c r="AO407" s="400"/>
      <c r="AP407" s="400"/>
    </row>
    <row r="408" spans="1:42" x14ac:dyDescent="0.3">
      <c r="A408" s="8">
        <f>H408</f>
        <v>3211</v>
      </c>
      <c r="B408" s="9">
        <f t="shared" si="308"/>
        <v>54</v>
      </c>
      <c r="C408" s="45" t="str">
        <f>IF(I408&gt;0,LEFT(E408,3),"  ")</f>
        <v>091</v>
      </c>
      <c r="D408" s="45" t="str">
        <f>IF(I408&gt;0,LEFT(E408,4),"  ")</f>
        <v>0912</v>
      </c>
      <c r="E408" s="39" t="s">
        <v>137</v>
      </c>
      <c r="F408" s="40">
        <v>32</v>
      </c>
      <c r="G408" s="74">
        <v>54</v>
      </c>
      <c r="H408" s="42">
        <v>3211</v>
      </c>
      <c r="I408" s="46">
        <v>1172</v>
      </c>
      <c r="J408" s="46">
        <v>1172</v>
      </c>
      <c r="K408" s="44" t="s">
        <v>76</v>
      </c>
      <c r="L408" s="400">
        <f t="shared" si="335"/>
        <v>0</v>
      </c>
      <c r="M408" s="77">
        <v>5410</v>
      </c>
      <c r="N408" s="400"/>
      <c r="O408" s="400"/>
      <c r="P408" s="400"/>
      <c r="Q408" s="400"/>
      <c r="R408" s="400"/>
      <c r="S408" s="400"/>
      <c r="T408" s="400"/>
      <c r="U408" s="400"/>
      <c r="V408" s="400"/>
      <c r="W408" s="400"/>
      <c r="X408" s="400"/>
      <c r="Y408" s="400"/>
      <c r="Z408" s="400"/>
      <c r="AA408" s="400"/>
      <c r="AB408" s="400"/>
      <c r="AC408" s="400"/>
      <c r="AD408" s="400"/>
      <c r="AE408" s="400"/>
      <c r="AF408" s="400"/>
      <c r="AG408" s="400"/>
      <c r="AH408" s="400"/>
      <c r="AI408" s="400"/>
      <c r="AJ408" s="400"/>
      <c r="AK408" s="400"/>
      <c r="AL408" s="400"/>
      <c r="AM408" s="400"/>
      <c r="AN408" s="400"/>
      <c r="AO408" s="400"/>
      <c r="AP408" s="400"/>
    </row>
    <row r="409" spans="1:42" x14ac:dyDescent="0.3">
      <c r="A409" s="8">
        <f t="shared" si="319"/>
        <v>3211</v>
      </c>
      <c r="B409" s="9">
        <f t="shared" si="308"/>
        <v>62</v>
      </c>
      <c r="C409" s="45" t="str">
        <f t="shared" si="309"/>
        <v>091</v>
      </c>
      <c r="D409" s="45" t="str">
        <f t="shared" si="310"/>
        <v>0912</v>
      </c>
      <c r="E409" s="39" t="s">
        <v>137</v>
      </c>
      <c r="F409" s="40">
        <v>32</v>
      </c>
      <c r="G409" s="74">
        <v>62</v>
      </c>
      <c r="H409" s="42">
        <v>3211</v>
      </c>
      <c r="I409" s="46">
        <v>1173</v>
      </c>
      <c r="J409" s="46">
        <v>1173</v>
      </c>
      <c r="K409" s="44" t="s">
        <v>76</v>
      </c>
      <c r="L409" s="400">
        <f t="shared" si="335"/>
        <v>0</v>
      </c>
      <c r="M409" s="77">
        <v>6210</v>
      </c>
      <c r="N409" s="400"/>
      <c r="O409" s="400"/>
      <c r="P409" s="400"/>
      <c r="Q409" s="400"/>
      <c r="R409" s="400"/>
      <c r="S409" s="400"/>
      <c r="T409" s="400"/>
      <c r="U409" s="400"/>
      <c r="V409" s="400"/>
      <c r="W409" s="400"/>
      <c r="X409" s="400"/>
      <c r="Y409" s="400"/>
      <c r="Z409" s="400"/>
      <c r="AA409" s="400"/>
      <c r="AB409" s="400"/>
      <c r="AC409" s="400"/>
      <c r="AD409" s="400"/>
      <c r="AE409" s="400"/>
      <c r="AF409" s="400"/>
      <c r="AG409" s="400"/>
      <c r="AH409" s="400"/>
      <c r="AI409" s="400"/>
      <c r="AJ409" s="400"/>
      <c r="AK409" s="400"/>
      <c r="AL409" s="400"/>
      <c r="AM409" s="400"/>
      <c r="AN409" s="400"/>
      <c r="AO409" s="400"/>
      <c r="AP409" s="400"/>
    </row>
    <row r="410" spans="1:42" ht="26.4" x14ac:dyDescent="0.3">
      <c r="A410" s="8">
        <f t="shared" si="319"/>
        <v>3212</v>
      </c>
      <c r="B410" s="9">
        <f t="shared" si="308"/>
        <v>32</v>
      </c>
      <c r="C410" s="45" t="str">
        <f t="shared" si="309"/>
        <v>092</v>
      </c>
      <c r="D410" s="45" t="str">
        <f t="shared" si="310"/>
        <v>0922</v>
      </c>
      <c r="E410" s="39" t="s">
        <v>143</v>
      </c>
      <c r="F410" s="40">
        <v>32</v>
      </c>
      <c r="G410" s="41">
        <v>32</v>
      </c>
      <c r="H410" s="42">
        <v>3212</v>
      </c>
      <c r="I410" s="46">
        <v>1174</v>
      </c>
      <c r="J410" s="46">
        <v>1174</v>
      </c>
      <c r="K410" s="44" t="s">
        <v>89</v>
      </c>
      <c r="L410" s="400">
        <f t="shared" si="335"/>
        <v>0</v>
      </c>
      <c r="M410" s="76">
        <v>3210</v>
      </c>
      <c r="N410" s="400"/>
      <c r="O410" s="400"/>
      <c r="P410" s="400"/>
      <c r="Q410" s="400"/>
      <c r="R410" s="400"/>
      <c r="S410" s="400"/>
      <c r="T410" s="400"/>
      <c r="U410" s="400"/>
      <c r="V410" s="400"/>
      <c r="W410" s="400"/>
      <c r="X410" s="400"/>
      <c r="Y410" s="400"/>
      <c r="Z410" s="400"/>
      <c r="AA410" s="400"/>
      <c r="AB410" s="400"/>
      <c r="AC410" s="400"/>
      <c r="AD410" s="400"/>
      <c r="AE410" s="400"/>
      <c r="AF410" s="400"/>
      <c r="AG410" s="400"/>
      <c r="AH410" s="400"/>
      <c r="AI410" s="400"/>
      <c r="AJ410" s="400"/>
      <c r="AK410" s="400"/>
      <c r="AL410" s="400"/>
      <c r="AM410" s="400"/>
      <c r="AN410" s="400"/>
      <c r="AO410" s="400"/>
      <c r="AP410" s="400"/>
    </row>
    <row r="411" spans="1:42" ht="26.4" x14ac:dyDescent="0.3">
      <c r="A411" s="8">
        <f t="shared" si="319"/>
        <v>3212</v>
      </c>
      <c r="B411" s="9">
        <f t="shared" si="308"/>
        <v>49</v>
      </c>
      <c r="C411" s="45" t="str">
        <f t="shared" si="309"/>
        <v>091</v>
      </c>
      <c r="D411" s="45" t="str">
        <f t="shared" si="310"/>
        <v>0912</v>
      </c>
      <c r="E411" s="39" t="s">
        <v>137</v>
      </c>
      <c r="F411" s="40">
        <v>32</v>
      </c>
      <c r="G411" s="74">
        <v>49</v>
      </c>
      <c r="H411" s="42">
        <v>3212</v>
      </c>
      <c r="I411" s="46">
        <v>1175</v>
      </c>
      <c r="J411" s="46">
        <v>1175</v>
      </c>
      <c r="K411" s="44" t="s">
        <v>89</v>
      </c>
      <c r="L411" s="400">
        <f t="shared" si="335"/>
        <v>0</v>
      </c>
      <c r="M411" s="77">
        <v>4910</v>
      </c>
      <c r="N411" s="400"/>
      <c r="O411" s="400"/>
      <c r="P411" s="400"/>
      <c r="Q411" s="400"/>
      <c r="R411" s="400"/>
      <c r="S411" s="400"/>
      <c r="T411" s="400"/>
      <c r="U411" s="400"/>
      <c r="V411" s="400"/>
      <c r="W411" s="400"/>
      <c r="X411" s="400"/>
      <c r="Y411" s="400"/>
      <c r="Z411" s="400"/>
      <c r="AA411" s="400"/>
      <c r="AB411" s="400"/>
      <c r="AC411" s="400"/>
      <c r="AD411" s="400"/>
      <c r="AE411" s="400"/>
      <c r="AF411" s="400"/>
      <c r="AG411" s="400"/>
      <c r="AH411" s="400"/>
      <c r="AI411" s="400"/>
      <c r="AJ411" s="400"/>
      <c r="AK411" s="400"/>
      <c r="AL411" s="400"/>
      <c r="AM411" s="400"/>
      <c r="AN411" s="400"/>
      <c r="AO411" s="400"/>
      <c r="AP411" s="400"/>
    </row>
    <row r="412" spans="1:42" ht="26.4" x14ac:dyDescent="0.3">
      <c r="A412" s="8">
        <f t="shared" si="319"/>
        <v>3212</v>
      </c>
      <c r="B412" s="9">
        <f t="shared" si="308"/>
        <v>54</v>
      </c>
      <c r="C412" s="45" t="str">
        <f>IF(I412&gt;0,LEFT(E412,3),"  ")</f>
        <v>091</v>
      </c>
      <c r="D412" s="45" t="str">
        <f>IF(I412&gt;0,LEFT(E412,4),"  ")</f>
        <v>0912</v>
      </c>
      <c r="E412" s="39" t="s">
        <v>137</v>
      </c>
      <c r="F412" s="40">
        <v>32</v>
      </c>
      <c r="G412" s="74">
        <v>54</v>
      </c>
      <c r="H412" s="42">
        <v>3212</v>
      </c>
      <c r="I412" s="46">
        <v>1176</v>
      </c>
      <c r="J412" s="46">
        <v>1176</v>
      </c>
      <c r="K412" s="44" t="s">
        <v>89</v>
      </c>
      <c r="L412" s="400">
        <f t="shared" si="335"/>
        <v>0</v>
      </c>
      <c r="M412" s="77">
        <v>5410</v>
      </c>
      <c r="N412" s="400"/>
      <c r="O412" s="400"/>
      <c r="P412" s="400"/>
      <c r="Q412" s="400"/>
      <c r="R412" s="400"/>
      <c r="S412" s="400"/>
      <c r="T412" s="400"/>
      <c r="U412" s="400"/>
      <c r="V412" s="400"/>
      <c r="W412" s="400"/>
      <c r="X412" s="400"/>
      <c r="Y412" s="400"/>
      <c r="Z412" s="400"/>
      <c r="AA412" s="400"/>
      <c r="AB412" s="400"/>
      <c r="AC412" s="400"/>
      <c r="AD412" s="400"/>
      <c r="AE412" s="400"/>
      <c r="AF412" s="400"/>
      <c r="AG412" s="400"/>
      <c r="AH412" s="400"/>
      <c r="AI412" s="400"/>
      <c r="AJ412" s="400"/>
      <c r="AK412" s="400"/>
      <c r="AL412" s="400"/>
      <c r="AM412" s="400"/>
      <c r="AN412" s="400"/>
      <c r="AO412" s="400"/>
      <c r="AP412" s="400"/>
    </row>
    <row r="413" spans="1:42" ht="26.4" x14ac:dyDescent="0.3">
      <c r="A413" s="8">
        <f t="shared" si="319"/>
        <v>3212</v>
      </c>
      <c r="B413" s="9">
        <f t="shared" si="308"/>
        <v>62</v>
      </c>
      <c r="C413" s="45" t="str">
        <f t="shared" si="309"/>
        <v>091</v>
      </c>
      <c r="D413" s="45" t="str">
        <f t="shared" si="310"/>
        <v>0912</v>
      </c>
      <c r="E413" s="39" t="s">
        <v>137</v>
      </c>
      <c r="F413" s="40">
        <v>32</v>
      </c>
      <c r="G413" s="74">
        <v>62</v>
      </c>
      <c r="H413" s="42">
        <v>3212</v>
      </c>
      <c r="I413" s="46">
        <v>1177</v>
      </c>
      <c r="J413" s="46">
        <v>1177</v>
      </c>
      <c r="K413" s="44" t="s">
        <v>89</v>
      </c>
      <c r="L413" s="400">
        <f t="shared" si="335"/>
        <v>0</v>
      </c>
      <c r="M413" s="77">
        <v>6210</v>
      </c>
      <c r="N413" s="400"/>
      <c r="O413" s="400"/>
      <c r="P413" s="400"/>
      <c r="Q413" s="400"/>
      <c r="R413" s="400"/>
      <c r="S413" s="400"/>
      <c r="T413" s="400"/>
      <c r="U413" s="400"/>
      <c r="V413" s="400"/>
      <c r="W413" s="400"/>
      <c r="X413" s="400"/>
      <c r="Y413" s="400"/>
      <c r="Z413" s="400"/>
      <c r="AA413" s="400"/>
      <c r="AB413" s="400"/>
      <c r="AC413" s="400"/>
      <c r="AD413" s="400"/>
      <c r="AE413" s="400"/>
      <c r="AF413" s="400"/>
      <c r="AG413" s="400"/>
      <c r="AH413" s="400"/>
      <c r="AI413" s="400"/>
      <c r="AJ413" s="400"/>
      <c r="AK413" s="400"/>
      <c r="AL413" s="400"/>
      <c r="AM413" s="400"/>
      <c r="AN413" s="400"/>
      <c r="AO413" s="400"/>
      <c r="AP413" s="400"/>
    </row>
    <row r="414" spans="1:42" x14ac:dyDescent="0.3">
      <c r="A414" s="8">
        <f t="shared" si="319"/>
        <v>3213</v>
      </c>
      <c r="B414" s="9">
        <f t="shared" si="308"/>
        <v>32</v>
      </c>
      <c r="C414" s="45" t="str">
        <f t="shared" si="309"/>
        <v>092</v>
      </c>
      <c r="D414" s="45" t="str">
        <f t="shared" si="310"/>
        <v>0922</v>
      </c>
      <c r="E414" s="39" t="s">
        <v>143</v>
      </c>
      <c r="F414" s="40">
        <v>32</v>
      </c>
      <c r="G414" s="41">
        <v>32</v>
      </c>
      <c r="H414" s="42">
        <v>3213</v>
      </c>
      <c r="I414" s="46">
        <v>1178</v>
      </c>
      <c r="J414" s="46">
        <v>1178</v>
      </c>
      <c r="K414" s="44" t="s">
        <v>90</v>
      </c>
      <c r="L414" s="400">
        <f t="shared" si="335"/>
        <v>0</v>
      </c>
      <c r="M414" s="76">
        <v>3210</v>
      </c>
      <c r="N414" s="400"/>
      <c r="O414" s="400"/>
      <c r="P414" s="400"/>
      <c r="Q414" s="400"/>
      <c r="R414" s="400"/>
      <c r="S414" s="400"/>
      <c r="T414" s="400"/>
      <c r="U414" s="400"/>
      <c r="V414" s="400"/>
      <c r="W414" s="400"/>
      <c r="X414" s="400"/>
      <c r="Y414" s="400"/>
      <c r="Z414" s="400"/>
      <c r="AA414" s="400"/>
      <c r="AB414" s="400"/>
      <c r="AC414" s="400"/>
      <c r="AD414" s="400"/>
      <c r="AE414" s="400"/>
      <c r="AF414" s="400"/>
      <c r="AG414" s="400"/>
      <c r="AH414" s="400"/>
      <c r="AI414" s="400"/>
      <c r="AJ414" s="400"/>
      <c r="AK414" s="400"/>
      <c r="AL414" s="400"/>
      <c r="AM414" s="400"/>
      <c r="AN414" s="400"/>
      <c r="AO414" s="400"/>
      <c r="AP414" s="400"/>
    </row>
    <row r="415" spans="1:42" x14ac:dyDescent="0.3">
      <c r="A415" s="8">
        <f t="shared" si="319"/>
        <v>3213</v>
      </c>
      <c r="B415" s="9">
        <f t="shared" si="308"/>
        <v>49</v>
      </c>
      <c r="C415" s="45" t="str">
        <f t="shared" si="309"/>
        <v>091</v>
      </c>
      <c r="D415" s="45" t="str">
        <f t="shared" si="310"/>
        <v>0912</v>
      </c>
      <c r="E415" s="39" t="s">
        <v>137</v>
      </c>
      <c r="F415" s="40">
        <v>32</v>
      </c>
      <c r="G415" s="74">
        <v>49</v>
      </c>
      <c r="H415" s="42">
        <v>3213</v>
      </c>
      <c r="I415" s="46">
        <v>1179</v>
      </c>
      <c r="J415" s="46">
        <v>1179</v>
      </c>
      <c r="K415" s="44" t="s">
        <v>90</v>
      </c>
      <c r="L415" s="400">
        <f t="shared" si="335"/>
        <v>0</v>
      </c>
      <c r="M415" s="77">
        <v>4910</v>
      </c>
      <c r="N415" s="400"/>
      <c r="O415" s="400"/>
      <c r="P415" s="400"/>
      <c r="Q415" s="400"/>
      <c r="R415" s="400"/>
      <c r="S415" s="400"/>
      <c r="T415" s="400"/>
      <c r="U415" s="400"/>
      <c r="V415" s="400"/>
      <c r="W415" s="400"/>
      <c r="X415" s="400"/>
      <c r="Y415" s="400"/>
      <c r="Z415" s="400"/>
      <c r="AA415" s="400"/>
      <c r="AB415" s="400"/>
      <c r="AC415" s="400"/>
      <c r="AD415" s="400"/>
      <c r="AE415" s="400"/>
      <c r="AF415" s="400"/>
      <c r="AG415" s="400"/>
      <c r="AH415" s="400"/>
      <c r="AI415" s="400"/>
      <c r="AJ415" s="400"/>
      <c r="AK415" s="400"/>
      <c r="AL415" s="400"/>
      <c r="AM415" s="400"/>
      <c r="AN415" s="400"/>
      <c r="AO415" s="400"/>
      <c r="AP415" s="400"/>
    </row>
    <row r="416" spans="1:42" x14ac:dyDescent="0.3">
      <c r="A416" s="8">
        <f t="shared" si="319"/>
        <v>3213</v>
      </c>
      <c r="B416" s="9">
        <f t="shared" si="308"/>
        <v>54</v>
      </c>
      <c r="C416" s="45" t="str">
        <f>IF(I416&gt;0,LEFT(E416,3),"  ")</f>
        <v>091</v>
      </c>
      <c r="D416" s="45" t="str">
        <f>IF(I416&gt;0,LEFT(E416,4),"  ")</f>
        <v>0912</v>
      </c>
      <c r="E416" s="39" t="s">
        <v>137</v>
      </c>
      <c r="F416" s="40">
        <v>32</v>
      </c>
      <c r="G416" s="74">
        <v>54</v>
      </c>
      <c r="H416" s="42">
        <v>3213</v>
      </c>
      <c r="I416" s="46">
        <v>1180</v>
      </c>
      <c r="J416" s="46">
        <v>1180</v>
      </c>
      <c r="K416" s="44" t="s">
        <v>90</v>
      </c>
      <c r="L416" s="400">
        <f t="shared" si="335"/>
        <v>0</v>
      </c>
      <c r="M416" s="77">
        <v>5410</v>
      </c>
      <c r="N416" s="400"/>
      <c r="O416" s="400"/>
      <c r="P416" s="400"/>
      <c r="Q416" s="400"/>
      <c r="R416" s="400"/>
      <c r="S416" s="400"/>
      <c r="T416" s="400"/>
      <c r="U416" s="400"/>
      <c r="V416" s="400"/>
      <c r="W416" s="400"/>
      <c r="X416" s="400"/>
      <c r="Y416" s="400"/>
      <c r="Z416" s="400"/>
      <c r="AA416" s="400"/>
      <c r="AB416" s="400"/>
      <c r="AC416" s="400"/>
      <c r="AD416" s="400"/>
      <c r="AE416" s="400"/>
      <c r="AF416" s="400"/>
      <c r="AG416" s="400"/>
      <c r="AH416" s="400"/>
      <c r="AI416" s="400"/>
      <c r="AJ416" s="400"/>
      <c r="AK416" s="400"/>
      <c r="AL416" s="400"/>
      <c r="AM416" s="400"/>
      <c r="AN416" s="400"/>
      <c r="AO416" s="400"/>
      <c r="AP416" s="400"/>
    </row>
    <row r="417" spans="1:42" x14ac:dyDescent="0.3">
      <c r="A417" s="8">
        <f t="shared" si="319"/>
        <v>3214</v>
      </c>
      <c r="B417" s="9">
        <f t="shared" si="308"/>
        <v>32</v>
      </c>
      <c r="C417" s="45" t="str">
        <f t="shared" si="309"/>
        <v>092</v>
      </c>
      <c r="D417" s="45" t="str">
        <f t="shared" si="310"/>
        <v>0922</v>
      </c>
      <c r="E417" s="39" t="s">
        <v>143</v>
      </c>
      <c r="F417" s="40">
        <v>32</v>
      </c>
      <c r="G417" s="41">
        <v>32</v>
      </c>
      <c r="H417" s="42">
        <v>3214</v>
      </c>
      <c r="I417" s="46">
        <v>1181</v>
      </c>
      <c r="J417" s="46">
        <v>1181</v>
      </c>
      <c r="K417" s="44" t="s">
        <v>77</v>
      </c>
      <c r="L417" s="400">
        <f t="shared" si="335"/>
        <v>0</v>
      </c>
      <c r="M417" s="76">
        <v>3210</v>
      </c>
      <c r="N417" s="400"/>
      <c r="O417" s="400"/>
      <c r="P417" s="400"/>
      <c r="Q417" s="400"/>
      <c r="R417" s="400"/>
      <c r="S417" s="400"/>
      <c r="T417" s="400"/>
      <c r="U417" s="400"/>
      <c r="V417" s="400"/>
      <c r="W417" s="400"/>
      <c r="X417" s="400"/>
      <c r="Y417" s="400"/>
      <c r="Z417" s="400"/>
      <c r="AA417" s="400"/>
      <c r="AB417" s="400"/>
      <c r="AC417" s="400"/>
      <c r="AD417" s="400"/>
      <c r="AE417" s="400"/>
      <c r="AF417" s="400"/>
      <c r="AG417" s="400"/>
      <c r="AH417" s="400"/>
      <c r="AI417" s="400"/>
      <c r="AJ417" s="400"/>
      <c r="AK417" s="400"/>
      <c r="AL417" s="400"/>
      <c r="AM417" s="400"/>
      <c r="AN417" s="400"/>
      <c r="AO417" s="400"/>
      <c r="AP417" s="400"/>
    </row>
    <row r="418" spans="1:42" x14ac:dyDescent="0.3">
      <c r="A418" s="8">
        <f t="shared" si="319"/>
        <v>3214</v>
      </c>
      <c r="B418" s="9">
        <f t="shared" si="308"/>
        <v>49</v>
      </c>
      <c r="C418" s="45" t="str">
        <f t="shared" si="309"/>
        <v>091</v>
      </c>
      <c r="D418" s="45" t="str">
        <f t="shared" si="310"/>
        <v>0912</v>
      </c>
      <c r="E418" s="39" t="s">
        <v>137</v>
      </c>
      <c r="F418" s="40">
        <v>32</v>
      </c>
      <c r="G418" s="74">
        <v>49</v>
      </c>
      <c r="H418" s="42">
        <v>3214</v>
      </c>
      <c r="I418" s="46">
        <v>1182</v>
      </c>
      <c r="J418" s="46">
        <v>1182</v>
      </c>
      <c r="K418" s="44" t="s">
        <v>77</v>
      </c>
      <c r="L418" s="400">
        <f t="shared" si="335"/>
        <v>0</v>
      </c>
      <c r="M418" s="77">
        <v>4910</v>
      </c>
      <c r="N418" s="400"/>
      <c r="O418" s="400"/>
      <c r="P418" s="400"/>
      <c r="Q418" s="400"/>
      <c r="R418" s="400"/>
      <c r="S418" s="400"/>
      <c r="T418" s="400"/>
      <c r="U418" s="400"/>
      <c r="V418" s="400"/>
      <c r="W418" s="400"/>
      <c r="X418" s="400"/>
      <c r="Y418" s="400"/>
      <c r="Z418" s="400"/>
      <c r="AA418" s="400"/>
      <c r="AB418" s="400"/>
      <c r="AC418" s="400"/>
      <c r="AD418" s="400"/>
      <c r="AE418" s="400"/>
      <c r="AF418" s="400"/>
      <c r="AG418" s="400"/>
      <c r="AH418" s="400"/>
      <c r="AI418" s="400"/>
      <c r="AJ418" s="400"/>
      <c r="AK418" s="400"/>
      <c r="AL418" s="400"/>
      <c r="AM418" s="400"/>
      <c r="AN418" s="400"/>
      <c r="AO418" s="400"/>
      <c r="AP418" s="400"/>
    </row>
    <row r="419" spans="1:42" x14ac:dyDescent="0.3">
      <c r="A419" s="8">
        <f t="shared" si="319"/>
        <v>3214</v>
      </c>
      <c r="B419" s="9">
        <f t="shared" si="308"/>
        <v>54</v>
      </c>
      <c r="C419" s="45" t="str">
        <f>IF(I419&gt;0,LEFT(E419,3),"  ")</f>
        <v>091</v>
      </c>
      <c r="D419" s="45" t="str">
        <f>IF(I419&gt;0,LEFT(E419,4),"  ")</f>
        <v>0912</v>
      </c>
      <c r="E419" s="39" t="s">
        <v>137</v>
      </c>
      <c r="F419" s="40">
        <v>32</v>
      </c>
      <c r="G419" s="74">
        <v>54</v>
      </c>
      <c r="H419" s="42">
        <v>3214</v>
      </c>
      <c r="I419" s="46">
        <v>1183</v>
      </c>
      <c r="J419" s="46">
        <v>1183</v>
      </c>
      <c r="K419" s="44" t="s">
        <v>77</v>
      </c>
      <c r="L419" s="400">
        <f t="shared" si="335"/>
        <v>0</v>
      </c>
      <c r="M419" s="77">
        <v>5410</v>
      </c>
      <c r="N419" s="400"/>
      <c r="O419" s="400"/>
      <c r="P419" s="400"/>
      <c r="Q419" s="400"/>
      <c r="R419" s="400"/>
      <c r="S419" s="400"/>
      <c r="T419" s="400"/>
      <c r="U419" s="400"/>
      <c r="V419" s="400"/>
      <c r="W419" s="400"/>
      <c r="X419" s="400"/>
      <c r="Y419" s="400"/>
      <c r="Z419" s="400"/>
      <c r="AA419" s="400"/>
      <c r="AB419" s="400"/>
      <c r="AC419" s="400"/>
      <c r="AD419" s="400"/>
      <c r="AE419" s="400"/>
      <c r="AF419" s="400"/>
      <c r="AG419" s="400"/>
      <c r="AH419" s="400"/>
      <c r="AI419" s="400"/>
      <c r="AJ419" s="400"/>
      <c r="AK419" s="400"/>
      <c r="AL419" s="400"/>
      <c r="AM419" s="400"/>
      <c r="AN419" s="400"/>
      <c r="AO419" s="400"/>
      <c r="AP419" s="400"/>
    </row>
    <row r="420" spans="1:42" x14ac:dyDescent="0.3">
      <c r="A420" s="8">
        <f t="shared" si="319"/>
        <v>322</v>
      </c>
      <c r="B420" s="9" t="str">
        <f t="shared" si="308"/>
        <v xml:space="preserve"> </v>
      </c>
      <c r="C420" s="45" t="str">
        <f t="shared" si="309"/>
        <v xml:space="preserve">  </v>
      </c>
      <c r="D420" s="45" t="str">
        <f t="shared" si="310"/>
        <v xml:space="preserve">  </v>
      </c>
      <c r="E420" s="39"/>
      <c r="F420" s="40"/>
      <c r="G420" s="41"/>
      <c r="H420" s="42">
        <v>322</v>
      </c>
      <c r="I420" s="43"/>
      <c r="J420" s="43"/>
      <c r="K420" s="44" t="s">
        <v>78</v>
      </c>
      <c r="L420" s="110">
        <f>SUM(L421:L442)</f>
        <v>0</v>
      </c>
      <c r="M420" s="18"/>
      <c r="N420" s="110">
        <f>SUM(N421:N442)</f>
        <v>0</v>
      </c>
      <c r="O420" s="110">
        <f t="shared" ref="O420:Z420" si="336">SUM(O421:O442)</f>
        <v>0</v>
      </c>
      <c r="P420" s="110">
        <f t="shared" si="336"/>
        <v>0</v>
      </c>
      <c r="Q420" s="110">
        <f t="shared" si="336"/>
        <v>0</v>
      </c>
      <c r="R420" s="110">
        <f t="shared" si="336"/>
        <v>0</v>
      </c>
      <c r="S420" s="110">
        <f t="shared" si="336"/>
        <v>0</v>
      </c>
      <c r="T420" s="110">
        <f t="shared" si="336"/>
        <v>0</v>
      </c>
      <c r="U420" s="110">
        <f t="shared" si="336"/>
        <v>0</v>
      </c>
      <c r="V420" s="110">
        <f t="shared" si="336"/>
        <v>0</v>
      </c>
      <c r="W420" s="110">
        <f t="shared" si="336"/>
        <v>0</v>
      </c>
      <c r="X420" s="110">
        <f t="shared" si="336"/>
        <v>0</v>
      </c>
      <c r="Y420" s="110">
        <f t="shared" si="336"/>
        <v>0</v>
      </c>
      <c r="Z420" s="110">
        <f t="shared" si="336"/>
        <v>0</v>
      </c>
      <c r="AA420" s="110">
        <f t="shared" ref="AA420:AP420" si="337">SUM(AA421:AA442)</f>
        <v>0</v>
      </c>
      <c r="AB420" s="110">
        <f t="shared" si="337"/>
        <v>0</v>
      </c>
      <c r="AC420" s="110">
        <f t="shared" si="337"/>
        <v>0</v>
      </c>
      <c r="AD420" s="110">
        <f t="shared" si="337"/>
        <v>0</v>
      </c>
      <c r="AE420" s="110">
        <f t="shared" si="337"/>
        <v>0</v>
      </c>
      <c r="AF420" s="110">
        <f t="shared" si="337"/>
        <v>0</v>
      </c>
      <c r="AG420" s="110">
        <f t="shared" si="337"/>
        <v>0</v>
      </c>
      <c r="AH420" s="110">
        <f t="shared" si="337"/>
        <v>0</v>
      </c>
      <c r="AI420" s="110">
        <f t="shared" si="337"/>
        <v>0</v>
      </c>
      <c r="AJ420" s="110">
        <f t="shared" si="337"/>
        <v>0</v>
      </c>
      <c r="AK420" s="110">
        <f t="shared" si="337"/>
        <v>0</v>
      </c>
      <c r="AL420" s="110">
        <f t="shared" si="337"/>
        <v>0</v>
      </c>
      <c r="AM420" s="110">
        <f t="shared" si="337"/>
        <v>0</v>
      </c>
      <c r="AN420" s="110">
        <f t="shared" si="337"/>
        <v>0</v>
      </c>
      <c r="AO420" s="110">
        <f t="shared" si="337"/>
        <v>0</v>
      </c>
      <c r="AP420" s="110">
        <f t="shared" si="337"/>
        <v>0</v>
      </c>
    </row>
    <row r="421" spans="1:42" ht="26.4" x14ac:dyDescent="0.3">
      <c r="A421" s="8">
        <f t="shared" si="319"/>
        <v>3221</v>
      </c>
      <c r="B421" s="9">
        <f t="shared" si="308"/>
        <v>32</v>
      </c>
      <c r="C421" s="45" t="str">
        <f t="shared" si="309"/>
        <v>092</v>
      </c>
      <c r="D421" s="45" t="str">
        <f t="shared" si="310"/>
        <v>0922</v>
      </c>
      <c r="E421" s="39" t="s">
        <v>143</v>
      </c>
      <c r="F421" s="40">
        <v>32</v>
      </c>
      <c r="G421" s="41">
        <v>32</v>
      </c>
      <c r="H421" s="42">
        <v>3221</v>
      </c>
      <c r="I421" s="46">
        <v>1184</v>
      </c>
      <c r="J421" s="46">
        <v>1184</v>
      </c>
      <c r="K421" s="44" t="s">
        <v>79</v>
      </c>
      <c r="L421" s="400">
        <f t="shared" ref="L421:L442" si="338">SUM(N421:AP421)</f>
        <v>0</v>
      </c>
      <c r="M421" s="76">
        <v>3210</v>
      </c>
      <c r="N421" s="400"/>
      <c r="O421" s="400"/>
      <c r="P421" s="400"/>
      <c r="Q421" s="400"/>
      <c r="R421" s="400"/>
      <c r="S421" s="400"/>
      <c r="T421" s="400"/>
      <c r="U421" s="400"/>
      <c r="V421" s="400"/>
      <c r="W421" s="400"/>
      <c r="X421" s="400"/>
      <c r="Y421" s="400"/>
      <c r="Z421" s="400"/>
      <c r="AA421" s="400"/>
      <c r="AB421" s="400"/>
      <c r="AC421" s="400"/>
      <c r="AD421" s="400"/>
      <c r="AE421" s="400"/>
      <c r="AF421" s="400"/>
      <c r="AG421" s="400"/>
      <c r="AH421" s="400"/>
      <c r="AI421" s="400"/>
      <c r="AJ421" s="400"/>
      <c r="AK421" s="400"/>
      <c r="AL421" s="400"/>
      <c r="AM421" s="400"/>
      <c r="AN421" s="400"/>
      <c r="AO421" s="400"/>
      <c r="AP421" s="400"/>
    </row>
    <row r="422" spans="1:42" ht="26.4" x14ac:dyDescent="0.3">
      <c r="A422" s="8">
        <f t="shared" si="319"/>
        <v>3221</v>
      </c>
      <c r="B422" s="9">
        <f t="shared" si="308"/>
        <v>49</v>
      </c>
      <c r="C422" s="45" t="str">
        <f t="shared" si="309"/>
        <v>091</v>
      </c>
      <c r="D422" s="45" t="str">
        <f t="shared" si="310"/>
        <v>0912</v>
      </c>
      <c r="E422" s="39" t="s">
        <v>137</v>
      </c>
      <c r="F422" s="40">
        <v>32</v>
      </c>
      <c r="G422" s="74">
        <v>49</v>
      </c>
      <c r="H422" s="42">
        <v>3221</v>
      </c>
      <c r="I422" s="46">
        <v>1185</v>
      </c>
      <c r="J422" s="46">
        <v>1185</v>
      </c>
      <c r="K422" s="44" t="s">
        <v>79</v>
      </c>
      <c r="L422" s="400">
        <f t="shared" si="338"/>
        <v>0</v>
      </c>
      <c r="M422" s="77">
        <v>4910</v>
      </c>
      <c r="N422" s="400"/>
      <c r="O422" s="400"/>
      <c r="P422" s="400"/>
      <c r="Q422" s="400"/>
      <c r="R422" s="400"/>
      <c r="S422" s="400"/>
      <c r="T422" s="400"/>
      <c r="U422" s="400"/>
      <c r="V422" s="400"/>
      <c r="W422" s="400"/>
      <c r="X422" s="400"/>
      <c r="Y422" s="400"/>
      <c r="Z422" s="400"/>
      <c r="AA422" s="400"/>
      <c r="AB422" s="400"/>
      <c r="AC422" s="400"/>
      <c r="AD422" s="400"/>
      <c r="AE422" s="400"/>
      <c r="AF422" s="400"/>
      <c r="AG422" s="400"/>
      <c r="AH422" s="400"/>
      <c r="AI422" s="400"/>
      <c r="AJ422" s="400"/>
      <c r="AK422" s="400"/>
      <c r="AL422" s="400"/>
      <c r="AM422" s="400"/>
      <c r="AN422" s="400"/>
      <c r="AO422" s="400"/>
      <c r="AP422" s="400"/>
    </row>
    <row r="423" spans="1:42" ht="26.4" x14ac:dyDescent="0.3">
      <c r="A423" s="8">
        <f t="shared" si="319"/>
        <v>3221</v>
      </c>
      <c r="B423" s="9">
        <f t="shared" si="308"/>
        <v>54</v>
      </c>
      <c r="C423" s="45" t="str">
        <f>IF(I423&gt;0,LEFT(E423,3),"  ")</f>
        <v>091</v>
      </c>
      <c r="D423" s="45" t="str">
        <f>IF(I423&gt;0,LEFT(E423,4),"  ")</f>
        <v>0912</v>
      </c>
      <c r="E423" s="39" t="s">
        <v>137</v>
      </c>
      <c r="F423" s="40">
        <v>32</v>
      </c>
      <c r="G423" s="74">
        <v>54</v>
      </c>
      <c r="H423" s="42">
        <v>3221</v>
      </c>
      <c r="I423" s="46">
        <v>1186</v>
      </c>
      <c r="J423" s="46">
        <v>1186</v>
      </c>
      <c r="K423" s="44" t="s">
        <v>79</v>
      </c>
      <c r="L423" s="400">
        <f t="shared" si="338"/>
        <v>0</v>
      </c>
      <c r="M423" s="77">
        <v>5410</v>
      </c>
      <c r="N423" s="400"/>
      <c r="O423" s="400"/>
      <c r="P423" s="400"/>
      <c r="Q423" s="400"/>
      <c r="R423" s="400"/>
      <c r="S423" s="400"/>
      <c r="T423" s="400"/>
      <c r="U423" s="400"/>
      <c r="V423" s="400"/>
      <c r="W423" s="400"/>
      <c r="X423" s="400"/>
      <c r="Y423" s="400"/>
      <c r="Z423" s="400"/>
      <c r="AA423" s="400"/>
      <c r="AB423" s="400"/>
      <c r="AC423" s="400"/>
      <c r="AD423" s="400"/>
      <c r="AE423" s="400"/>
      <c r="AF423" s="400"/>
      <c r="AG423" s="400"/>
      <c r="AH423" s="400"/>
      <c r="AI423" s="400"/>
      <c r="AJ423" s="400"/>
      <c r="AK423" s="400"/>
      <c r="AL423" s="400"/>
      <c r="AM423" s="400"/>
      <c r="AN423" s="400"/>
      <c r="AO423" s="400"/>
      <c r="AP423" s="400"/>
    </row>
    <row r="424" spans="1:42" ht="26.4" x14ac:dyDescent="0.3">
      <c r="A424" s="8">
        <f t="shared" si="319"/>
        <v>3221</v>
      </c>
      <c r="B424" s="9">
        <f t="shared" si="308"/>
        <v>62</v>
      </c>
      <c r="C424" s="45" t="str">
        <f t="shared" ref="C424" si="339">IF(I424&gt;0,LEFT(E424,3),"  ")</f>
        <v>091</v>
      </c>
      <c r="D424" s="45" t="str">
        <f t="shared" ref="D424" si="340">IF(I424&gt;0,LEFT(E424,4),"  ")</f>
        <v>0912</v>
      </c>
      <c r="E424" s="39" t="s">
        <v>137</v>
      </c>
      <c r="F424" s="40">
        <v>32</v>
      </c>
      <c r="G424" s="74">
        <v>62</v>
      </c>
      <c r="H424" s="42">
        <v>3221</v>
      </c>
      <c r="I424" s="46">
        <v>1187</v>
      </c>
      <c r="J424" s="46">
        <v>1187</v>
      </c>
      <c r="K424" s="44" t="s">
        <v>79</v>
      </c>
      <c r="L424" s="400">
        <f t="shared" si="338"/>
        <v>0</v>
      </c>
      <c r="M424" s="77">
        <v>6210</v>
      </c>
      <c r="N424" s="400"/>
      <c r="O424" s="400"/>
      <c r="P424" s="400"/>
      <c r="Q424" s="400"/>
      <c r="R424" s="400"/>
      <c r="S424" s="400"/>
      <c r="T424" s="400"/>
      <c r="U424" s="400"/>
      <c r="V424" s="400"/>
      <c r="W424" s="400"/>
      <c r="X424" s="400"/>
      <c r="Y424" s="400"/>
      <c r="Z424" s="400"/>
      <c r="AA424" s="400"/>
      <c r="AB424" s="400"/>
      <c r="AC424" s="400"/>
      <c r="AD424" s="400"/>
      <c r="AE424" s="400"/>
      <c r="AF424" s="400"/>
      <c r="AG424" s="400"/>
      <c r="AH424" s="400"/>
      <c r="AI424" s="400"/>
      <c r="AJ424" s="400"/>
      <c r="AK424" s="400"/>
      <c r="AL424" s="400"/>
      <c r="AM424" s="400"/>
      <c r="AN424" s="400"/>
      <c r="AO424" s="400"/>
      <c r="AP424" s="400"/>
    </row>
    <row r="425" spans="1:42" x14ac:dyDescent="0.3">
      <c r="A425" s="8">
        <f t="shared" si="319"/>
        <v>3222</v>
      </c>
      <c r="B425" s="9">
        <f t="shared" si="308"/>
        <v>32</v>
      </c>
      <c r="C425" s="45" t="str">
        <f t="shared" si="309"/>
        <v>092</v>
      </c>
      <c r="D425" s="45" t="str">
        <f t="shared" si="310"/>
        <v>0922</v>
      </c>
      <c r="E425" s="39" t="s">
        <v>143</v>
      </c>
      <c r="F425" s="40">
        <v>32</v>
      </c>
      <c r="G425" s="41">
        <v>32</v>
      </c>
      <c r="H425" s="42">
        <v>3222</v>
      </c>
      <c r="I425" s="46">
        <v>1188</v>
      </c>
      <c r="J425" s="46">
        <v>1188</v>
      </c>
      <c r="K425" s="44" t="s">
        <v>124</v>
      </c>
      <c r="L425" s="400">
        <f t="shared" si="338"/>
        <v>0</v>
      </c>
      <c r="M425" s="76">
        <v>3210</v>
      </c>
      <c r="N425" s="400"/>
      <c r="O425" s="400"/>
      <c r="P425" s="400"/>
      <c r="Q425" s="400"/>
      <c r="R425" s="400"/>
      <c r="S425" s="400"/>
      <c r="T425" s="400"/>
      <c r="U425" s="400"/>
      <c r="V425" s="400"/>
      <c r="W425" s="400"/>
      <c r="X425" s="400"/>
      <c r="Y425" s="400"/>
      <c r="Z425" s="400"/>
      <c r="AA425" s="400"/>
      <c r="AB425" s="400"/>
      <c r="AC425" s="400"/>
      <c r="AD425" s="400"/>
      <c r="AE425" s="400"/>
      <c r="AF425" s="400"/>
      <c r="AG425" s="400"/>
      <c r="AH425" s="400"/>
      <c r="AI425" s="400"/>
      <c r="AJ425" s="400"/>
      <c r="AK425" s="400"/>
      <c r="AL425" s="400"/>
      <c r="AM425" s="400"/>
      <c r="AN425" s="400"/>
      <c r="AO425" s="400"/>
      <c r="AP425" s="400"/>
    </row>
    <row r="426" spans="1:42" x14ac:dyDescent="0.3">
      <c r="A426" s="8">
        <f t="shared" si="319"/>
        <v>3222</v>
      </c>
      <c r="B426" s="9">
        <f t="shared" si="308"/>
        <v>49</v>
      </c>
      <c r="C426" s="45" t="str">
        <f t="shared" si="309"/>
        <v>091</v>
      </c>
      <c r="D426" s="45" t="str">
        <f t="shared" si="310"/>
        <v>0912</v>
      </c>
      <c r="E426" s="39" t="s">
        <v>137</v>
      </c>
      <c r="F426" s="40">
        <v>32</v>
      </c>
      <c r="G426" s="74">
        <v>49</v>
      </c>
      <c r="H426" s="42">
        <v>3222</v>
      </c>
      <c r="I426" s="46">
        <v>1189</v>
      </c>
      <c r="J426" s="46">
        <v>1189</v>
      </c>
      <c r="K426" s="44" t="s">
        <v>124</v>
      </c>
      <c r="L426" s="400">
        <f t="shared" si="338"/>
        <v>0</v>
      </c>
      <c r="M426" s="77">
        <v>4910</v>
      </c>
      <c r="N426" s="400"/>
      <c r="O426" s="400"/>
      <c r="P426" s="400"/>
      <c r="Q426" s="400"/>
      <c r="R426" s="400"/>
      <c r="S426" s="400"/>
      <c r="T426" s="400"/>
      <c r="U426" s="400"/>
      <c r="V426" s="400"/>
      <c r="W426" s="400"/>
      <c r="X426" s="400"/>
      <c r="Y426" s="400"/>
      <c r="Z426" s="400"/>
      <c r="AA426" s="400"/>
      <c r="AB426" s="400"/>
      <c r="AC426" s="400"/>
      <c r="AD426" s="400"/>
      <c r="AE426" s="400"/>
      <c r="AF426" s="400"/>
      <c r="AG426" s="400"/>
      <c r="AH426" s="400"/>
      <c r="AI426" s="400"/>
      <c r="AJ426" s="400"/>
      <c r="AK426" s="400"/>
      <c r="AL426" s="400"/>
      <c r="AM426" s="400"/>
      <c r="AN426" s="400"/>
      <c r="AO426" s="400"/>
      <c r="AP426" s="400"/>
    </row>
    <row r="427" spans="1:42" x14ac:dyDescent="0.3">
      <c r="A427" s="8">
        <f t="shared" si="319"/>
        <v>3222</v>
      </c>
      <c r="B427" s="9">
        <f t="shared" si="308"/>
        <v>54</v>
      </c>
      <c r="C427" s="45" t="str">
        <f>IF(I427&gt;0,LEFT(E427,3),"  ")</f>
        <v>091</v>
      </c>
      <c r="D427" s="45" t="str">
        <f>IF(I427&gt;0,LEFT(E427,4),"  ")</f>
        <v>0912</v>
      </c>
      <c r="E427" s="39" t="s">
        <v>137</v>
      </c>
      <c r="F427" s="40">
        <v>32</v>
      </c>
      <c r="G427" s="74">
        <v>54</v>
      </c>
      <c r="H427" s="42">
        <v>3222</v>
      </c>
      <c r="I427" s="46">
        <v>1190</v>
      </c>
      <c r="J427" s="46">
        <v>1190</v>
      </c>
      <c r="K427" s="44" t="s">
        <v>124</v>
      </c>
      <c r="L427" s="400">
        <f t="shared" si="338"/>
        <v>0</v>
      </c>
      <c r="M427" s="77">
        <v>5410</v>
      </c>
      <c r="N427" s="400"/>
      <c r="O427" s="400"/>
      <c r="P427" s="400"/>
      <c r="Q427" s="400"/>
      <c r="R427" s="400"/>
      <c r="S427" s="400"/>
      <c r="T427" s="400"/>
      <c r="U427" s="400"/>
      <c r="V427" s="400"/>
      <c r="W427" s="400"/>
      <c r="X427" s="400"/>
      <c r="Y427" s="400"/>
      <c r="Z427" s="400"/>
      <c r="AA427" s="400"/>
      <c r="AB427" s="400"/>
      <c r="AC427" s="400"/>
      <c r="AD427" s="400"/>
      <c r="AE427" s="400"/>
      <c r="AF427" s="400"/>
      <c r="AG427" s="400"/>
      <c r="AH427" s="400"/>
      <c r="AI427" s="400"/>
      <c r="AJ427" s="400"/>
      <c r="AK427" s="400"/>
      <c r="AL427" s="400"/>
      <c r="AM427" s="400"/>
      <c r="AN427" s="400"/>
      <c r="AO427" s="400"/>
      <c r="AP427" s="400"/>
    </row>
    <row r="428" spans="1:42" x14ac:dyDescent="0.3">
      <c r="A428" s="8">
        <f t="shared" si="319"/>
        <v>3222</v>
      </c>
      <c r="B428" s="9">
        <f t="shared" si="308"/>
        <v>62</v>
      </c>
      <c r="C428" s="45" t="str">
        <f>IF(I428&gt;0,LEFT(E428,3),"  ")</f>
        <v>091</v>
      </c>
      <c r="D428" s="45" t="str">
        <f>IF(I428&gt;0,LEFT(E428,4),"  ")</f>
        <v>0912</v>
      </c>
      <c r="E428" s="39" t="s">
        <v>137</v>
      </c>
      <c r="F428" s="40">
        <v>32</v>
      </c>
      <c r="G428" s="74">
        <v>62</v>
      </c>
      <c r="H428" s="42">
        <v>3222</v>
      </c>
      <c r="I428" s="397">
        <v>1744</v>
      </c>
      <c r="J428" s="46">
        <v>1190</v>
      </c>
      <c r="K428" s="44" t="s">
        <v>124</v>
      </c>
      <c r="L428" s="400">
        <f t="shared" si="338"/>
        <v>0</v>
      </c>
      <c r="M428" s="77">
        <v>6210</v>
      </c>
      <c r="N428" s="400"/>
      <c r="O428" s="400"/>
      <c r="P428" s="400"/>
      <c r="Q428" s="400"/>
      <c r="R428" s="400"/>
      <c r="S428" s="400"/>
      <c r="T428" s="400"/>
      <c r="U428" s="400"/>
      <c r="V428" s="400"/>
      <c r="W428" s="400"/>
      <c r="X428" s="400"/>
      <c r="Y428" s="400"/>
      <c r="Z428" s="400"/>
      <c r="AA428" s="400"/>
      <c r="AB428" s="400"/>
      <c r="AC428" s="400"/>
      <c r="AD428" s="400"/>
      <c r="AE428" s="400"/>
      <c r="AF428" s="400"/>
      <c r="AG428" s="400"/>
      <c r="AH428" s="400"/>
      <c r="AI428" s="400"/>
      <c r="AJ428" s="400"/>
      <c r="AK428" s="400"/>
      <c r="AL428" s="400"/>
      <c r="AM428" s="400"/>
      <c r="AN428" s="400"/>
      <c r="AO428" s="400"/>
      <c r="AP428" s="400"/>
    </row>
    <row r="429" spans="1:42" x14ac:dyDescent="0.3">
      <c r="A429" s="8">
        <f t="shared" si="319"/>
        <v>3223</v>
      </c>
      <c r="B429" s="9">
        <f t="shared" si="308"/>
        <v>32</v>
      </c>
      <c r="C429" s="45" t="str">
        <f t="shared" si="309"/>
        <v>092</v>
      </c>
      <c r="D429" s="45" t="str">
        <f t="shared" si="310"/>
        <v>0922</v>
      </c>
      <c r="E429" s="39" t="s">
        <v>143</v>
      </c>
      <c r="F429" s="40">
        <v>32</v>
      </c>
      <c r="G429" s="41">
        <v>32</v>
      </c>
      <c r="H429" s="42">
        <v>3223</v>
      </c>
      <c r="I429" s="46">
        <v>1191</v>
      </c>
      <c r="J429" s="46">
        <v>1191</v>
      </c>
      <c r="K429" s="44" t="s">
        <v>80</v>
      </c>
      <c r="L429" s="400">
        <f t="shared" si="338"/>
        <v>0</v>
      </c>
      <c r="M429" s="76">
        <v>3210</v>
      </c>
      <c r="N429" s="400"/>
      <c r="O429" s="400"/>
      <c r="P429" s="400"/>
      <c r="Q429" s="400"/>
      <c r="R429" s="400"/>
      <c r="S429" s="400"/>
      <c r="T429" s="400"/>
      <c r="U429" s="400"/>
      <c r="V429" s="400"/>
      <c r="W429" s="400"/>
      <c r="X429" s="400"/>
      <c r="Y429" s="400"/>
      <c r="Z429" s="400"/>
      <c r="AA429" s="400"/>
      <c r="AB429" s="400"/>
      <c r="AC429" s="400"/>
      <c r="AD429" s="400"/>
      <c r="AE429" s="400"/>
      <c r="AF429" s="400"/>
      <c r="AG429" s="400"/>
      <c r="AH429" s="400"/>
      <c r="AI429" s="400"/>
      <c r="AJ429" s="400"/>
      <c r="AK429" s="400"/>
      <c r="AL429" s="400"/>
      <c r="AM429" s="400"/>
      <c r="AN429" s="400"/>
      <c r="AO429" s="400"/>
      <c r="AP429" s="400"/>
    </row>
    <row r="430" spans="1:42" x14ac:dyDescent="0.3">
      <c r="A430" s="8">
        <f t="shared" si="319"/>
        <v>3223</v>
      </c>
      <c r="B430" s="9">
        <f t="shared" si="308"/>
        <v>49</v>
      </c>
      <c r="C430" s="45" t="str">
        <f t="shared" si="309"/>
        <v>091</v>
      </c>
      <c r="D430" s="45" t="str">
        <f t="shared" si="310"/>
        <v>0912</v>
      </c>
      <c r="E430" s="39" t="s">
        <v>137</v>
      </c>
      <c r="F430" s="40">
        <v>32</v>
      </c>
      <c r="G430" s="74">
        <v>49</v>
      </c>
      <c r="H430" s="42">
        <v>3223</v>
      </c>
      <c r="I430" s="46">
        <v>1192</v>
      </c>
      <c r="J430" s="46">
        <v>1192</v>
      </c>
      <c r="K430" s="44" t="s">
        <v>80</v>
      </c>
      <c r="L430" s="400">
        <f t="shared" si="338"/>
        <v>0</v>
      </c>
      <c r="M430" s="77">
        <v>4910</v>
      </c>
      <c r="N430" s="400"/>
      <c r="O430" s="400"/>
      <c r="P430" s="400"/>
      <c r="Q430" s="400"/>
      <c r="R430" s="400"/>
      <c r="S430" s="400"/>
      <c r="T430" s="400"/>
      <c r="U430" s="400"/>
      <c r="V430" s="400"/>
      <c r="W430" s="400"/>
      <c r="X430" s="400"/>
      <c r="Y430" s="400"/>
      <c r="Z430" s="400"/>
      <c r="AA430" s="400"/>
      <c r="AB430" s="400"/>
      <c r="AC430" s="400"/>
      <c r="AD430" s="400"/>
      <c r="AE430" s="400"/>
      <c r="AF430" s="400"/>
      <c r="AG430" s="400"/>
      <c r="AH430" s="400"/>
      <c r="AI430" s="400"/>
      <c r="AJ430" s="400"/>
      <c r="AK430" s="400"/>
      <c r="AL430" s="400"/>
      <c r="AM430" s="400"/>
      <c r="AN430" s="400"/>
      <c r="AO430" s="400"/>
      <c r="AP430" s="400"/>
    </row>
    <row r="431" spans="1:42" x14ac:dyDescent="0.3">
      <c r="A431" s="8">
        <f t="shared" ref="A431" si="341">H431</f>
        <v>3223</v>
      </c>
      <c r="B431" s="9">
        <f t="shared" ref="B431" si="342">IF(J431&gt;0,G431," ")</f>
        <v>54</v>
      </c>
      <c r="C431" s="45" t="str">
        <f t="shared" ref="C431" si="343">IF(I431&gt;0,LEFT(E431,3),"  ")</f>
        <v>091</v>
      </c>
      <c r="D431" s="45" t="str">
        <f t="shared" ref="D431" si="344">IF(I431&gt;0,LEFT(E431,4),"  ")</f>
        <v>0912</v>
      </c>
      <c r="E431" s="39" t="s">
        <v>137</v>
      </c>
      <c r="F431" s="40">
        <v>32</v>
      </c>
      <c r="G431" s="74">
        <v>54</v>
      </c>
      <c r="H431" s="42">
        <v>3223</v>
      </c>
      <c r="I431" s="397">
        <v>7029</v>
      </c>
      <c r="J431" s="46">
        <v>1191</v>
      </c>
      <c r="K431" s="44" t="s">
        <v>80</v>
      </c>
      <c r="L431" s="400">
        <f t="shared" si="338"/>
        <v>0</v>
      </c>
      <c r="M431" s="77">
        <v>5410</v>
      </c>
      <c r="N431" s="400"/>
      <c r="O431" s="400"/>
      <c r="P431" s="400"/>
      <c r="Q431" s="400"/>
      <c r="R431" s="400"/>
      <c r="S431" s="400"/>
      <c r="T431" s="400"/>
      <c r="U431" s="400"/>
      <c r="V431" s="400"/>
      <c r="W431" s="400"/>
      <c r="X431" s="400"/>
      <c r="Y431" s="400"/>
      <c r="Z431" s="400"/>
      <c r="AA431" s="400"/>
      <c r="AB431" s="400"/>
      <c r="AC431" s="400"/>
      <c r="AD431" s="400"/>
      <c r="AE431" s="400"/>
      <c r="AF431" s="400"/>
      <c r="AG431" s="400"/>
      <c r="AH431" s="400"/>
      <c r="AI431" s="400"/>
      <c r="AJ431" s="400"/>
      <c r="AK431" s="400"/>
      <c r="AL431" s="400"/>
      <c r="AM431" s="400"/>
      <c r="AN431" s="400"/>
      <c r="AO431" s="400"/>
      <c r="AP431" s="400"/>
    </row>
    <row r="432" spans="1:42" ht="26.4" x14ac:dyDescent="0.3">
      <c r="A432" s="8">
        <f t="shared" si="319"/>
        <v>3224</v>
      </c>
      <c r="B432" s="9">
        <f t="shared" si="308"/>
        <v>32</v>
      </c>
      <c r="C432" s="45" t="str">
        <f t="shared" si="309"/>
        <v>092</v>
      </c>
      <c r="D432" s="45" t="str">
        <f t="shared" si="310"/>
        <v>0922</v>
      </c>
      <c r="E432" s="39" t="s">
        <v>143</v>
      </c>
      <c r="F432" s="40">
        <v>32</v>
      </c>
      <c r="G432" s="41">
        <v>32</v>
      </c>
      <c r="H432" s="42">
        <v>3224</v>
      </c>
      <c r="I432" s="46">
        <v>1193</v>
      </c>
      <c r="J432" s="46">
        <v>1193</v>
      </c>
      <c r="K432" s="44" t="s">
        <v>91</v>
      </c>
      <c r="L432" s="400">
        <f t="shared" si="338"/>
        <v>0</v>
      </c>
      <c r="M432" s="76">
        <v>3210</v>
      </c>
      <c r="N432" s="400"/>
      <c r="O432" s="400"/>
      <c r="P432" s="400"/>
      <c r="Q432" s="400"/>
      <c r="R432" s="400"/>
      <c r="S432" s="400"/>
      <c r="T432" s="400"/>
      <c r="U432" s="400"/>
      <c r="V432" s="400"/>
      <c r="W432" s="400"/>
      <c r="X432" s="400"/>
      <c r="Y432" s="400"/>
      <c r="Z432" s="400"/>
      <c r="AA432" s="400"/>
      <c r="AB432" s="400"/>
      <c r="AC432" s="400"/>
      <c r="AD432" s="400"/>
      <c r="AE432" s="400"/>
      <c r="AF432" s="400"/>
      <c r="AG432" s="400"/>
      <c r="AH432" s="400"/>
      <c r="AI432" s="400"/>
      <c r="AJ432" s="400"/>
      <c r="AK432" s="400"/>
      <c r="AL432" s="400"/>
      <c r="AM432" s="400"/>
      <c r="AN432" s="400"/>
      <c r="AO432" s="400"/>
      <c r="AP432" s="400"/>
    </row>
    <row r="433" spans="1:42" ht="26.4" x14ac:dyDescent="0.3">
      <c r="A433" s="8">
        <f t="shared" si="319"/>
        <v>3224</v>
      </c>
      <c r="B433" s="9">
        <f t="shared" si="308"/>
        <v>49</v>
      </c>
      <c r="C433" s="45" t="str">
        <f t="shared" si="309"/>
        <v>091</v>
      </c>
      <c r="D433" s="45" t="str">
        <f t="shared" si="310"/>
        <v>0912</v>
      </c>
      <c r="E433" s="39" t="s">
        <v>137</v>
      </c>
      <c r="F433" s="40">
        <v>32</v>
      </c>
      <c r="G433" s="74">
        <v>49</v>
      </c>
      <c r="H433" s="42">
        <v>3224</v>
      </c>
      <c r="I433" s="46">
        <v>1194</v>
      </c>
      <c r="J433" s="46">
        <v>1194</v>
      </c>
      <c r="K433" s="44" t="s">
        <v>91</v>
      </c>
      <c r="L433" s="400">
        <f t="shared" si="338"/>
        <v>0</v>
      </c>
      <c r="M433" s="77">
        <v>4910</v>
      </c>
      <c r="N433" s="400"/>
      <c r="O433" s="400"/>
      <c r="P433" s="400"/>
      <c r="Q433" s="400"/>
      <c r="R433" s="400"/>
      <c r="S433" s="400"/>
      <c r="T433" s="400"/>
      <c r="U433" s="400"/>
      <c r="V433" s="400"/>
      <c r="W433" s="400"/>
      <c r="X433" s="400"/>
      <c r="Y433" s="400"/>
      <c r="Z433" s="400"/>
      <c r="AA433" s="400"/>
      <c r="AB433" s="400"/>
      <c r="AC433" s="400"/>
      <c r="AD433" s="400"/>
      <c r="AE433" s="400"/>
      <c r="AF433" s="400"/>
      <c r="AG433" s="400"/>
      <c r="AH433" s="400"/>
      <c r="AI433" s="400"/>
      <c r="AJ433" s="400"/>
      <c r="AK433" s="400"/>
      <c r="AL433" s="400"/>
      <c r="AM433" s="400"/>
      <c r="AN433" s="400"/>
      <c r="AO433" s="400"/>
      <c r="AP433" s="400"/>
    </row>
    <row r="434" spans="1:42" ht="26.4" x14ac:dyDescent="0.3">
      <c r="A434" s="8">
        <f t="shared" si="319"/>
        <v>3224</v>
      </c>
      <c r="B434" s="9">
        <f t="shared" si="308"/>
        <v>54</v>
      </c>
      <c r="C434" s="45" t="str">
        <f>IF(I434&gt;0,LEFT(E434,3),"  ")</f>
        <v>091</v>
      </c>
      <c r="D434" s="45" t="str">
        <f>IF(I434&gt;0,LEFT(E434,4),"  ")</f>
        <v>0912</v>
      </c>
      <c r="E434" s="39" t="s">
        <v>137</v>
      </c>
      <c r="F434" s="40">
        <v>32</v>
      </c>
      <c r="G434" s="74">
        <v>54</v>
      </c>
      <c r="H434" s="42">
        <v>3224</v>
      </c>
      <c r="I434" s="46">
        <v>1195</v>
      </c>
      <c r="J434" s="46">
        <v>1195</v>
      </c>
      <c r="K434" s="44" t="s">
        <v>91</v>
      </c>
      <c r="L434" s="400">
        <f t="shared" si="338"/>
        <v>0</v>
      </c>
      <c r="M434" s="77">
        <v>5410</v>
      </c>
      <c r="N434" s="400"/>
      <c r="O434" s="400"/>
      <c r="P434" s="400"/>
      <c r="Q434" s="400"/>
      <c r="R434" s="400"/>
      <c r="S434" s="400"/>
      <c r="T434" s="400"/>
      <c r="U434" s="400"/>
      <c r="V434" s="400"/>
      <c r="W434" s="400"/>
      <c r="X434" s="400"/>
      <c r="Y434" s="400"/>
      <c r="Z434" s="400"/>
      <c r="AA434" s="400"/>
      <c r="AB434" s="400"/>
      <c r="AC434" s="400"/>
      <c r="AD434" s="400"/>
      <c r="AE434" s="400"/>
      <c r="AF434" s="400"/>
      <c r="AG434" s="400"/>
      <c r="AH434" s="400"/>
      <c r="AI434" s="400"/>
      <c r="AJ434" s="400"/>
      <c r="AK434" s="400"/>
      <c r="AL434" s="400"/>
      <c r="AM434" s="400"/>
      <c r="AN434" s="400"/>
      <c r="AO434" s="400"/>
      <c r="AP434" s="400"/>
    </row>
    <row r="435" spans="1:42" x14ac:dyDescent="0.3">
      <c r="A435" s="8">
        <f t="shared" si="319"/>
        <v>3225</v>
      </c>
      <c r="B435" s="9">
        <f t="shared" si="308"/>
        <v>32</v>
      </c>
      <c r="C435" s="45" t="str">
        <f t="shared" si="309"/>
        <v>092</v>
      </c>
      <c r="D435" s="45" t="str">
        <f t="shared" si="310"/>
        <v>0922</v>
      </c>
      <c r="E435" s="39" t="s">
        <v>143</v>
      </c>
      <c r="F435" s="40">
        <v>32</v>
      </c>
      <c r="G435" s="41">
        <v>32</v>
      </c>
      <c r="H435" s="42">
        <v>3225</v>
      </c>
      <c r="I435" s="46">
        <v>1196</v>
      </c>
      <c r="J435" s="46">
        <v>1196</v>
      </c>
      <c r="K435" s="44" t="s">
        <v>81</v>
      </c>
      <c r="L435" s="400">
        <f t="shared" si="338"/>
        <v>0</v>
      </c>
      <c r="M435" s="76">
        <v>3210</v>
      </c>
      <c r="N435" s="400"/>
      <c r="O435" s="400"/>
      <c r="P435" s="400"/>
      <c r="Q435" s="400"/>
      <c r="R435" s="400"/>
      <c r="S435" s="400"/>
      <c r="T435" s="400"/>
      <c r="U435" s="400"/>
      <c r="V435" s="400"/>
      <c r="W435" s="400"/>
      <c r="X435" s="400"/>
      <c r="Y435" s="400"/>
      <c r="Z435" s="400"/>
      <c r="AA435" s="400"/>
      <c r="AB435" s="400"/>
      <c r="AC435" s="400"/>
      <c r="AD435" s="400"/>
      <c r="AE435" s="400"/>
      <c r="AF435" s="400"/>
      <c r="AG435" s="400"/>
      <c r="AH435" s="400"/>
      <c r="AI435" s="400"/>
      <c r="AJ435" s="400"/>
      <c r="AK435" s="400"/>
      <c r="AL435" s="400"/>
      <c r="AM435" s="400"/>
      <c r="AN435" s="400"/>
      <c r="AO435" s="400"/>
      <c r="AP435" s="400"/>
    </row>
    <row r="436" spans="1:42" x14ac:dyDescent="0.3">
      <c r="A436" s="8">
        <f t="shared" si="319"/>
        <v>3225</v>
      </c>
      <c r="B436" s="9">
        <f t="shared" si="308"/>
        <v>49</v>
      </c>
      <c r="C436" s="45" t="str">
        <f t="shared" si="309"/>
        <v>091</v>
      </c>
      <c r="D436" s="45" t="str">
        <f t="shared" si="310"/>
        <v>0912</v>
      </c>
      <c r="E436" s="39" t="s">
        <v>137</v>
      </c>
      <c r="F436" s="40">
        <v>32</v>
      </c>
      <c r="G436" s="74">
        <v>49</v>
      </c>
      <c r="H436" s="42">
        <v>3225</v>
      </c>
      <c r="I436" s="46">
        <v>1197</v>
      </c>
      <c r="J436" s="46">
        <v>1197</v>
      </c>
      <c r="K436" s="44" t="s">
        <v>81</v>
      </c>
      <c r="L436" s="400">
        <f t="shared" si="338"/>
        <v>0</v>
      </c>
      <c r="M436" s="77">
        <v>4910</v>
      </c>
      <c r="N436" s="400"/>
      <c r="O436" s="400"/>
      <c r="P436" s="400"/>
      <c r="Q436" s="400"/>
      <c r="R436" s="400"/>
      <c r="S436" s="400"/>
      <c r="T436" s="400"/>
      <c r="U436" s="400"/>
      <c r="V436" s="400"/>
      <c r="W436" s="400"/>
      <c r="X436" s="400"/>
      <c r="Y436" s="400"/>
      <c r="Z436" s="400"/>
      <c r="AA436" s="400"/>
      <c r="AB436" s="400"/>
      <c r="AC436" s="400"/>
      <c r="AD436" s="400"/>
      <c r="AE436" s="400"/>
      <c r="AF436" s="400"/>
      <c r="AG436" s="400"/>
      <c r="AH436" s="400"/>
      <c r="AI436" s="400"/>
      <c r="AJ436" s="400"/>
      <c r="AK436" s="400"/>
      <c r="AL436" s="400"/>
      <c r="AM436" s="400"/>
      <c r="AN436" s="400"/>
      <c r="AO436" s="400"/>
      <c r="AP436" s="400"/>
    </row>
    <row r="437" spans="1:42" x14ac:dyDescent="0.3">
      <c r="A437" s="8">
        <f t="shared" si="319"/>
        <v>3225</v>
      </c>
      <c r="B437" s="9">
        <f t="shared" si="308"/>
        <v>54</v>
      </c>
      <c r="C437" s="45" t="str">
        <f>IF(I437&gt;0,LEFT(E437,3),"  ")</f>
        <v>091</v>
      </c>
      <c r="D437" s="45" t="str">
        <f>IF(I437&gt;0,LEFT(E437,4),"  ")</f>
        <v>0912</v>
      </c>
      <c r="E437" s="39" t="s">
        <v>137</v>
      </c>
      <c r="F437" s="40">
        <v>32</v>
      </c>
      <c r="G437" s="74">
        <v>54</v>
      </c>
      <c r="H437" s="42">
        <v>3225</v>
      </c>
      <c r="I437" s="46">
        <v>1198</v>
      </c>
      <c r="J437" s="46">
        <v>1198</v>
      </c>
      <c r="K437" s="44" t="s">
        <v>81</v>
      </c>
      <c r="L437" s="400">
        <f t="shared" si="338"/>
        <v>0</v>
      </c>
      <c r="M437" s="77">
        <v>5410</v>
      </c>
      <c r="N437" s="400"/>
      <c r="O437" s="400"/>
      <c r="P437" s="400"/>
      <c r="Q437" s="400"/>
      <c r="R437" s="400"/>
      <c r="S437" s="400"/>
      <c r="T437" s="400"/>
      <c r="U437" s="400"/>
      <c r="V437" s="400"/>
      <c r="W437" s="400"/>
      <c r="X437" s="400"/>
      <c r="Y437" s="400"/>
      <c r="Z437" s="400"/>
      <c r="AA437" s="400"/>
      <c r="AB437" s="400"/>
      <c r="AC437" s="400"/>
      <c r="AD437" s="400"/>
      <c r="AE437" s="400"/>
      <c r="AF437" s="400"/>
      <c r="AG437" s="400"/>
      <c r="AH437" s="400"/>
      <c r="AI437" s="400"/>
      <c r="AJ437" s="400"/>
      <c r="AK437" s="400"/>
      <c r="AL437" s="400"/>
      <c r="AM437" s="400"/>
      <c r="AN437" s="400"/>
      <c r="AO437" s="400"/>
      <c r="AP437" s="400"/>
    </row>
    <row r="438" spans="1:42" x14ac:dyDescent="0.3">
      <c r="A438" s="8">
        <f t="shared" si="319"/>
        <v>3225</v>
      </c>
      <c r="B438" s="9">
        <f t="shared" si="308"/>
        <v>62</v>
      </c>
      <c r="C438" s="45" t="str">
        <f t="shared" ref="C438" si="345">IF(I438&gt;0,LEFT(E438,3),"  ")</f>
        <v>091</v>
      </c>
      <c r="D438" s="45" t="str">
        <f t="shared" ref="D438" si="346">IF(I438&gt;0,LEFT(E438,4),"  ")</f>
        <v>0912</v>
      </c>
      <c r="E438" s="39" t="s">
        <v>137</v>
      </c>
      <c r="F438" s="40">
        <v>32</v>
      </c>
      <c r="G438" s="74">
        <v>62</v>
      </c>
      <c r="H438" s="42">
        <v>3225</v>
      </c>
      <c r="I438" s="46">
        <v>1199</v>
      </c>
      <c r="J438" s="46">
        <v>1199</v>
      </c>
      <c r="K438" s="44" t="s">
        <v>81</v>
      </c>
      <c r="L438" s="400">
        <f t="shared" si="338"/>
        <v>0</v>
      </c>
      <c r="M438" s="77">
        <v>6210</v>
      </c>
      <c r="N438" s="400"/>
      <c r="O438" s="400"/>
      <c r="P438" s="400"/>
      <c r="Q438" s="400"/>
      <c r="R438" s="400"/>
      <c r="S438" s="400"/>
      <c r="T438" s="400"/>
      <c r="U438" s="400"/>
      <c r="V438" s="400"/>
      <c r="W438" s="400"/>
      <c r="X438" s="400"/>
      <c r="Y438" s="400"/>
      <c r="Z438" s="400"/>
      <c r="AA438" s="400"/>
      <c r="AB438" s="400"/>
      <c r="AC438" s="400"/>
      <c r="AD438" s="400"/>
      <c r="AE438" s="400"/>
      <c r="AF438" s="400"/>
      <c r="AG438" s="400"/>
      <c r="AH438" s="400"/>
      <c r="AI438" s="400"/>
      <c r="AJ438" s="400"/>
      <c r="AK438" s="400"/>
      <c r="AL438" s="400"/>
      <c r="AM438" s="400"/>
      <c r="AN438" s="400"/>
      <c r="AO438" s="400"/>
      <c r="AP438" s="400"/>
    </row>
    <row r="439" spans="1:42" ht="26.4" x14ac:dyDescent="0.3">
      <c r="A439" s="8">
        <f t="shared" si="319"/>
        <v>3227</v>
      </c>
      <c r="B439" s="9">
        <f t="shared" si="308"/>
        <v>32</v>
      </c>
      <c r="C439" s="45" t="str">
        <f t="shared" si="309"/>
        <v>092</v>
      </c>
      <c r="D439" s="45" t="str">
        <f t="shared" si="310"/>
        <v>0922</v>
      </c>
      <c r="E439" s="39" t="s">
        <v>143</v>
      </c>
      <c r="F439" s="40">
        <v>32</v>
      </c>
      <c r="G439" s="41">
        <v>32</v>
      </c>
      <c r="H439" s="42">
        <v>3227</v>
      </c>
      <c r="I439" s="46">
        <v>1200</v>
      </c>
      <c r="J439" s="46">
        <v>1200</v>
      </c>
      <c r="K439" s="44" t="s">
        <v>109</v>
      </c>
      <c r="L439" s="400">
        <f t="shared" si="338"/>
        <v>0</v>
      </c>
      <c r="M439" s="76">
        <v>3210</v>
      </c>
      <c r="N439" s="400"/>
      <c r="O439" s="400"/>
      <c r="P439" s="400"/>
      <c r="Q439" s="400"/>
      <c r="R439" s="400"/>
      <c r="S439" s="400"/>
      <c r="T439" s="400"/>
      <c r="U439" s="400"/>
      <c r="V439" s="400"/>
      <c r="W439" s="400"/>
      <c r="X439" s="400"/>
      <c r="Y439" s="400"/>
      <c r="Z439" s="400"/>
      <c r="AA439" s="400"/>
      <c r="AB439" s="400"/>
      <c r="AC439" s="400"/>
      <c r="AD439" s="400"/>
      <c r="AE439" s="400"/>
      <c r="AF439" s="400"/>
      <c r="AG439" s="400"/>
      <c r="AH439" s="400"/>
      <c r="AI439" s="400"/>
      <c r="AJ439" s="400"/>
      <c r="AK439" s="400"/>
      <c r="AL439" s="400"/>
      <c r="AM439" s="400"/>
      <c r="AN439" s="400"/>
      <c r="AO439" s="400"/>
      <c r="AP439" s="400"/>
    </row>
    <row r="440" spans="1:42" ht="26.4" x14ac:dyDescent="0.3">
      <c r="A440" s="8">
        <f>H440</f>
        <v>3227</v>
      </c>
      <c r="B440" s="9">
        <f t="shared" si="308"/>
        <v>49</v>
      </c>
      <c r="C440" s="45" t="str">
        <f t="shared" si="309"/>
        <v>091</v>
      </c>
      <c r="D440" s="45" t="str">
        <f t="shared" si="310"/>
        <v>0912</v>
      </c>
      <c r="E440" s="39" t="s">
        <v>137</v>
      </c>
      <c r="F440" s="40">
        <v>32</v>
      </c>
      <c r="G440" s="74">
        <v>49</v>
      </c>
      <c r="H440" s="42">
        <v>3227</v>
      </c>
      <c r="I440" s="46">
        <v>1201</v>
      </c>
      <c r="J440" s="46">
        <v>1201</v>
      </c>
      <c r="K440" s="44" t="s">
        <v>109</v>
      </c>
      <c r="L440" s="400">
        <f t="shared" si="338"/>
        <v>0</v>
      </c>
      <c r="M440" s="77">
        <v>4910</v>
      </c>
      <c r="N440" s="400"/>
      <c r="O440" s="400"/>
      <c r="P440" s="400"/>
      <c r="Q440" s="400"/>
      <c r="R440" s="400"/>
      <c r="S440" s="400"/>
      <c r="T440" s="400"/>
      <c r="U440" s="400"/>
      <c r="V440" s="400"/>
      <c r="W440" s="400"/>
      <c r="X440" s="400"/>
      <c r="Y440" s="400"/>
      <c r="Z440" s="400"/>
      <c r="AA440" s="400"/>
      <c r="AB440" s="400"/>
      <c r="AC440" s="400"/>
      <c r="AD440" s="400"/>
      <c r="AE440" s="400"/>
      <c r="AF440" s="400"/>
      <c r="AG440" s="400"/>
      <c r="AH440" s="400"/>
      <c r="AI440" s="400"/>
      <c r="AJ440" s="400"/>
      <c r="AK440" s="400"/>
      <c r="AL440" s="400"/>
      <c r="AM440" s="400"/>
      <c r="AN440" s="400"/>
      <c r="AO440" s="400"/>
      <c r="AP440" s="400"/>
    </row>
    <row r="441" spans="1:42" ht="26.4" x14ac:dyDescent="0.3">
      <c r="A441" s="8">
        <f>H441</f>
        <v>3227</v>
      </c>
      <c r="B441" s="9">
        <f t="shared" ref="B441" si="347">IF(J441&gt;0,G441," ")</f>
        <v>54</v>
      </c>
      <c r="C441" s="45" t="str">
        <f t="shared" ref="C441" si="348">IF(I441&gt;0,LEFT(E441,3),"  ")</f>
        <v>091</v>
      </c>
      <c r="D441" s="45" t="str">
        <f t="shared" ref="D441" si="349">IF(I441&gt;0,LEFT(E441,4),"  ")</f>
        <v>0912</v>
      </c>
      <c r="E441" s="39" t="s">
        <v>137</v>
      </c>
      <c r="F441" s="40">
        <v>32</v>
      </c>
      <c r="G441" s="74">
        <v>54</v>
      </c>
      <c r="H441" s="42">
        <v>3227</v>
      </c>
      <c r="I441" s="397">
        <v>7030</v>
      </c>
      <c r="J441" s="46">
        <v>1191</v>
      </c>
      <c r="K441" s="44" t="s">
        <v>109</v>
      </c>
      <c r="L441" s="400">
        <f t="shared" si="338"/>
        <v>0</v>
      </c>
      <c r="M441" s="77">
        <v>5410</v>
      </c>
      <c r="N441" s="400"/>
      <c r="O441" s="400"/>
      <c r="P441" s="400"/>
      <c r="Q441" s="400"/>
      <c r="R441" s="400"/>
      <c r="S441" s="400"/>
      <c r="T441" s="400"/>
      <c r="U441" s="400"/>
      <c r="V441" s="400"/>
      <c r="W441" s="400"/>
      <c r="X441" s="400"/>
      <c r="Y441" s="400"/>
      <c r="Z441" s="400"/>
      <c r="AA441" s="400"/>
      <c r="AB441" s="400"/>
      <c r="AC441" s="400"/>
      <c r="AD441" s="400"/>
      <c r="AE441" s="400"/>
      <c r="AF441" s="400"/>
      <c r="AG441" s="400"/>
      <c r="AH441" s="400"/>
      <c r="AI441" s="400"/>
      <c r="AJ441" s="400"/>
      <c r="AK441" s="400"/>
      <c r="AL441" s="400"/>
      <c r="AM441" s="400"/>
      <c r="AN441" s="400"/>
      <c r="AO441" s="400"/>
      <c r="AP441" s="400"/>
    </row>
    <row r="442" spans="1:42" ht="26.4" x14ac:dyDescent="0.3">
      <c r="A442" s="8">
        <f t="shared" si="319"/>
        <v>3227</v>
      </c>
      <c r="B442" s="9">
        <f t="shared" si="308"/>
        <v>62</v>
      </c>
      <c r="C442" s="45" t="str">
        <f>IF(I442&gt;0,LEFT(E442,3),"  ")</f>
        <v>091</v>
      </c>
      <c r="D442" s="45" t="str">
        <f>IF(I442&gt;0,LEFT(E442,4),"  ")</f>
        <v>0912</v>
      </c>
      <c r="E442" s="39" t="s">
        <v>137</v>
      </c>
      <c r="F442" s="40">
        <v>32</v>
      </c>
      <c r="G442" s="74">
        <v>62</v>
      </c>
      <c r="H442" s="42">
        <v>3227</v>
      </c>
      <c r="I442" s="46">
        <v>1202</v>
      </c>
      <c r="J442" s="46">
        <v>1202</v>
      </c>
      <c r="K442" s="44" t="s">
        <v>109</v>
      </c>
      <c r="L442" s="400">
        <f t="shared" si="338"/>
        <v>0</v>
      </c>
      <c r="M442" s="77">
        <v>6210</v>
      </c>
      <c r="N442" s="400"/>
      <c r="O442" s="400"/>
      <c r="P442" s="400"/>
      <c r="Q442" s="400"/>
      <c r="R442" s="400"/>
      <c r="S442" s="400"/>
      <c r="T442" s="400"/>
      <c r="U442" s="400"/>
      <c r="V442" s="400"/>
      <c r="W442" s="400"/>
      <c r="X442" s="400"/>
      <c r="Y442" s="400"/>
      <c r="Z442" s="400"/>
      <c r="AA442" s="400"/>
      <c r="AB442" s="400"/>
      <c r="AC442" s="400"/>
      <c r="AD442" s="400"/>
      <c r="AE442" s="400"/>
      <c r="AF442" s="400"/>
      <c r="AG442" s="400"/>
      <c r="AH442" s="400"/>
      <c r="AI442" s="400"/>
      <c r="AJ442" s="400"/>
      <c r="AK442" s="400"/>
      <c r="AL442" s="400"/>
      <c r="AM442" s="400"/>
      <c r="AN442" s="400"/>
      <c r="AO442" s="400"/>
      <c r="AP442" s="400"/>
    </row>
    <row r="443" spans="1:42" x14ac:dyDescent="0.3">
      <c r="A443" s="8">
        <f t="shared" si="319"/>
        <v>323</v>
      </c>
      <c r="B443" s="9" t="str">
        <f t="shared" si="308"/>
        <v xml:space="preserve"> </v>
      </c>
      <c r="C443" s="45" t="str">
        <f t="shared" si="309"/>
        <v xml:space="preserve">  </v>
      </c>
      <c r="D443" s="45" t="str">
        <f t="shared" si="310"/>
        <v xml:space="preserve">  </v>
      </c>
      <c r="E443" s="39"/>
      <c r="F443" s="40"/>
      <c r="G443" s="41"/>
      <c r="H443" s="42">
        <v>323</v>
      </c>
      <c r="I443" s="43"/>
      <c r="J443" s="43"/>
      <c r="K443" s="44" t="s">
        <v>57</v>
      </c>
      <c r="L443" s="110">
        <f>SUM(L444:L470)</f>
        <v>0</v>
      </c>
      <c r="M443" s="18"/>
      <c r="N443" s="110">
        <f>SUM(N444:N470)</f>
        <v>0</v>
      </c>
      <c r="O443" s="110">
        <f t="shared" ref="O443:Z443" si="350">SUM(O444:O470)</f>
        <v>0</v>
      </c>
      <c r="P443" s="110">
        <f t="shared" si="350"/>
        <v>0</v>
      </c>
      <c r="Q443" s="110">
        <f t="shared" si="350"/>
        <v>0</v>
      </c>
      <c r="R443" s="110">
        <f t="shared" si="350"/>
        <v>0</v>
      </c>
      <c r="S443" s="110">
        <f t="shared" si="350"/>
        <v>0</v>
      </c>
      <c r="T443" s="110">
        <f t="shared" si="350"/>
        <v>0</v>
      </c>
      <c r="U443" s="110">
        <f t="shared" si="350"/>
        <v>0</v>
      </c>
      <c r="V443" s="110">
        <f t="shared" si="350"/>
        <v>0</v>
      </c>
      <c r="W443" s="110">
        <f t="shared" si="350"/>
        <v>0</v>
      </c>
      <c r="X443" s="110">
        <f t="shared" si="350"/>
        <v>0</v>
      </c>
      <c r="Y443" s="110">
        <f t="shared" si="350"/>
        <v>0</v>
      </c>
      <c r="Z443" s="110">
        <f t="shared" si="350"/>
        <v>0</v>
      </c>
      <c r="AA443" s="110">
        <f t="shared" ref="AA443:AP443" si="351">SUM(AA444:AA470)</f>
        <v>0</v>
      </c>
      <c r="AB443" s="110">
        <f t="shared" si="351"/>
        <v>0</v>
      </c>
      <c r="AC443" s="110">
        <f t="shared" si="351"/>
        <v>0</v>
      </c>
      <c r="AD443" s="110">
        <f t="shared" si="351"/>
        <v>0</v>
      </c>
      <c r="AE443" s="110">
        <f t="shared" si="351"/>
        <v>0</v>
      </c>
      <c r="AF443" s="110">
        <f t="shared" si="351"/>
        <v>0</v>
      </c>
      <c r="AG443" s="110">
        <f t="shared" si="351"/>
        <v>0</v>
      </c>
      <c r="AH443" s="110">
        <f t="shared" si="351"/>
        <v>0</v>
      </c>
      <c r="AI443" s="110">
        <f t="shared" si="351"/>
        <v>0</v>
      </c>
      <c r="AJ443" s="110">
        <f t="shared" si="351"/>
        <v>0</v>
      </c>
      <c r="AK443" s="110">
        <f t="shared" si="351"/>
        <v>0</v>
      </c>
      <c r="AL443" s="110">
        <f t="shared" si="351"/>
        <v>0</v>
      </c>
      <c r="AM443" s="110">
        <f t="shared" si="351"/>
        <v>0</v>
      </c>
      <c r="AN443" s="110">
        <f t="shared" si="351"/>
        <v>0</v>
      </c>
      <c r="AO443" s="110">
        <f t="shared" si="351"/>
        <v>0</v>
      </c>
      <c r="AP443" s="110">
        <f t="shared" si="351"/>
        <v>0</v>
      </c>
    </row>
    <row r="444" spans="1:42" x14ac:dyDescent="0.3">
      <c r="A444" s="8">
        <f t="shared" si="319"/>
        <v>3231</v>
      </c>
      <c r="B444" s="9">
        <f t="shared" si="308"/>
        <v>32</v>
      </c>
      <c r="C444" s="45" t="str">
        <f t="shared" si="309"/>
        <v>092</v>
      </c>
      <c r="D444" s="45" t="str">
        <f t="shared" si="310"/>
        <v>0922</v>
      </c>
      <c r="E444" s="39" t="s">
        <v>143</v>
      </c>
      <c r="F444" s="40">
        <v>32</v>
      </c>
      <c r="G444" s="41">
        <v>32</v>
      </c>
      <c r="H444" s="42">
        <v>3231</v>
      </c>
      <c r="I444" s="46">
        <v>1203</v>
      </c>
      <c r="J444" s="46">
        <v>1203</v>
      </c>
      <c r="K444" s="44" t="s">
        <v>58</v>
      </c>
      <c r="L444" s="400">
        <f t="shared" ref="L444:L470" si="352">SUM(N444:AP444)</f>
        <v>0</v>
      </c>
      <c r="M444" s="76">
        <v>3210</v>
      </c>
      <c r="N444" s="400"/>
      <c r="O444" s="400"/>
      <c r="P444" s="400"/>
      <c r="Q444" s="400"/>
      <c r="R444" s="400"/>
      <c r="S444" s="400"/>
      <c r="T444" s="400"/>
      <c r="U444" s="400"/>
      <c r="V444" s="400"/>
      <c r="W444" s="400"/>
      <c r="X444" s="400"/>
      <c r="Y444" s="400"/>
      <c r="Z444" s="400"/>
      <c r="AA444" s="400"/>
      <c r="AB444" s="400"/>
      <c r="AC444" s="400"/>
      <c r="AD444" s="400"/>
      <c r="AE444" s="400"/>
      <c r="AF444" s="400"/>
      <c r="AG444" s="400"/>
      <c r="AH444" s="400"/>
      <c r="AI444" s="400"/>
      <c r="AJ444" s="400"/>
      <c r="AK444" s="400"/>
      <c r="AL444" s="400"/>
      <c r="AM444" s="400"/>
      <c r="AN444" s="400"/>
      <c r="AO444" s="400"/>
      <c r="AP444" s="400"/>
    </row>
    <row r="445" spans="1:42" x14ac:dyDescent="0.3">
      <c r="A445" s="8">
        <f t="shared" si="319"/>
        <v>3231</v>
      </c>
      <c r="B445" s="9">
        <f t="shared" si="308"/>
        <v>49</v>
      </c>
      <c r="C445" s="45" t="str">
        <f t="shared" si="309"/>
        <v>091</v>
      </c>
      <c r="D445" s="45" t="str">
        <f t="shared" si="310"/>
        <v>0912</v>
      </c>
      <c r="E445" s="39" t="s">
        <v>137</v>
      </c>
      <c r="F445" s="40">
        <v>32</v>
      </c>
      <c r="G445" s="74">
        <v>49</v>
      </c>
      <c r="H445" s="42">
        <v>3231</v>
      </c>
      <c r="I445" s="46">
        <v>1204</v>
      </c>
      <c r="J445" s="46">
        <v>1204</v>
      </c>
      <c r="K445" s="44" t="s">
        <v>58</v>
      </c>
      <c r="L445" s="400">
        <f t="shared" si="352"/>
        <v>0</v>
      </c>
      <c r="M445" s="77">
        <v>4910</v>
      </c>
      <c r="N445" s="400"/>
      <c r="O445" s="400"/>
      <c r="P445" s="400"/>
      <c r="Q445" s="400"/>
      <c r="R445" s="400"/>
      <c r="S445" s="400"/>
      <c r="T445" s="400"/>
      <c r="U445" s="400"/>
      <c r="V445" s="400"/>
      <c r="W445" s="400"/>
      <c r="X445" s="400"/>
      <c r="Y445" s="400"/>
      <c r="Z445" s="400"/>
      <c r="AA445" s="400"/>
      <c r="AB445" s="400"/>
      <c r="AC445" s="400"/>
      <c r="AD445" s="400"/>
      <c r="AE445" s="400"/>
      <c r="AF445" s="400"/>
      <c r="AG445" s="400"/>
      <c r="AH445" s="400"/>
      <c r="AI445" s="400"/>
      <c r="AJ445" s="400"/>
      <c r="AK445" s="400"/>
      <c r="AL445" s="400"/>
      <c r="AM445" s="400"/>
      <c r="AN445" s="400"/>
      <c r="AO445" s="400"/>
      <c r="AP445" s="400"/>
    </row>
    <row r="446" spans="1:42" x14ac:dyDescent="0.3">
      <c r="A446" s="8">
        <f t="shared" si="319"/>
        <v>3231</v>
      </c>
      <c r="B446" s="9">
        <f t="shared" si="308"/>
        <v>54</v>
      </c>
      <c r="C446" s="45" t="str">
        <f>IF(I446&gt;0,LEFT(E446,3),"  ")</f>
        <v>091</v>
      </c>
      <c r="D446" s="45" t="str">
        <f>IF(I446&gt;0,LEFT(E446,4),"  ")</f>
        <v>0912</v>
      </c>
      <c r="E446" s="39" t="s">
        <v>137</v>
      </c>
      <c r="F446" s="40">
        <v>32</v>
      </c>
      <c r="G446" s="74">
        <v>54</v>
      </c>
      <c r="H446" s="42">
        <v>3231</v>
      </c>
      <c r="I446" s="46">
        <v>1205</v>
      </c>
      <c r="J446" s="46">
        <v>1205</v>
      </c>
      <c r="K446" s="44" t="s">
        <v>58</v>
      </c>
      <c r="L446" s="400">
        <f t="shared" si="352"/>
        <v>0</v>
      </c>
      <c r="M446" s="77">
        <v>5410</v>
      </c>
      <c r="N446" s="400"/>
      <c r="O446" s="400"/>
      <c r="P446" s="400"/>
      <c r="Q446" s="400"/>
      <c r="R446" s="400"/>
      <c r="S446" s="400"/>
      <c r="T446" s="400"/>
      <c r="U446" s="400"/>
      <c r="V446" s="400"/>
      <c r="W446" s="400"/>
      <c r="X446" s="400"/>
      <c r="Y446" s="400"/>
      <c r="Z446" s="400"/>
      <c r="AA446" s="400"/>
      <c r="AB446" s="400"/>
      <c r="AC446" s="400"/>
      <c r="AD446" s="400"/>
      <c r="AE446" s="400"/>
      <c r="AF446" s="400"/>
      <c r="AG446" s="400"/>
      <c r="AH446" s="400"/>
      <c r="AI446" s="400"/>
      <c r="AJ446" s="400"/>
      <c r="AK446" s="400"/>
      <c r="AL446" s="400"/>
      <c r="AM446" s="400"/>
      <c r="AN446" s="400"/>
      <c r="AO446" s="400"/>
      <c r="AP446" s="400"/>
    </row>
    <row r="447" spans="1:42" ht="26.4" x14ac:dyDescent="0.3">
      <c r="A447" s="8">
        <f t="shared" si="319"/>
        <v>3232</v>
      </c>
      <c r="B447" s="9">
        <f t="shared" si="308"/>
        <v>32</v>
      </c>
      <c r="C447" s="45" t="str">
        <f t="shared" si="309"/>
        <v>092</v>
      </c>
      <c r="D447" s="45" t="str">
        <f t="shared" si="310"/>
        <v>0922</v>
      </c>
      <c r="E447" s="39" t="s">
        <v>143</v>
      </c>
      <c r="F447" s="40">
        <v>32</v>
      </c>
      <c r="G447" s="41">
        <v>32</v>
      </c>
      <c r="H447" s="42">
        <v>3232</v>
      </c>
      <c r="I447" s="46">
        <v>1206</v>
      </c>
      <c r="J447" s="46">
        <v>1206</v>
      </c>
      <c r="K447" s="44" t="s">
        <v>97</v>
      </c>
      <c r="L447" s="400">
        <f t="shared" si="352"/>
        <v>0</v>
      </c>
      <c r="M447" s="76">
        <v>3210</v>
      </c>
      <c r="N447" s="400"/>
      <c r="O447" s="400"/>
      <c r="P447" s="400"/>
      <c r="Q447" s="400"/>
      <c r="R447" s="400"/>
      <c r="S447" s="400"/>
      <c r="T447" s="400"/>
      <c r="U447" s="400"/>
      <c r="V447" s="400"/>
      <c r="W447" s="400"/>
      <c r="X447" s="400"/>
      <c r="Y447" s="400"/>
      <c r="Z447" s="400"/>
      <c r="AA447" s="400"/>
      <c r="AB447" s="400"/>
      <c r="AC447" s="400"/>
      <c r="AD447" s="400"/>
      <c r="AE447" s="400"/>
      <c r="AF447" s="400"/>
      <c r="AG447" s="400"/>
      <c r="AH447" s="400"/>
      <c r="AI447" s="400"/>
      <c r="AJ447" s="400"/>
      <c r="AK447" s="400"/>
      <c r="AL447" s="400"/>
      <c r="AM447" s="400"/>
      <c r="AN447" s="400"/>
      <c r="AO447" s="400"/>
      <c r="AP447" s="400"/>
    </row>
    <row r="448" spans="1:42" ht="26.4" x14ac:dyDescent="0.3">
      <c r="A448" s="8">
        <f t="shared" si="319"/>
        <v>3232</v>
      </c>
      <c r="B448" s="9">
        <f t="shared" si="308"/>
        <v>49</v>
      </c>
      <c r="C448" s="45" t="str">
        <f t="shared" si="309"/>
        <v>091</v>
      </c>
      <c r="D448" s="45" t="str">
        <f t="shared" si="310"/>
        <v>0912</v>
      </c>
      <c r="E448" s="39" t="s">
        <v>137</v>
      </c>
      <c r="F448" s="40">
        <v>32</v>
      </c>
      <c r="G448" s="74">
        <v>49</v>
      </c>
      <c r="H448" s="42">
        <v>3232</v>
      </c>
      <c r="I448" s="46">
        <v>1207</v>
      </c>
      <c r="J448" s="46">
        <v>1207</v>
      </c>
      <c r="K448" s="44" t="s">
        <v>97</v>
      </c>
      <c r="L448" s="400">
        <f t="shared" si="352"/>
        <v>0</v>
      </c>
      <c r="M448" s="77">
        <v>4910</v>
      </c>
      <c r="N448" s="400"/>
      <c r="O448" s="400"/>
      <c r="P448" s="400"/>
      <c r="Q448" s="400"/>
      <c r="R448" s="400"/>
      <c r="S448" s="400"/>
      <c r="T448" s="400"/>
      <c r="U448" s="400"/>
      <c r="V448" s="400"/>
      <c r="W448" s="400"/>
      <c r="X448" s="400"/>
      <c r="Y448" s="400"/>
      <c r="Z448" s="400"/>
      <c r="AA448" s="400"/>
      <c r="AB448" s="400"/>
      <c r="AC448" s="400"/>
      <c r="AD448" s="400"/>
      <c r="AE448" s="400"/>
      <c r="AF448" s="400"/>
      <c r="AG448" s="400"/>
      <c r="AH448" s="400"/>
      <c r="AI448" s="400"/>
      <c r="AJ448" s="400"/>
      <c r="AK448" s="400"/>
      <c r="AL448" s="400"/>
      <c r="AM448" s="400"/>
      <c r="AN448" s="400"/>
      <c r="AO448" s="400"/>
      <c r="AP448" s="400"/>
    </row>
    <row r="449" spans="1:42" ht="26.4" x14ac:dyDescent="0.3">
      <c r="A449" s="8">
        <f t="shared" ref="A449" si="353">H449</f>
        <v>3232</v>
      </c>
      <c r="B449" s="9">
        <f t="shared" ref="B449" si="354">IF(J449&gt;0,G449," ")</f>
        <v>54</v>
      </c>
      <c r="C449" s="45" t="str">
        <f t="shared" ref="C449" si="355">IF(I449&gt;0,LEFT(E449,3),"  ")</f>
        <v>091</v>
      </c>
      <c r="D449" s="45" t="str">
        <f t="shared" ref="D449" si="356">IF(I449&gt;0,LEFT(E449,4),"  ")</f>
        <v>0912</v>
      </c>
      <c r="E449" s="39" t="s">
        <v>137</v>
      </c>
      <c r="F449" s="40">
        <v>32</v>
      </c>
      <c r="G449" s="74">
        <v>54</v>
      </c>
      <c r="H449" s="42">
        <v>3232</v>
      </c>
      <c r="I449" s="397">
        <v>7016</v>
      </c>
      <c r="J449" s="46">
        <v>1207</v>
      </c>
      <c r="K449" s="44" t="s">
        <v>97</v>
      </c>
      <c r="L449" s="400">
        <f t="shared" si="352"/>
        <v>0</v>
      </c>
      <c r="M449" s="77">
        <v>5410</v>
      </c>
      <c r="N449" s="400"/>
      <c r="O449" s="400"/>
      <c r="P449" s="400"/>
      <c r="Q449" s="400"/>
      <c r="R449" s="400"/>
      <c r="S449" s="400"/>
      <c r="T449" s="400"/>
      <c r="U449" s="400"/>
      <c r="V449" s="400"/>
      <c r="W449" s="400"/>
      <c r="X449" s="400"/>
      <c r="Y449" s="400"/>
      <c r="Z449" s="400"/>
      <c r="AA449" s="400"/>
      <c r="AB449" s="400"/>
      <c r="AC449" s="400"/>
      <c r="AD449" s="400"/>
      <c r="AE449" s="400"/>
      <c r="AF449" s="400"/>
      <c r="AG449" s="400"/>
      <c r="AH449" s="400"/>
      <c r="AI449" s="400"/>
      <c r="AJ449" s="400"/>
      <c r="AK449" s="400"/>
      <c r="AL449" s="400"/>
      <c r="AM449" s="400"/>
      <c r="AN449" s="400"/>
      <c r="AO449" s="400"/>
      <c r="AP449" s="400"/>
    </row>
    <row r="450" spans="1:42" x14ac:dyDescent="0.3">
      <c r="A450" s="8">
        <f t="shared" si="319"/>
        <v>3233</v>
      </c>
      <c r="B450" s="9">
        <f t="shared" ref="B450:B523" si="357">IF(J450&gt;0,G450," ")</f>
        <v>32</v>
      </c>
      <c r="C450" s="45" t="str">
        <f t="shared" si="309"/>
        <v>092</v>
      </c>
      <c r="D450" s="45" t="str">
        <f t="shared" si="310"/>
        <v>0922</v>
      </c>
      <c r="E450" s="39" t="s">
        <v>143</v>
      </c>
      <c r="F450" s="40">
        <v>32</v>
      </c>
      <c r="G450" s="41">
        <v>32</v>
      </c>
      <c r="H450" s="42">
        <v>3233</v>
      </c>
      <c r="I450" s="46">
        <v>1208</v>
      </c>
      <c r="J450" s="46">
        <v>1208</v>
      </c>
      <c r="K450" s="44" t="s">
        <v>59</v>
      </c>
      <c r="L450" s="400">
        <f t="shared" si="352"/>
        <v>0</v>
      </c>
      <c r="M450" s="76">
        <v>3210</v>
      </c>
      <c r="N450" s="400"/>
      <c r="O450" s="400"/>
      <c r="P450" s="400"/>
      <c r="Q450" s="400"/>
      <c r="R450" s="400"/>
      <c r="S450" s="400"/>
      <c r="T450" s="400"/>
      <c r="U450" s="400"/>
      <c r="V450" s="400"/>
      <c r="W450" s="400"/>
      <c r="X450" s="400"/>
      <c r="Y450" s="400"/>
      <c r="Z450" s="400"/>
      <c r="AA450" s="400"/>
      <c r="AB450" s="400"/>
      <c r="AC450" s="400"/>
      <c r="AD450" s="400"/>
      <c r="AE450" s="400"/>
      <c r="AF450" s="400"/>
      <c r="AG450" s="400"/>
      <c r="AH450" s="400"/>
      <c r="AI450" s="400"/>
      <c r="AJ450" s="400"/>
      <c r="AK450" s="400"/>
      <c r="AL450" s="400"/>
      <c r="AM450" s="400"/>
      <c r="AN450" s="400"/>
      <c r="AO450" s="400"/>
      <c r="AP450" s="400"/>
    </row>
    <row r="451" spans="1:42" x14ac:dyDescent="0.3">
      <c r="A451" s="8">
        <f t="shared" si="319"/>
        <v>3233</v>
      </c>
      <c r="B451" s="9">
        <f t="shared" si="357"/>
        <v>49</v>
      </c>
      <c r="C451" s="45" t="str">
        <f t="shared" si="309"/>
        <v>091</v>
      </c>
      <c r="D451" s="45" t="str">
        <f t="shared" si="310"/>
        <v>0912</v>
      </c>
      <c r="E451" s="39" t="s">
        <v>137</v>
      </c>
      <c r="F451" s="40">
        <v>32</v>
      </c>
      <c r="G451" s="74">
        <v>49</v>
      </c>
      <c r="H451" s="42">
        <v>3233</v>
      </c>
      <c r="I451" s="46">
        <v>1209</v>
      </c>
      <c r="J451" s="46">
        <v>1209</v>
      </c>
      <c r="K451" s="44" t="s">
        <v>59</v>
      </c>
      <c r="L451" s="400">
        <f t="shared" si="352"/>
        <v>0</v>
      </c>
      <c r="M451" s="77">
        <v>4910</v>
      </c>
      <c r="N451" s="400"/>
      <c r="O451" s="400"/>
      <c r="P451" s="400"/>
      <c r="Q451" s="400"/>
      <c r="R451" s="400"/>
      <c r="S451" s="400"/>
      <c r="T451" s="400"/>
      <c r="U451" s="400"/>
      <c r="V451" s="400"/>
      <c r="W451" s="400"/>
      <c r="X451" s="400"/>
      <c r="Y451" s="400"/>
      <c r="Z451" s="400"/>
      <c r="AA451" s="400"/>
      <c r="AB451" s="400"/>
      <c r="AC451" s="400"/>
      <c r="AD451" s="400"/>
      <c r="AE451" s="400"/>
      <c r="AF451" s="400"/>
      <c r="AG451" s="400"/>
      <c r="AH451" s="400"/>
      <c r="AI451" s="400"/>
      <c r="AJ451" s="400"/>
      <c r="AK451" s="400"/>
      <c r="AL451" s="400"/>
      <c r="AM451" s="400"/>
      <c r="AN451" s="400"/>
      <c r="AO451" s="400"/>
      <c r="AP451" s="400"/>
    </row>
    <row r="452" spans="1:42" x14ac:dyDescent="0.3">
      <c r="A452" s="8">
        <f t="shared" si="319"/>
        <v>3233</v>
      </c>
      <c r="B452" s="9">
        <f t="shared" si="357"/>
        <v>54</v>
      </c>
      <c r="C452" s="45" t="str">
        <f>IF(I452&gt;0,LEFT(E452,3),"  ")</f>
        <v>091</v>
      </c>
      <c r="D452" s="45" t="str">
        <f>IF(I452&gt;0,LEFT(E452,4),"  ")</f>
        <v>0912</v>
      </c>
      <c r="E452" s="39" t="s">
        <v>137</v>
      </c>
      <c r="F452" s="40">
        <v>32</v>
      </c>
      <c r="G452" s="74">
        <v>54</v>
      </c>
      <c r="H452" s="42">
        <v>3233</v>
      </c>
      <c r="I452" s="46">
        <v>1210</v>
      </c>
      <c r="J452" s="46">
        <v>1210</v>
      </c>
      <c r="K452" s="44" t="s">
        <v>59</v>
      </c>
      <c r="L452" s="400">
        <f t="shared" si="352"/>
        <v>0</v>
      </c>
      <c r="M452" s="77">
        <v>5410</v>
      </c>
      <c r="N452" s="400"/>
      <c r="O452" s="400"/>
      <c r="P452" s="400"/>
      <c r="Q452" s="400"/>
      <c r="R452" s="400"/>
      <c r="S452" s="400"/>
      <c r="T452" s="400"/>
      <c r="U452" s="400"/>
      <c r="V452" s="400"/>
      <c r="W452" s="400"/>
      <c r="X452" s="400"/>
      <c r="Y452" s="400"/>
      <c r="Z452" s="400"/>
      <c r="AA452" s="400"/>
      <c r="AB452" s="400"/>
      <c r="AC452" s="400"/>
      <c r="AD452" s="400"/>
      <c r="AE452" s="400"/>
      <c r="AF452" s="400"/>
      <c r="AG452" s="400"/>
      <c r="AH452" s="400"/>
      <c r="AI452" s="400"/>
      <c r="AJ452" s="400"/>
      <c r="AK452" s="400"/>
      <c r="AL452" s="400"/>
      <c r="AM452" s="400"/>
      <c r="AN452" s="400"/>
      <c r="AO452" s="400"/>
      <c r="AP452" s="400"/>
    </row>
    <row r="453" spans="1:42" x14ac:dyDescent="0.3">
      <c r="A453" s="8">
        <f t="shared" si="319"/>
        <v>3234</v>
      </c>
      <c r="B453" s="9">
        <f t="shared" si="357"/>
        <v>32</v>
      </c>
      <c r="C453" s="45" t="str">
        <f t="shared" si="309"/>
        <v>092</v>
      </c>
      <c r="D453" s="45" t="str">
        <f t="shared" si="310"/>
        <v>0922</v>
      </c>
      <c r="E453" s="39" t="s">
        <v>143</v>
      </c>
      <c r="F453" s="40">
        <v>32</v>
      </c>
      <c r="G453" s="41">
        <v>32</v>
      </c>
      <c r="H453" s="42">
        <v>3234</v>
      </c>
      <c r="I453" s="46">
        <v>1211</v>
      </c>
      <c r="J453" s="46">
        <v>1211</v>
      </c>
      <c r="K453" s="44" t="s">
        <v>82</v>
      </c>
      <c r="L453" s="400">
        <f t="shared" si="352"/>
        <v>0</v>
      </c>
      <c r="M453" s="76">
        <v>3210</v>
      </c>
      <c r="N453" s="400"/>
      <c r="O453" s="400"/>
      <c r="P453" s="400"/>
      <c r="Q453" s="400"/>
      <c r="R453" s="400"/>
      <c r="S453" s="400"/>
      <c r="T453" s="400"/>
      <c r="U453" s="400"/>
      <c r="V453" s="400"/>
      <c r="W453" s="400"/>
      <c r="X453" s="400"/>
      <c r="Y453" s="400"/>
      <c r="Z453" s="400"/>
      <c r="AA453" s="400"/>
      <c r="AB453" s="400"/>
      <c r="AC453" s="400"/>
      <c r="AD453" s="400"/>
      <c r="AE453" s="400"/>
      <c r="AF453" s="400"/>
      <c r="AG453" s="400"/>
      <c r="AH453" s="400"/>
      <c r="AI453" s="400"/>
      <c r="AJ453" s="400"/>
      <c r="AK453" s="400"/>
      <c r="AL453" s="400"/>
      <c r="AM453" s="400"/>
      <c r="AN453" s="400"/>
      <c r="AO453" s="400"/>
      <c r="AP453" s="400"/>
    </row>
    <row r="454" spans="1:42" x14ac:dyDescent="0.3">
      <c r="A454" s="8">
        <f t="shared" ref="A454:A467" si="358">H454</f>
        <v>3234</v>
      </c>
      <c r="B454" s="9">
        <f t="shared" si="357"/>
        <v>49</v>
      </c>
      <c r="C454" s="45" t="str">
        <f t="shared" si="309"/>
        <v>091</v>
      </c>
      <c r="D454" s="45" t="str">
        <f t="shared" si="310"/>
        <v>0912</v>
      </c>
      <c r="E454" s="39" t="s">
        <v>137</v>
      </c>
      <c r="F454" s="40">
        <v>32</v>
      </c>
      <c r="G454" s="74">
        <v>49</v>
      </c>
      <c r="H454" s="42">
        <v>3234</v>
      </c>
      <c r="I454" s="46">
        <v>1212</v>
      </c>
      <c r="J454" s="46">
        <v>1212</v>
      </c>
      <c r="K454" s="44" t="s">
        <v>82</v>
      </c>
      <c r="L454" s="400">
        <f t="shared" si="352"/>
        <v>0</v>
      </c>
      <c r="M454" s="77">
        <v>4910</v>
      </c>
      <c r="N454" s="400"/>
      <c r="O454" s="400"/>
      <c r="P454" s="400"/>
      <c r="Q454" s="400"/>
      <c r="R454" s="400"/>
      <c r="S454" s="400"/>
      <c r="T454" s="400"/>
      <c r="U454" s="400"/>
      <c r="V454" s="400"/>
      <c r="W454" s="400"/>
      <c r="X454" s="400"/>
      <c r="Y454" s="400"/>
      <c r="Z454" s="400"/>
      <c r="AA454" s="400"/>
      <c r="AB454" s="400"/>
      <c r="AC454" s="400"/>
      <c r="AD454" s="400"/>
      <c r="AE454" s="400"/>
      <c r="AF454" s="400"/>
      <c r="AG454" s="400"/>
      <c r="AH454" s="400"/>
      <c r="AI454" s="400"/>
      <c r="AJ454" s="400"/>
      <c r="AK454" s="400"/>
      <c r="AL454" s="400"/>
      <c r="AM454" s="400"/>
      <c r="AN454" s="400"/>
      <c r="AO454" s="400"/>
      <c r="AP454" s="400"/>
    </row>
    <row r="455" spans="1:42" x14ac:dyDescent="0.3">
      <c r="A455" s="8">
        <f t="shared" si="358"/>
        <v>3235</v>
      </c>
      <c r="B455" s="9">
        <f t="shared" si="357"/>
        <v>32</v>
      </c>
      <c r="C455" s="45" t="str">
        <f t="shared" si="309"/>
        <v>092</v>
      </c>
      <c r="D455" s="45" t="str">
        <f t="shared" si="310"/>
        <v>0922</v>
      </c>
      <c r="E455" s="39" t="s">
        <v>143</v>
      </c>
      <c r="F455" s="40">
        <v>32</v>
      </c>
      <c r="G455" s="41">
        <v>32</v>
      </c>
      <c r="H455" s="42">
        <v>3235</v>
      </c>
      <c r="I455" s="46">
        <v>1213</v>
      </c>
      <c r="J455" s="46">
        <v>1213</v>
      </c>
      <c r="K455" s="44" t="s">
        <v>60</v>
      </c>
      <c r="L455" s="400">
        <f t="shared" si="352"/>
        <v>0</v>
      </c>
      <c r="M455" s="76">
        <v>3210</v>
      </c>
      <c r="N455" s="400"/>
      <c r="O455" s="400"/>
      <c r="P455" s="400"/>
      <c r="Q455" s="400"/>
      <c r="R455" s="400"/>
      <c r="S455" s="400"/>
      <c r="T455" s="400"/>
      <c r="U455" s="400"/>
      <c r="V455" s="400"/>
      <c r="W455" s="400"/>
      <c r="X455" s="400"/>
      <c r="Y455" s="400"/>
      <c r="Z455" s="400"/>
      <c r="AA455" s="400"/>
      <c r="AB455" s="400"/>
      <c r="AC455" s="400"/>
      <c r="AD455" s="400"/>
      <c r="AE455" s="400"/>
      <c r="AF455" s="400"/>
      <c r="AG455" s="400"/>
      <c r="AH455" s="400"/>
      <c r="AI455" s="400"/>
      <c r="AJ455" s="400"/>
      <c r="AK455" s="400"/>
      <c r="AL455" s="400"/>
      <c r="AM455" s="400"/>
      <c r="AN455" s="400"/>
      <c r="AO455" s="400"/>
      <c r="AP455" s="400"/>
    </row>
    <row r="456" spans="1:42" x14ac:dyDescent="0.3">
      <c r="A456" s="8">
        <f t="shared" si="358"/>
        <v>3235</v>
      </c>
      <c r="B456" s="9">
        <f t="shared" si="357"/>
        <v>49</v>
      </c>
      <c r="C456" s="45" t="str">
        <f t="shared" si="309"/>
        <v>091</v>
      </c>
      <c r="D456" s="45" t="str">
        <f t="shared" si="310"/>
        <v>0912</v>
      </c>
      <c r="E456" s="39" t="s">
        <v>137</v>
      </c>
      <c r="F456" s="40">
        <v>32</v>
      </c>
      <c r="G456" s="74">
        <v>49</v>
      </c>
      <c r="H456" s="42">
        <v>3235</v>
      </c>
      <c r="I456" s="46">
        <v>1214</v>
      </c>
      <c r="J456" s="46">
        <v>1214</v>
      </c>
      <c r="K456" s="44" t="s">
        <v>60</v>
      </c>
      <c r="L456" s="400">
        <f t="shared" si="352"/>
        <v>0</v>
      </c>
      <c r="M456" s="77">
        <v>4910</v>
      </c>
      <c r="N456" s="400"/>
      <c r="O456" s="400"/>
      <c r="P456" s="400"/>
      <c r="Q456" s="400"/>
      <c r="R456" s="400"/>
      <c r="S456" s="400"/>
      <c r="T456" s="400"/>
      <c r="U456" s="400"/>
      <c r="V456" s="400"/>
      <c r="W456" s="400"/>
      <c r="X456" s="400"/>
      <c r="Y456" s="400"/>
      <c r="Z456" s="400"/>
      <c r="AA456" s="400"/>
      <c r="AB456" s="400"/>
      <c r="AC456" s="400"/>
      <c r="AD456" s="400"/>
      <c r="AE456" s="400"/>
      <c r="AF456" s="400"/>
      <c r="AG456" s="400"/>
      <c r="AH456" s="400"/>
      <c r="AI456" s="400"/>
      <c r="AJ456" s="400"/>
      <c r="AK456" s="400"/>
      <c r="AL456" s="400"/>
      <c r="AM456" s="400"/>
      <c r="AN456" s="400"/>
      <c r="AO456" s="400"/>
      <c r="AP456" s="400"/>
    </row>
    <row r="457" spans="1:42" x14ac:dyDescent="0.3">
      <c r="A457" s="8">
        <f t="shared" si="358"/>
        <v>3235</v>
      </c>
      <c r="B457" s="9">
        <f t="shared" si="357"/>
        <v>54</v>
      </c>
      <c r="C457" s="45" t="str">
        <f>IF(I457&gt;0,LEFT(E457,3),"  ")</f>
        <v>091</v>
      </c>
      <c r="D457" s="45" t="str">
        <f>IF(I457&gt;0,LEFT(E457,4),"  ")</f>
        <v>0912</v>
      </c>
      <c r="E457" s="39" t="s">
        <v>137</v>
      </c>
      <c r="F457" s="40">
        <v>32</v>
      </c>
      <c r="G457" s="74">
        <v>54</v>
      </c>
      <c r="H457" s="42">
        <v>3235</v>
      </c>
      <c r="I457" s="46">
        <v>1215</v>
      </c>
      <c r="J457" s="46">
        <v>1215</v>
      </c>
      <c r="K457" s="44" t="s">
        <v>60</v>
      </c>
      <c r="L457" s="400">
        <f t="shared" si="352"/>
        <v>0</v>
      </c>
      <c r="M457" s="77">
        <v>5410</v>
      </c>
      <c r="N457" s="400"/>
      <c r="O457" s="400"/>
      <c r="P457" s="400"/>
      <c r="Q457" s="400"/>
      <c r="R457" s="400"/>
      <c r="S457" s="400"/>
      <c r="T457" s="400"/>
      <c r="U457" s="400"/>
      <c r="V457" s="400"/>
      <c r="W457" s="400"/>
      <c r="X457" s="400"/>
      <c r="Y457" s="400"/>
      <c r="Z457" s="400"/>
      <c r="AA457" s="400"/>
      <c r="AB457" s="400"/>
      <c r="AC457" s="400"/>
      <c r="AD457" s="400"/>
      <c r="AE457" s="400"/>
      <c r="AF457" s="400"/>
      <c r="AG457" s="400"/>
      <c r="AH457" s="400"/>
      <c r="AI457" s="400"/>
      <c r="AJ457" s="400"/>
      <c r="AK457" s="400"/>
      <c r="AL457" s="400"/>
      <c r="AM457" s="400"/>
      <c r="AN457" s="400"/>
      <c r="AO457" s="400"/>
      <c r="AP457" s="400"/>
    </row>
    <row r="458" spans="1:42" x14ac:dyDescent="0.3">
      <c r="A458" s="8">
        <f t="shared" si="358"/>
        <v>3236</v>
      </c>
      <c r="B458" s="9">
        <f t="shared" si="357"/>
        <v>32</v>
      </c>
      <c r="C458" s="45" t="str">
        <f t="shared" si="309"/>
        <v>092</v>
      </c>
      <c r="D458" s="45" t="str">
        <f t="shared" si="310"/>
        <v>0922</v>
      </c>
      <c r="E458" s="39" t="s">
        <v>143</v>
      </c>
      <c r="F458" s="40">
        <v>32</v>
      </c>
      <c r="G458" s="41">
        <v>32</v>
      </c>
      <c r="H458" s="42">
        <v>3236</v>
      </c>
      <c r="I458" s="46">
        <v>1216</v>
      </c>
      <c r="J458" s="46">
        <v>1216</v>
      </c>
      <c r="K458" s="44" t="s">
        <v>110</v>
      </c>
      <c r="L458" s="400">
        <f t="shared" si="352"/>
        <v>0</v>
      </c>
      <c r="M458" s="76">
        <v>3210</v>
      </c>
      <c r="N458" s="400"/>
      <c r="O458" s="400"/>
      <c r="P458" s="400"/>
      <c r="Q458" s="400"/>
      <c r="R458" s="400"/>
      <c r="S458" s="400"/>
      <c r="T458" s="400"/>
      <c r="U458" s="400"/>
      <c r="V458" s="400"/>
      <c r="W458" s="400"/>
      <c r="X458" s="400"/>
      <c r="Y458" s="400"/>
      <c r="Z458" s="400"/>
      <c r="AA458" s="400"/>
      <c r="AB458" s="400"/>
      <c r="AC458" s="400"/>
      <c r="AD458" s="400"/>
      <c r="AE458" s="400"/>
      <c r="AF458" s="400"/>
      <c r="AG458" s="400"/>
      <c r="AH458" s="400"/>
      <c r="AI458" s="400"/>
      <c r="AJ458" s="400"/>
      <c r="AK458" s="400"/>
      <c r="AL458" s="400"/>
      <c r="AM458" s="400"/>
      <c r="AN458" s="400"/>
      <c r="AO458" s="400"/>
      <c r="AP458" s="400"/>
    </row>
    <row r="459" spans="1:42" x14ac:dyDescent="0.3">
      <c r="A459" s="8">
        <f t="shared" si="358"/>
        <v>3236</v>
      </c>
      <c r="B459" s="9">
        <f t="shared" si="357"/>
        <v>49</v>
      </c>
      <c r="C459" s="45" t="str">
        <f t="shared" si="309"/>
        <v>091</v>
      </c>
      <c r="D459" s="45" t="str">
        <f t="shared" si="310"/>
        <v>0912</v>
      </c>
      <c r="E459" s="39" t="s">
        <v>137</v>
      </c>
      <c r="F459" s="40">
        <v>32</v>
      </c>
      <c r="G459" s="74">
        <v>49</v>
      </c>
      <c r="H459" s="42">
        <v>3236</v>
      </c>
      <c r="I459" s="46">
        <v>1217</v>
      </c>
      <c r="J459" s="46">
        <v>1217</v>
      </c>
      <c r="K459" s="44" t="s">
        <v>110</v>
      </c>
      <c r="L459" s="400">
        <f t="shared" si="352"/>
        <v>0</v>
      </c>
      <c r="M459" s="77">
        <v>4910</v>
      </c>
      <c r="N459" s="400"/>
      <c r="O459" s="400"/>
      <c r="P459" s="400"/>
      <c r="Q459" s="400"/>
      <c r="R459" s="400"/>
      <c r="S459" s="400"/>
      <c r="T459" s="400"/>
      <c r="U459" s="400"/>
      <c r="V459" s="400"/>
      <c r="W459" s="400"/>
      <c r="X459" s="400"/>
      <c r="Y459" s="400"/>
      <c r="Z459" s="400"/>
      <c r="AA459" s="400"/>
      <c r="AB459" s="400"/>
      <c r="AC459" s="400"/>
      <c r="AD459" s="400"/>
      <c r="AE459" s="400"/>
      <c r="AF459" s="400"/>
      <c r="AG459" s="400"/>
      <c r="AH459" s="400"/>
      <c r="AI459" s="400"/>
      <c r="AJ459" s="400"/>
      <c r="AK459" s="400"/>
      <c r="AL459" s="400"/>
      <c r="AM459" s="400"/>
      <c r="AN459" s="400"/>
      <c r="AO459" s="400"/>
      <c r="AP459" s="400"/>
    </row>
    <row r="460" spans="1:42" x14ac:dyDescent="0.3">
      <c r="A460" s="8">
        <f t="shared" si="358"/>
        <v>3237</v>
      </c>
      <c r="B460" s="9">
        <f t="shared" si="357"/>
        <v>32</v>
      </c>
      <c r="C460" s="45" t="str">
        <f t="shared" si="309"/>
        <v>092</v>
      </c>
      <c r="D460" s="45" t="str">
        <f t="shared" si="310"/>
        <v>0922</v>
      </c>
      <c r="E460" s="39" t="s">
        <v>143</v>
      </c>
      <c r="F460" s="40">
        <v>32</v>
      </c>
      <c r="G460" s="41">
        <v>32</v>
      </c>
      <c r="H460" s="42">
        <v>3237</v>
      </c>
      <c r="I460" s="46">
        <v>1218</v>
      </c>
      <c r="J460" s="46">
        <v>1218</v>
      </c>
      <c r="K460" s="44" t="s">
        <v>61</v>
      </c>
      <c r="L460" s="400">
        <f t="shared" si="352"/>
        <v>0</v>
      </c>
      <c r="M460" s="76">
        <v>3210</v>
      </c>
      <c r="N460" s="400"/>
      <c r="O460" s="400"/>
      <c r="P460" s="400"/>
      <c r="Q460" s="400"/>
      <c r="R460" s="400"/>
      <c r="S460" s="400"/>
      <c r="T460" s="400"/>
      <c r="U460" s="400"/>
      <c r="V460" s="400"/>
      <c r="W460" s="400"/>
      <c r="X460" s="400"/>
      <c r="Y460" s="400"/>
      <c r="Z460" s="400"/>
      <c r="AA460" s="400"/>
      <c r="AB460" s="400"/>
      <c r="AC460" s="400"/>
      <c r="AD460" s="400"/>
      <c r="AE460" s="400"/>
      <c r="AF460" s="400"/>
      <c r="AG460" s="400"/>
      <c r="AH460" s="400"/>
      <c r="AI460" s="400"/>
      <c r="AJ460" s="400"/>
      <c r="AK460" s="400"/>
      <c r="AL460" s="400"/>
      <c r="AM460" s="400"/>
      <c r="AN460" s="400"/>
      <c r="AO460" s="400"/>
      <c r="AP460" s="400"/>
    </row>
    <row r="461" spans="1:42" x14ac:dyDescent="0.3">
      <c r="A461" s="8">
        <f t="shared" si="358"/>
        <v>3237</v>
      </c>
      <c r="B461" s="9">
        <f t="shared" si="357"/>
        <v>49</v>
      </c>
      <c r="C461" s="45" t="str">
        <f t="shared" si="309"/>
        <v>091</v>
      </c>
      <c r="D461" s="45" t="str">
        <f t="shared" si="310"/>
        <v>0912</v>
      </c>
      <c r="E461" s="39" t="s">
        <v>137</v>
      </c>
      <c r="F461" s="40">
        <v>32</v>
      </c>
      <c r="G461" s="74">
        <v>49</v>
      </c>
      <c r="H461" s="42">
        <v>3237</v>
      </c>
      <c r="I461" s="46">
        <v>1219</v>
      </c>
      <c r="J461" s="46">
        <v>1219</v>
      </c>
      <c r="K461" s="44" t="s">
        <v>61</v>
      </c>
      <c r="L461" s="400">
        <f t="shared" si="352"/>
        <v>0</v>
      </c>
      <c r="M461" s="77">
        <v>4910</v>
      </c>
      <c r="N461" s="400"/>
      <c r="O461" s="400"/>
      <c r="P461" s="400"/>
      <c r="Q461" s="400"/>
      <c r="R461" s="400"/>
      <c r="S461" s="400"/>
      <c r="T461" s="400"/>
      <c r="U461" s="400"/>
      <c r="V461" s="400"/>
      <c r="W461" s="400"/>
      <c r="X461" s="400"/>
      <c r="Y461" s="400"/>
      <c r="Z461" s="400"/>
      <c r="AA461" s="400"/>
      <c r="AB461" s="400"/>
      <c r="AC461" s="400"/>
      <c r="AD461" s="400"/>
      <c r="AE461" s="400"/>
      <c r="AF461" s="400"/>
      <c r="AG461" s="400"/>
      <c r="AH461" s="400"/>
      <c r="AI461" s="400"/>
      <c r="AJ461" s="400"/>
      <c r="AK461" s="400"/>
      <c r="AL461" s="400"/>
      <c r="AM461" s="400"/>
      <c r="AN461" s="400"/>
      <c r="AO461" s="400"/>
      <c r="AP461" s="400"/>
    </row>
    <row r="462" spans="1:42" x14ac:dyDescent="0.3">
      <c r="A462" s="8">
        <f t="shared" si="358"/>
        <v>3237</v>
      </c>
      <c r="B462" s="9">
        <f t="shared" si="357"/>
        <v>54</v>
      </c>
      <c r="C462" s="45" t="str">
        <f>IF(I462&gt;0,LEFT(E462,3),"  ")</f>
        <v>091</v>
      </c>
      <c r="D462" s="45" t="str">
        <f>IF(I462&gt;0,LEFT(E462,4),"  ")</f>
        <v>0912</v>
      </c>
      <c r="E462" s="39" t="s">
        <v>137</v>
      </c>
      <c r="F462" s="40">
        <v>32</v>
      </c>
      <c r="G462" s="74">
        <v>54</v>
      </c>
      <c r="H462" s="42">
        <v>3237</v>
      </c>
      <c r="I462" s="46">
        <v>1220</v>
      </c>
      <c r="J462" s="46">
        <v>1220</v>
      </c>
      <c r="K462" s="44" t="s">
        <v>61</v>
      </c>
      <c r="L462" s="400">
        <f t="shared" si="352"/>
        <v>0</v>
      </c>
      <c r="M462" s="77">
        <v>5410</v>
      </c>
      <c r="N462" s="400"/>
      <c r="O462" s="400"/>
      <c r="P462" s="400"/>
      <c r="Q462" s="400"/>
      <c r="R462" s="400"/>
      <c r="S462" s="400"/>
      <c r="T462" s="400"/>
      <c r="U462" s="400"/>
      <c r="V462" s="400"/>
      <c r="W462" s="400"/>
      <c r="X462" s="400"/>
      <c r="Y462" s="400"/>
      <c r="Z462" s="400"/>
      <c r="AA462" s="400"/>
      <c r="AB462" s="400"/>
      <c r="AC462" s="400"/>
      <c r="AD462" s="400"/>
      <c r="AE462" s="400"/>
      <c r="AF462" s="400"/>
      <c r="AG462" s="400"/>
      <c r="AH462" s="400"/>
      <c r="AI462" s="400"/>
      <c r="AJ462" s="400"/>
      <c r="AK462" s="400"/>
      <c r="AL462" s="400"/>
      <c r="AM462" s="400"/>
      <c r="AN462" s="400"/>
      <c r="AO462" s="400"/>
      <c r="AP462" s="400"/>
    </row>
    <row r="463" spans="1:42" x14ac:dyDescent="0.3">
      <c r="A463" s="8">
        <f t="shared" si="358"/>
        <v>3237</v>
      </c>
      <c r="B463" s="9">
        <f t="shared" si="357"/>
        <v>62</v>
      </c>
      <c r="C463" s="45" t="str">
        <f t="shared" ref="C463" si="359">IF(I463&gt;0,LEFT(E463,3),"  ")</f>
        <v>091</v>
      </c>
      <c r="D463" s="45" t="str">
        <f t="shared" ref="D463" si="360">IF(I463&gt;0,LEFT(E463,4),"  ")</f>
        <v>0912</v>
      </c>
      <c r="E463" s="39" t="s">
        <v>137</v>
      </c>
      <c r="F463" s="40">
        <v>32</v>
      </c>
      <c r="G463" s="74">
        <v>62</v>
      </c>
      <c r="H463" s="42">
        <v>3237</v>
      </c>
      <c r="I463" s="46">
        <v>1221</v>
      </c>
      <c r="J463" s="46">
        <v>1221</v>
      </c>
      <c r="K463" s="44" t="s">
        <v>61</v>
      </c>
      <c r="L463" s="400">
        <f t="shared" si="352"/>
        <v>0</v>
      </c>
      <c r="M463" s="77">
        <v>6210</v>
      </c>
      <c r="N463" s="400"/>
      <c r="O463" s="400"/>
      <c r="P463" s="400"/>
      <c r="Q463" s="400"/>
      <c r="R463" s="400"/>
      <c r="S463" s="400"/>
      <c r="T463" s="400"/>
      <c r="U463" s="400"/>
      <c r="V463" s="400"/>
      <c r="W463" s="400"/>
      <c r="X463" s="400"/>
      <c r="Y463" s="400"/>
      <c r="Z463" s="400"/>
      <c r="AA463" s="400"/>
      <c r="AB463" s="400"/>
      <c r="AC463" s="400"/>
      <c r="AD463" s="400"/>
      <c r="AE463" s="400"/>
      <c r="AF463" s="400"/>
      <c r="AG463" s="400"/>
      <c r="AH463" s="400"/>
      <c r="AI463" s="400"/>
      <c r="AJ463" s="400"/>
      <c r="AK463" s="400"/>
      <c r="AL463" s="400"/>
      <c r="AM463" s="400"/>
      <c r="AN463" s="400"/>
      <c r="AO463" s="400"/>
      <c r="AP463" s="400"/>
    </row>
    <row r="464" spans="1:42" x14ac:dyDescent="0.3">
      <c r="A464" s="8">
        <f t="shared" si="358"/>
        <v>3238</v>
      </c>
      <c r="B464" s="9">
        <f t="shared" si="357"/>
        <v>32</v>
      </c>
      <c r="C464" s="45" t="str">
        <f t="shared" si="309"/>
        <v>092</v>
      </c>
      <c r="D464" s="45" t="str">
        <f t="shared" si="310"/>
        <v>0922</v>
      </c>
      <c r="E464" s="39" t="s">
        <v>143</v>
      </c>
      <c r="F464" s="40">
        <v>32</v>
      </c>
      <c r="G464" s="41">
        <v>32</v>
      </c>
      <c r="H464" s="42">
        <v>3238</v>
      </c>
      <c r="I464" s="46">
        <v>1222</v>
      </c>
      <c r="J464" s="46">
        <v>1222</v>
      </c>
      <c r="K464" s="44" t="s">
        <v>115</v>
      </c>
      <c r="L464" s="400">
        <f t="shared" si="352"/>
        <v>0</v>
      </c>
      <c r="M464" s="76">
        <v>3210</v>
      </c>
      <c r="N464" s="400"/>
      <c r="O464" s="400"/>
      <c r="P464" s="400"/>
      <c r="Q464" s="400"/>
      <c r="R464" s="400"/>
      <c r="S464" s="400"/>
      <c r="T464" s="400"/>
      <c r="U464" s="400"/>
      <c r="V464" s="400"/>
      <c r="W464" s="400"/>
      <c r="X464" s="400"/>
      <c r="Y464" s="400"/>
      <c r="Z464" s="400"/>
      <c r="AA464" s="400"/>
      <c r="AB464" s="400"/>
      <c r="AC464" s="400"/>
      <c r="AD464" s="400"/>
      <c r="AE464" s="400"/>
      <c r="AF464" s="400"/>
      <c r="AG464" s="400"/>
      <c r="AH464" s="400"/>
      <c r="AI464" s="400"/>
      <c r="AJ464" s="400"/>
      <c r="AK464" s="400"/>
      <c r="AL464" s="400"/>
      <c r="AM464" s="400"/>
      <c r="AN464" s="400"/>
      <c r="AO464" s="400"/>
      <c r="AP464" s="400"/>
    </row>
    <row r="465" spans="1:42" x14ac:dyDescent="0.3">
      <c r="A465" s="8">
        <f t="shared" si="358"/>
        <v>3238</v>
      </c>
      <c r="B465" s="9">
        <f t="shared" si="357"/>
        <v>49</v>
      </c>
      <c r="C465" s="45" t="str">
        <f t="shared" si="309"/>
        <v>091</v>
      </c>
      <c r="D465" s="45" t="str">
        <f t="shared" si="310"/>
        <v>0912</v>
      </c>
      <c r="E465" s="39" t="s">
        <v>137</v>
      </c>
      <c r="F465" s="40">
        <v>32</v>
      </c>
      <c r="G465" s="74">
        <v>49</v>
      </c>
      <c r="H465" s="42">
        <v>3238</v>
      </c>
      <c r="I465" s="46">
        <v>1223</v>
      </c>
      <c r="J465" s="46">
        <v>1223</v>
      </c>
      <c r="K465" s="44" t="s">
        <v>115</v>
      </c>
      <c r="L465" s="400">
        <f t="shared" si="352"/>
        <v>0</v>
      </c>
      <c r="M465" s="77">
        <v>4910</v>
      </c>
      <c r="N465" s="400"/>
      <c r="O465" s="400"/>
      <c r="P465" s="400"/>
      <c r="Q465" s="400"/>
      <c r="R465" s="400"/>
      <c r="S465" s="400"/>
      <c r="T465" s="400"/>
      <c r="U465" s="400"/>
      <c r="V465" s="400"/>
      <c r="W465" s="400"/>
      <c r="X465" s="400"/>
      <c r="Y465" s="400"/>
      <c r="Z465" s="400"/>
      <c r="AA465" s="400"/>
      <c r="AB465" s="400"/>
      <c r="AC465" s="400"/>
      <c r="AD465" s="400"/>
      <c r="AE465" s="400"/>
      <c r="AF465" s="400"/>
      <c r="AG465" s="400"/>
      <c r="AH465" s="400"/>
      <c r="AI465" s="400"/>
      <c r="AJ465" s="400"/>
      <c r="AK465" s="400"/>
      <c r="AL465" s="400"/>
      <c r="AM465" s="400"/>
      <c r="AN465" s="400"/>
      <c r="AO465" s="400"/>
      <c r="AP465" s="400"/>
    </row>
    <row r="466" spans="1:42" x14ac:dyDescent="0.3">
      <c r="A466" s="8">
        <f t="shared" si="358"/>
        <v>3239</v>
      </c>
      <c r="B466" s="9">
        <f t="shared" si="357"/>
        <v>32</v>
      </c>
      <c r="C466" s="45" t="str">
        <f t="shared" si="309"/>
        <v>092</v>
      </c>
      <c r="D466" s="45" t="str">
        <f t="shared" si="310"/>
        <v>0922</v>
      </c>
      <c r="E466" s="39" t="s">
        <v>143</v>
      </c>
      <c r="F466" s="40">
        <v>32</v>
      </c>
      <c r="G466" s="41">
        <v>32</v>
      </c>
      <c r="H466" s="42">
        <v>3239</v>
      </c>
      <c r="I466" s="46">
        <v>1224</v>
      </c>
      <c r="J466" s="46">
        <v>1224</v>
      </c>
      <c r="K466" s="44" t="s">
        <v>62</v>
      </c>
      <c r="L466" s="400">
        <f t="shared" si="352"/>
        <v>0</v>
      </c>
      <c r="M466" s="76">
        <v>3210</v>
      </c>
      <c r="N466" s="400"/>
      <c r="O466" s="400"/>
      <c r="P466" s="400"/>
      <c r="Q466" s="400"/>
      <c r="R466" s="400"/>
      <c r="S466" s="400"/>
      <c r="T466" s="400"/>
      <c r="U466" s="400"/>
      <c r="V466" s="400"/>
      <c r="W466" s="400"/>
      <c r="X466" s="400"/>
      <c r="Y466" s="400"/>
      <c r="Z466" s="400"/>
      <c r="AA466" s="400"/>
      <c r="AB466" s="400"/>
      <c r="AC466" s="400"/>
      <c r="AD466" s="400"/>
      <c r="AE466" s="400"/>
      <c r="AF466" s="400"/>
      <c r="AG466" s="400"/>
      <c r="AH466" s="400"/>
      <c r="AI466" s="400"/>
      <c r="AJ466" s="400"/>
      <c r="AK466" s="400"/>
      <c r="AL466" s="400"/>
      <c r="AM466" s="400"/>
      <c r="AN466" s="400"/>
      <c r="AO466" s="400"/>
      <c r="AP466" s="400"/>
    </row>
    <row r="467" spans="1:42" x14ac:dyDescent="0.3">
      <c r="A467" s="8">
        <f t="shared" si="358"/>
        <v>3239</v>
      </c>
      <c r="B467" s="9">
        <f t="shared" si="357"/>
        <v>49</v>
      </c>
      <c r="C467" s="45" t="str">
        <f t="shared" si="309"/>
        <v>091</v>
      </c>
      <c r="D467" s="45" t="str">
        <f t="shared" si="310"/>
        <v>0912</v>
      </c>
      <c r="E467" s="39" t="s">
        <v>137</v>
      </c>
      <c r="F467" s="40">
        <v>32</v>
      </c>
      <c r="G467" s="74">
        <v>49</v>
      </c>
      <c r="H467" s="42">
        <v>3239</v>
      </c>
      <c r="I467" s="46">
        <v>1225</v>
      </c>
      <c r="J467" s="46">
        <v>1225</v>
      </c>
      <c r="K467" s="44" t="s">
        <v>62</v>
      </c>
      <c r="L467" s="400">
        <f t="shared" si="352"/>
        <v>0</v>
      </c>
      <c r="M467" s="77">
        <v>4910</v>
      </c>
      <c r="N467" s="400"/>
      <c r="O467" s="400"/>
      <c r="P467" s="400"/>
      <c r="Q467" s="400"/>
      <c r="R467" s="400"/>
      <c r="S467" s="400"/>
      <c r="T467" s="400"/>
      <c r="U467" s="400"/>
      <c r="V467" s="400"/>
      <c r="W467" s="400"/>
      <c r="X467" s="400"/>
      <c r="Y467" s="400"/>
      <c r="Z467" s="400"/>
      <c r="AA467" s="400"/>
      <c r="AB467" s="400"/>
      <c r="AC467" s="400"/>
      <c r="AD467" s="400"/>
      <c r="AE467" s="400"/>
      <c r="AF467" s="400"/>
      <c r="AG467" s="400"/>
      <c r="AH467" s="400"/>
      <c r="AI467" s="400"/>
      <c r="AJ467" s="400"/>
      <c r="AK467" s="400"/>
      <c r="AL467" s="400"/>
      <c r="AM467" s="400"/>
      <c r="AN467" s="400"/>
      <c r="AO467" s="400"/>
      <c r="AP467" s="400"/>
    </row>
    <row r="468" spans="1:42" x14ac:dyDescent="0.3">
      <c r="A468" s="8">
        <f>H468</f>
        <v>3239</v>
      </c>
      <c r="B468" s="9">
        <f t="shared" si="357"/>
        <v>54</v>
      </c>
      <c r="C468" s="45" t="str">
        <f t="shared" si="309"/>
        <v>091</v>
      </c>
      <c r="D468" s="45" t="str">
        <f t="shared" si="310"/>
        <v>0912</v>
      </c>
      <c r="E468" s="39" t="s">
        <v>137</v>
      </c>
      <c r="F468" s="40">
        <v>32</v>
      </c>
      <c r="G468" s="74">
        <v>54</v>
      </c>
      <c r="H468" s="42">
        <v>3239</v>
      </c>
      <c r="I468" s="46">
        <v>1226</v>
      </c>
      <c r="J468" s="46">
        <v>1226</v>
      </c>
      <c r="K468" s="44" t="s">
        <v>62</v>
      </c>
      <c r="L468" s="400">
        <f t="shared" si="352"/>
        <v>0</v>
      </c>
      <c r="M468" s="77">
        <v>5410</v>
      </c>
      <c r="N468" s="400"/>
      <c r="O468" s="400"/>
      <c r="P468" s="400"/>
      <c r="Q468" s="400"/>
      <c r="R468" s="400"/>
      <c r="S468" s="400"/>
      <c r="T468" s="400"/>
      <c r="U468" s="400"/>
      <c r="V468" s="400"/>
      <c r="W468" s="400"/>
      <c r="X468" s="400"/>
      <c r="Y468" s="400"/>
      <c r="Z468" s="400"/>
      <c r="AA468" s="400"/>
      <c r="AB468" s="400"/>
      <c r="AC468" s="400"/>
      <c r="AD468" s="400"/>
      <c r="AE468" s="400"/>
      <c r="AF468" s="400"/>
      <c r="AG468" s="400"/>
      <c r="AH468" s="400"/>
      <c r="AI468" s="400"/>
      <c r="AJ468" s="400"/>
      <c r="AK468" s="400"/>
      <c r="AL468" s="400"/>
      <c r="AM468" s="400"/>
      <c r="AN468" s="400"/>
      <c r="AO468" s="400"/>
      <c r="AP468" s="400"/>
    </row>
    <row r="469" spans="1:42" x14ac:dyDescent="0.3">
      <c r="A469" s="8">
        <f t="shared" ref="A469:A545" si="361">H469</f>
        <v>3239</v>
      </c>
      <c r="B469" s="9">
        <f t="shared" si="357"/>
        <v>62</v>
      </c>
      <c r="C469" s="45" t="str">
        <f t="shared" si="309"/>
        <v>091</v>
      </c>
      <c r="D469" s="45" t="str">
        <f t="shared" si="310"/>
        <v>0912</v>
      </c>
      <c r="E469" s="39" t="s">
        <v>137</v>
      </c>
      <c r="F469" s="40">
        <v>32</v>
      </c>
      <c r="G469" s="74">
        <v>62</v>
      </c>
      <c r="H469" s="42">
        <v>3239</v>
      </c>
      <c r="I469" s="46">
        <v>1227</v>
      </c>
      <c r="J469" s="46">
        <v>1227</v>
      </c>
      <c r="K469" s="44" t="s">
        <v>62</v>
      </c>
      <c r="L469" s="400">
        <f t="shared" si="352"/>
        <v>0</v>
      </c>
      <c r="M469" s="77">
        <v>6210</v>
      </c>
      <c r="N469" s="400"/>
      <c r="O469" s="400"/>
      <c r="P469" s="400"/>
      <c r="Q469" s="400"/>
      <c r="R469" s="400"/>
      <c r="S469" s="400"/>
      <c r="T469" s="400"/>
      <c r="U469" s="400"/>
      <c r="V469" s="400"/>
      <c r="W469" s="400"/>
      <c r="X469" s="400"/>
      <c r="Y469" s="400"/>
      <c r="Z469" s="400"/>
      <c r="AA469" s="400"/>
      <c r="AB469" s="400"/>
      <c r="AC469" s="400"/>
      <c r="AD469" s="400"/>
      <c r="AE469" s="400"/>
      <c r="AF469" s="400"/>
      <c r="AG469" s="400"/>
      <c r="AH469" s="400"/>
      <c r="AI469" s="400"/>
      <c r="AJ469" s="400"/>
      <c r="AK469" s="400"/>
      <c r="AL469" s="400"/>
      <c r="AM469" s="400"/>
      <c r="AN469" s="400"/>
      <c r="AO469" s="400"/>
      <c r="AP469" s="400"/>
    </row>
    <row r="470" spans="1:42" x14ac:dyDescent="0.3">
      <c r="A470" s="8">
        <f t="shared" si="361"/>
        <v>3239</v>
      </c>
      <c r="B470" s="9">
        <f t="shared" si="357"/>
        <v>72</v>
      </c>
      <c r="C470" s="45" t="str">
        <f>IF(I470&gt;0,LEFT(E470,3),"  ")</f>
        <v>091</v>
      </c>
      <c r="D470" s="45" t="str">
        <f>IF(I470&gt;0,LEFT(E470,4),"  ")</f>
        <v>0912</v>
      </c>
      <c r="E470" s="39" t="s">
        <v>137</v>
      </c>
      <c r="F470" s="40">
        <v>32</v>
      </c>
      <c r="G470" s="74">
        <v>72</v>
      </c>
      <c r="H470" s="42">
        <v>3239</v>
      </c>
      <c r="I470" s="46">
        <v>1228</v>
      </c>
      <c r="J470" s="46">
        <v>1228</v>
      </c>
      <c r="K470" s="44" t="s">
        <v>62</v>
      </c>
      <c r="L470" s="400">
        <f t="shared" si="352"/>
        <v>0</v>
      </c>
      <c r="M470" s="77">
        <v>7210</v>
      </c>
      <c r="N470" s="400"/>
      <c r="O470" s="400"/>
      <c r="P470" s="400"/>
      <c r="Q470" s="400"/>
      <c r="R470" s="400"/>
      <c r="S470" s="400"/>
      <c r="T470" s="400"/>
      <c r="U470" s="400"/>
      <c r="V470" s="400"/>
      <c r="W470" s="400"/>
      <c r="X470" s="400"/>
      <c r="Y470" s="400"/>
      <c r="Z470" s="400"/>
      <c r="AA470" s="400"/>
      <c r="AB470" s="400"/>
      <c r="AC470" s="400"/>
      <c r="AD470" s="400"/>
      <c r="AE470" s="400"/>
      <c r="AF470" s="400"/>
      <c r="AG470" s="400"/>
      <c r="AH470" s="400"/>
      <c r="AI470" s="400"/>
      <c r="AJ470" s="400"/>
      <c r="AK470" s="400"/>
      <c r="AL470" s="400"/>
      <c r="AM470" s="400"/>
      <c r="AN470" s="400"/>
      <c r="AO470" s="400"/>
      <c r="AP470" s="400"/>
    </row>
    <row r="471" spans="1:42" ht="26.4" x14ac:dyDescent="0.3">
      <c r="A471" s="8">
        <f t="shared" si="361"/>
        <v>324</v>
      </c>
      <c r="B471" s="9" t="str">
        <f t="shared" si="357"/>
        <v xml:space="preserve"> </v>
      </c>
      <c r="C471" s="45" t="str">
        <f t="shared" si="309"/>
        <v xml:space="preserve">  </v>
      </c>
      <c r="D471" s="45" t="str">
        <f t="shared" si="310"/>
        <v xml:space="preserve">  </v>
      </c>
      <c r="E471" s="39"/>
      <c r="F471" s="40"/>
      <c r="G471" s="41"/>
      <c r="H471" s="42">
        <v>324</v>
      </c>
      <c r="I471" s="43"/>
      <c r="J471" s="43"/>
      <c r="K471" s="44" t="s">
        <v>92</v>
      </c>
      <c r="L471" s="110">
        <f>SUM(L472:L475)</f>
        <v>0</v>
      </c>
      <c r="M471" s="18"/>
      <c r="N471" s="110">
        <f t="shared" ref="N471:Z471" si="362">SUM(N472:N475)</f>
        <v>0</v>
      </c>
      <c r="O471" s="110">
        <f t="shared" si="362"/>
        <v>0</v>
      </c>
      <c r="P471" s="110">
        <f t="shared" si="362"/>
        <v>0</v>
      </c>
      <c r="Q471" s="110">
        <f t="shared" si="362"/>
        <v>0</v>
      </c>
      <c r="R471" s="110">
        <f t="shared" si="362"/>
        <v>0</v>
      </c>
      <c r="S471" s="110">
        <f t="shared" si="362"/>
        <v>0</v>
      </c>
      <c r="T471" s="110">
        <f t="shared" si="362"/>
        <v>0</v>
      </c>
      <c r="U471" s="110">
        <f t="shared" si="362"/>
        <v>0</v>
      </c>
      <c r="V471" s="110">
        <f t="shared" si="362"/>
        <v>0</v>
      </c>
      <c r="W471" s="110">
        <f t="shared" si="362"/>
        <v>0</v>
      </c>
      <c r="X471" s="110">
        <f t="shared" si="362"/>
        <v>0</v>
      </c>
      <c r="Y471" s="110">
        <f t="shared" si="362"/>
        <v>0</v>
      </c>
      <c r="Z471" s="110">
        <f t="shared" si="362"/>
        <v>0</v>
      </c>
      <c r="AA471" s="110">
        <f t="shared" ref="AA471:AP471" si="363">SUM(AA472:AA475)</f>
        <v>0</v>
      </c>
      <c r="AB471" s="110">
        <f t="shared" si="363"/>
        <v>0</v>
      </c>
      <c r="AC471" s="110">
        <f t="shared" si="363"/>
        <v>0</v>
      </c>
      <c r="AD471" s="110">
        <f t="shared" si="363"/>
        <v>0</v>
      </c>
      <c r="AE471" s="110">
        <f t="shared" si="363"/>
        <v>0</v>
      </c>
      <c r="AF471" s="110">
        <f t="shared" si="363"/>
        <v>0</v>
      </c>
      <c r="AG471" s="110">
        <f t="shared" si="363"/>
        <v>0</v>
      </c>
      <c r="AH471" s="110">
        <f t="shared" si="363"/>
        <v>0</v>
      </c>
      <c r="AI471" s="110">
        <f t="shared" si="363"/>
        <v>0</v>
      </c>
      <c r="AJ471" s="110">
        <f t="shared" si="363"/>
        <v>0</v>
      </c>
      <c r="AK471" s="110">
        <f t="shared" si="363"/>
        <v>0</v>
      </c>
      <c r="AL471" s="110">
        <f t="shared" si="363"/>
        <v>0</v>
      </c>
      <c r="AM471" s="110">
        <f t="shared" si="363"/>
        <v>0</v>
      </c>
      <c r="AN471" s="110">
        <f t="shared" si="363"/>
        <v>0</v>
      </c>
      <c r="AO471" s="110">
        <f t="shared" si="363"/>
        <v>0</v>
      </c>
      <c r="AP471" s="110">
        <f t="shared" si="363"/>
        <v>0</v>
      </c>
    </row>
    <row r="472" spans="1:42" ht="26.4" x14ac:dyDescent="0.3">
      <c r="A472" s="8">
        <f t="shared" si="361"/>
        <v>3241</v>
      </c>
      <c r="B472" s="9">
        <f t="shared" si="357"/>
        <v>32</v>
      </c>
      <c r="C472" s="45" t="str">
        <f t="shared" si="309"/>
        <v>092</v>
      </c>
      <c r="D472" s="45" t="str">
        <f t="shared" si="310"/>
        <v>0922</v>
      </c>
      <c r="E472" s="39" t="s">
        <v>143</v>
      </c>
      <c r="F472" s="40">
        <v>32</v>
      </c>
      <c r="G472" s="41">
        <v>32</v>
      </c>
      <c r="H472" s="42">
        <v>3241</v>
      </c>
      <c r="I472" s="46">
        <v>1229</v>
      </c>
      <c r="J472" s="46">
        <v>1229</v>
      </c>
      <c r="K472" s="44" t="s">
        <v>92</v>
      </c>
      <c r="L472" s="400">
        <f>SUM(N472:AP472)</f>
        <v>0</v>
      </c>
      <c r="M472" s="76">
        <v>3210</v>
      </c>
      <c r="N472" s="400"/>
      <c r="O472" s="400"/>
      <c r="P472" s="400"/>
      <c r="Q472" s="400"/>
      <c r="R472" s="400"/>
      <c r="S472" s="400"/>
      <c r="T472" s="400"/>
      <c r="U472" s="400"/>
      <c r="V472" s="400"/>
      <c r="W472" s="400"/>
      <c r="X472" s="400"/>
      <c r="Y472" s="400"/>
      <c r="Z472" s="400"/>
      <c r="AA472" s="400"/>
      <c r="AB472" s="400"/>
      <c r="AC472" s="400"/>
      <c r="AD472" s="400"/>
      <c r="AE472" s="400"/>
      <c r="AF472" s="400"/>
      <c r="AG472" s="400"/>
      <c r="AH472" s="400"/>
      <c r="AI472" s="400"/>
      <c r="AJ472" s="400"/>
      <c r="AK472" s="400"/>
      <c r="AL472" s="400"/>
      <c r="AM472" s="400"/>
      <c r="AN472" s="400"/>
      <c r="AO472" s="400"/>
      <c r="AP472" s="400"/>
    </row>
    <row r="473" spans="1:42" ht="26.4" x14ac:dyDescent="0.3">
      <c r="A473" s="8">
        <f t="shared" si="361"/>
        <v>3241</v>
      </c>
      <c r="B473" s="9">
        <f t="shared" si="357"/>
        <v>49</v>
      </c>
      <c r="C473" s="45" t="str">
        <f t="shared" si="309"/>
        <v>091</v>
      </c>
      <c r="D473" s="45" t="str">
        <f t="shared" si="310"/>
        <v>0912</v>
      </c>
      <c r="E473" s="39" t="s">
        <v>137</v>
      </c>
      <c r="F473" s="40">
        <v>32</v>
      </c>
      <c r="G473" s="74">
        <v>49</v>
      </c>
      <c r="H473" s="42">
        <v>3241</v>
      </c>
      <c r="I473" s="46">
        <v>1230</v>
      </c>
      <c r="J473" s="46">
        <v>1230</v>
      </c>
      <c r="K473" s="44" t="s">
        <v>92</v>
      </c>
      <c r="L473" s="400">
        <f>SUM(N473:AP473)</f>
        <v>0</v>
      </c>
      <c r="M473" s="77">
        <v>4910</v>
      </c>
      <c r="N473" s="400"/>
      <c r="O473" s="400"/>
      <c r="P473" s="400"/>
      <c r="Q473" s="400"/>
      <c r="R473" s="400"/>
      <c r="S473" s="400"/>
      <c r="T473" s="400"/>
      <c r="U473" s="400"/>
      <c r="V473" s="400"/>
      <c r="W473" s="400"/>
      <c r="X473" s="400"/>
      <c r="Y473" s="400"/>
      <c r="Z473" s="400"/>
      <c r="AA473" s="400"/>
      <c r="AB473" s="400"/>
      <c r="AC473" s="400"/>
      <c r="AD473" s="400"/>
      <c r="AE473" s="400"/>
      <c r="AF473" s="400"/>
      <c r="AG473" s="400"/>
      <c r="AH473" s="400"/>
      <c r="AI473" s="400"/>
      <c r="AJ473" s="400"/>
      <c r="AK473" s="400"/>
      <c r="AL473" s="400"/>
      <c r="AM473" s="400"/>
      <c r="AN473" s="400"/>
      <c r="AO473" s="400"/>
      <c r="AP473" s="400"/>
    </row>
    <row r="474" spans="1:42" ht="26.4" x14ac:dyDescent="0.3">
      <c r="A474" s="8">
        <f t="shared" si="361"/>
        <v>3241</v>
      </c>
      <c r="B474" s="9">
        <f t="shared" si="357"/>
        <v>54</v>
      </c>
      <c r="C474" s="45" t="str">
        <f>IF(I474&gt;0,LEFT(E474,3),"  ")</f>
        <v>091</v>
      </c>
      <c r="D474" s="45" t="str">
        <f>IF(I474&gt;0,LEFT(E474,4),"  ")</f>
        <v>0912</v>
      </c>
      <c r="E474" s="39" t="s">
        <v>137</v>
      </c>
      <c r="F474" s="40">
        <v>32</v>
      </c>
      <c r="G474" s="74">
        <v>54</v>
      </c>
      <c r="H474" s="42">
        <v>3241</v>
      </c>
      <c r="I474" s="46">
        <v>1231</v>
      </c>
      <c r="J474" s="46">
        <v>1231</v>
      </c>
      <c r="K474" s="44" t="s">
        <v>92</v>
      </c>
      <c r="L474" s="400">
        <f>SUM(N474:AP474)</f>
        <v>0</v>
      </c>
      <c r="M474" s="77">
        <v>5410</v>
      </c>
      <c r="N474" s="400"/>
      <c r="O474" s="400"/>
      <c r="P474" s="400"/>
      <c r="Q474" s="400"/>
      <c r="R474" s="400"/>
      <c r="S474" s="400"/>
      <c r="T474" s="400"/>
      <c r="U474" s="400"/>
      <c r="V474" s="400"/>
      <c r="W474" s="400"/>
      <c r="X474" s="400"/>
      <c r="Y474" s="400"/>
      <c r="Z474" s="400"/>
      <c r="AA474" s="400"/>
      <c r="AB474" s="400"/>
      <c r="AC474" s="400"/>
      <c r="AD474" s="400"/>
      <c r="AE474" s="400"/>
      <c r="AF474" s="400"/>
      <c r="AG474" s="400"/>
      <c r="AH474" s="400"/>
      <c r="AI474" s="400"/>
      <c r="AJ474" s="400"/>
      <c r="AK474" s="400"/>
      <c r="AL474" s="400"/>
      <c r="AM474" s="400"/>
      <c r="AN474" s="400"/>
      <c r="AO474" s="400"/>
      <c r="AP474" s="400"/>
    </row>
    <row r="475" spans="1:42" ht="26.4" x14ac:dyDescent="0.3">
      <c r="A475" s="8">
        <f t="shared" si="361"/>
        <v>3241</v>
      </c>
      <c r="B475" s="9">
        <f t="shared" si="357"/>
        <v>62</v>
      </c>
      <c r="C475" s="45" t="str">
        <f>IF(I475&gt;0,LEFT(E475,3),"  ")</f>
        <v>091</v>
      </c>
      <c r="D475" s="45" t="str">
        <f>IF(I475&gt;0,LEFT(E475,4),"  ")</f>
        <v>0912</v>
      </c>
      <c r="E475" s="39" t="s">
        <v>137</v>
      </c>
      <c r="F475" s="40">
        <v>32</v>
      </c>
      <c r="G475" s="74">
        <v>62</v>
      </c>
      <c r="H475" s="42">
        <v>3241</v>
      </c>
      <c r="I475" s="397">
        <v>1740</v>
      </c>
      <c r="J475" s="46">
        <v>1231</v>
      </c>
      <c r="K475" s="44" t="s">
        <v>92</v>
      </c>
      <c r="L475" s="400">
        <f>SUM(N475:AP475)</f>
        <v>0</v>
      </c>
      <c r="M475" s="77">
        <v>6210</v>
      </c>
      <c r="N475" s="400"/>
      <c r="O475" s="400"/>
      <c r="P475" s="400"/>
      <c r="Q475" s="400"/>
      <c r="R475" s="400"/>
      <c r="S475" s="400"/>
      <c r="T475" s="400"/>
      <c r="U475" s="400"/>
      <c r="V475" s="400"/>
      <c r="W475" s="400"/>
      <c r="X475" s="400"/>
      <c r="Y475" s="400"/>
      <c r="Z475" s="400"/>
      <c r="AA475" s="400"/>
      <c r="AB475" s="400"/>
      <c r="AC475" s="400"/>
      <c r="AD475" s="400"/>
      <c r="AE475" s="400"/>
      <c r="AF475" s="400"/>
      <c r="AG475" s="400"/>
      <c r="AH475" s="400"/>
      <c r="AI475" s="400"/>
      <c r="AJ475" s="400"/>
      <c r="AK475" s="400"/>
      <c r="AL475" s="400"/>
      <c r="AM475" s="400"/>
      <c r="AN475" s="400"/>
      <c r="AO475" s="400"/>
      <c r="AP475" s="400"/>
    </row>
    <row r="476" spans="1:42" ht="26.4" x14ac:dyDescent="0.3">
      <c r="A476" s="8">
        <f t="shared" si="361"/>
        <v>329</v>
      </c>
      <c r="B476" s="9" t="str">
        <f t="shared" si="357"/>
        <v xml:space="preserve"> </v>
      </c>
      <c r="C476" s="45" t="str">
        <f t="shared" si="309"/>
        <v xml:space="preserve">  </v>
      </c>
      <c r="D476" s="45" t="str">
        <f t="shared" si="310"/>
        <v xml:space="preserve">  </v>
      </c>
      <c r="E476" s="39"/>
      <c r="F476" s="40"/>
      <c r="G476" s="41"/>
      <c r="H476" s="42">
        <v>329</v>
      </c>
      <c r="I476" s="43"/>
      <c r="J476" s="43"/>
      <c r="K476" s="44" t="s">
        <v>63</v>
      </c>
      <c r="L476" s="110">
        <f>SUM(L477:L497)</f>
        <v>0</v>
      </c>
      <c r="M476" s="18"/>
      <c r="N476" s="110">
        <f>SUM(N477:N497)</f>
        <v>0</v>
      </c>
      <c r="O476" s="110">
        <f t="shared" ref="O476:Z476" si="364">SUM(O477:O497)</f>
        <v>0</v>
      </c>
      <c r="P476" s="110">
        <f t="shared" si="364"/>
        <v>0</v>
      </c>
      <c r="Q476" s="110">
        <f t="shared" si="364"/>
        <v>0</v>
      </c>
      <c r="R476" s="110">
        <f t="shared" si="364"/>
        <v>0</v>
      </c>
      <c r="S476" s="110">
        <f t="shared" si="364"/>
        <v>0</v>
      </c>
      <c r="T476" s="110">
        <f t="shared" si="364"/>
        <v>0</v>
      </c>
      <c r="U476" s="110">
        <f t="shared" si="364"/>
        <v>0</v>
      </c>
      <c r="V476" s="110">
        <f t="shared" si="364"/>
        <v>0</v>
      </c>
      <c r="W476" s="110">
        <f t="shared" si="364"/>
        <v>0</v>
      </c>
      <c r="X476" s="110">
        <f t="shared" si="364"/>
        <v>0</v>
      </c>
      <c r="Y476" s="110">
        <f t="shared" si="364"/>
        <v>0</v>
      </c>
      <c r="Z476" s="110">
        <f t="shared" si="364"/>
        <v>0</v>
      </c>
      <c r="AA476" s="110">
        <f t="shared" ref="AA476:AP476" si="365">SUM(AA477:AA497)</f>
        <v>0</v>
      </c>
      <c r="AB476" s="110">
        <f t="shared" si="365"/>
        <v>0</v>
      </c>
      <c r="AC476" s="110">
        <f t="shared" si="365"/>
        <v>0</v>
      </c>
      <c r="AD476" s="110">
        <f t="shared" si="365"/>
        <v>0</v>
      </c>
      <c r="AE476" s="110">
        <f t="shared" si="365"/>
        <v>0</v>
      </c>
      <c r="AF476" s="110">
        <f t="shared" si="365"/>
        <v>0</v>
      </c>
      <c r="AG476" s="110">
        <f t="shared" si="365"/>
        <v>0</v>
      </c>
      <c r="AH476" s="110">
        <f t="shared" si="365"/>
        <v>0</v>
      </c>
      <c r="AI476" s="110">
        <f t="shared" si="365"/>
        <v>0</v>
      </c>
      <c r="AJ476" s="110">
        <f t="shared" si="365"/>
        <v>0</v>
      </c>
      <c r="AK476" s="110">
        <f t="shared" si="365"/>
        <v>0</v>
      </c>
      <c r="AL476" s="110">
        <f t="shared" si="365"/>
        <v>0</v>
      </c>
      <c r="AM476" s="110">
        <f t="shared" si="365"/>
        <v>0</v>
      </c>
      <c r="AN476" s="110">
        <f t="shared" si="365"/>
        <v>0</v>
      </c>
      <c r="AO476" s="110">
        <f t="shared" si="365"/>
        <v>0</v>
      </c>
      <c r="AP476" s="110">
        <f t="shared" si="365"/>
        <v>0</v>
      </c>
    </row>
    <row r="477" spans="1:42" ht="26.4" x14ac:dyDescent="0.3">
      <c r="A477" s="8">
        <f t="shared" si="361"/>
        <v>3291</v>
      </c>
      <c r="B477" s="9">
        <f t="shared" si="357"/>
        <v>54</v>
      </c>
      <c r="C477" s="45" t="str">
        <f>IF(I477&gt;0,LEFT(E477,3),"  ")</f>
        <v>091</v>
      </c>
      <c r="D477" s="45" t="str">
        <f>IF(I477&gt;0,LEFT(E477,4),"  ")</f>
        <v>0912</v>
      </c>
      <c r="E477" s="39" t="s">
        <v>137</v>
      </c>
      <c r="F477" s="40">
        <v>32</v>
      </c>
      <c r="G477" s="74">
        <v>54</v>
      </c>
      <c r="H477" s="42">
        <v>3291</v>
      </c>
      <c r="I477" s="46">
        <v>1232</v>
      </c>
      <c r="J477" s="46">
        <v>1232</v>
      </c>
      <c r="K477" s="6" t="s">
        <v>64</v>
      </c>
      <c r="L477" s="400">
        <f t="shared" ref="L477:L497" si="366">SUM(N477:AP477)</f>
        <v>0</v>
      </c>
      <c r="M477" s="77">
        <v>5410</v>
      </c>
      <c r="N477" s="400"/>
      <c r="O477" s="400"/>
      <c r="P477" s="400"/>
      <c r="Q477" s="400"/>
      <c r="R477" s="400"/>
      <c r="S477" s="400"/>
      <c r="T477" s="400"/>
      <c r="U477" s="400"/>
      <c r="V477" s="400"/>
      <c r="W477" s="400"/>
      <c r="X477" s="400"/>
      <c r="Y477" s="400"/>
      <c r="Z477" s="400"/>
      <c r="AA477" s="400"/>
      <c r="AB477" s="400"/>
      <c r="AC477" s="400"/>
      <c r="AD477" s="400"/>
      <c r="AE477" s="400"/>
      <c r="AF477" s="400"/>
      <c r="AG477" s="400"/>
      <c r="AH477" s="400"/>
      <c r="AI477" s="400"/>
      <c r="AJ477" s="400"/>
      <c r="AK477" s="400"/>
      <c r="AL477" s="400"/>
      <c r="AM477" s="400"/>
      <c r="AN477" s="400"/>
      <c r="AO477" s="400"/>
      <c r="AP477" s="400"/>
    </row>
    <row r="478" spans="1:42" x14ac:dyDescent="0.3">
      <c r="A478" s="8">
        <f t="shared" si="361"/>
        <v>3292</v>
      </c>
      <c r="B478" s="9">
        <f t="shared" si="357"/>
        <v>32</v>
      </c>
      <c r="C478" s="45" t="str">
        <f>IF(I478&gt;0,LEFT(E478,3),"  ")</f>
        <v>092</v>
      </c>
      <c r="D478" s="45" t="str">
        <f>IF(I478&gt;0,LEFT(E478,4),"  ")</f>
        <v>0922</v>
      </c>
      <c r="E478" s="39" t="s">
        <v>143</v>
      </c>
      <c r="F478" s="40">
        <v>32</v>
      </c>
      <c r="G478" s="41">
        <v>32</v>
      </c>
      <c r="H478" s="42">
        <v>3292</v>
      </c>
      <c r="I478" s="46">
        <v>1233</v>
      </c>
      <c r="J478" s="46">
        <v>1233</v>
      </c>
      <c r="K478" s="44" t="s">
        <v>93</v>
      </c>
      <c r="L478" s="400">
        <f t="shared" si="366"/>
        <v>0</v>
      </c>
      <c r="M478" s="76">
        <v>3210</v>
      </c>
      <c r="N478" s="400"/>
      <c r="O478" s="400"/>
      <c r="P478" s="400"/>
      <c r="Q478" s="400"/>
      <c r="R478" s="400"/>
      <c r="S478" s="400"/>
      <c r="T478" s="400"/>
      <c r="U478" s="400"/>
      <c r="V478" s="400"/>
      <c r="W478" s="400"/>
      <c r="X478" s="400"/>
      <c r="Y478" s="400"/>
      <c r="Z478" s="400"/>
      <c r="AA478" s="400"/>
      <c r="AB478" s="400"/>
      <c r="AC478" s="400"/>
      <c r="AD478" s="400"/>
      <c r="AE478" s="400"/>
      <c r="AF478" s="400"/>
      <c r="AG478" s="400"/>
      <c r="AH478" s="400"/>
      <c r="AI478" s="400"/>
      <c r="AJ478" s="400"/>
      <c r="AK478" s="400"/>
      <c r="AL478" s="400"/>
      <c r="AM478" s="400"/>
      <c r="AN478" s="400"/>
      <c r="AO478" s="400"/>
      <c r="AP478" s="400"/>
    </row>
    <row r="479" spans="1:42" x14ac:dyDescent="0.3">
      <c r="A479" s="8">
        <f t="shared" si="361"/>
        <v>3292</v>
      </c>
      <c r="B479" s="9">
        <f t="shared" si="357"/>
        <v>49</v>
      </c>
      <c r="C479" s="45" t="str">
        <f t="shared" ref="C479" si="367">IF(I479&gt;0,LEFT(E479,3),"  ")</f>
        <v>091</v>
      </c>
      <c r="D479" s="45" t="str">
        <f t="shared" ref="D479" si="368">IF(I479&gt;0,LEFT(E479,4),"  ")</f>
        <v>0912</v>
      </c>
      <c r="E479" s="39" t="s">
        <v>137</v>
      </c>
      <c r="F479" s="40">
        <v>32</v>
      </c>
      <c r="G479" s="74">
        <v>49</v>
      </c>
      <c r="H479" s="42">
        <v>3292</v>
      </c>
      <c r="I479" s="46">
        <v>1234</v>
      </c>
      <c r="J479" s="46">
        <v>1234</v>
      </c>
      <c r="K479" s="44" t="s">
        <v>93</v>
      </c>
      <c r="L479" s="400">
        <f t="shared" si="366"/>
        <v>0</v>
      </c>
      <c r="M479" s="77">
        <v>4910</v>
      </c>
      <c r="N479" s="400"/>
      <c r="O479" s="400"/>
      <c r="P479" s="400"/>
      <c r="Q479" s="400"/>
      <c r="R479" s="400"/>
      <c r="S479" s="400"/>
      <c r="T479" s="400"/>
      <c r="U479" s="400"/>
      <c r="V479" s="400"/>
      <c r="W479" s="400"/>
      <c r="X479" s="400"/>
      <c r="Y479" s="400"/>
      <c r="Z479" s="400"/>
      <c r="AA479" s="400"/>
      <c r="AB479" s="400"/>
      <c r="AC479" s="400"/>
      <c r="AD479" s="400"/>
      <c r="AE479" s="400"/>
      <c r="AF479" s="400"/>
      <c r="AG479" s="400"/>
      <c r="AH479" s="400"/>
      <c r="AI479" s="400"/>
      <c r="AJ479" s="400"/>
      <c r="AK479" s="400"/>
      <c r="AL479" s="400"/>
      <c r="AM479" s="400"/>
      <c r="AN479" s="400"/>
      <c r="AO479" s="400"/>
      <c r="AP479" s="400"/>
    </row>
    <row r="480" spans="1:42" x14ac:dyDescent="0.3">
      <c r="A480" s="8">
        <f t="shared" si="361"/>
        <v>3292</v>
      </c>
      <c r="B480" s="9">
        <f t="shared" si="357"/>
        <v>54</v>
      </c>
      <c r="C480" s="45" t="str">
        <f>IF(I480&gt;0,LEFT(E480,3),"  ")</f>
        <v>091</v>
      </c>
      <c r="D480" s="45" t="str">
        <f>IF(I480&gt;0,LEFT(E480,4),"  ")</f>
        <v>0912</v>
      </c>
      <c r="E480" s="39" t="s">
        <v>137</v>
      </c>
      <c r="F480" s="40">
        <v>32</v>
      </c>
      <c r="G480" s="74">
        <v>54</v>
      </c>
      <c r="H480" s="42">
        <v>3292</v>
      </c>
      <c r="I480" s="46">
        <v>1235</v>
      </c>
      <c r="J480" s="46">
        <v>1235</v>
      </c>
      <c r="K480" s="44" t="s">
        <v>93</v>
      </c>
      <c r="L480" s="400">
        <f t="shared" si="366"/>
        <v>0</v>
      </c>
      <c r="M480" s="77">
        <v>5410</v>
      </c>
      <c r="N480" s="400"/>
      <c r="O480" s="400"/>
      <c r="P480" s="400"/>
      <c r="Q480" s="400"/>
      <c r="R480" s="400"/>
      <c r="S480" s="400"/>
      <c r="T480" s="400"/>
      <c r="U480" s="400"/>
      <c r="V480" s="400"/>
      <c r="W480" s="400"/>
      <c r="X480" s="400"/>
      <c r="Y480" s="400"/>
      <c r="Z480" s="400"/>
      <c r="AA480" s="400"/>
      <c r="AB480" s="400"/>
      <c r="AC480" s="400"/>
      <c r="AD480" s="400"/>
      <c r="AE480" s="400"/>
      <c r="AF480" s="400"/>
      <c r="AG480" s="400"/>
      <c r="AH480" s="400"/>
      <c r="AI480" s="400"/>
      <c r="AJ480" s="400"/>
      <c r="AK480" s="400"/>
      <c r="AL480" s="400"/>
      <c r="AM480" s="400"/>
      <c r="AN480" s="400"/>
      <c r="AO480" s="400"/>
      <c r="AP480" s="400"/>
    </row>
    <row r="481" spans="1:42" x14ac:dyDescent="0.3">
      <c r="A481" s="8">
        <f t="shared" si="361"/>
        <v>3293</v>
      </c>
      <c r="B481" s="9">
        <f t="shared" si="357"/>
        <v>32</v>
      </c>
      <c r="C481" s="45" t="str">
        <f t="shared" si="309"/>
        <v>092</v>
      </c>
      <c r="D481" s="45" t="str">
        <f t="shared" si="310"/>
        <v>0922</v>
      </c>
      <c r="E481" s="39" t="s">
        <v>143</v>
      </c>
      <c r="F481" s="40">
        <v>32</v>
      </c>
      <c r="G481" s="41">
        <v>32</v>
      </c>
      <c r="H481" s="42">
        <v>3293</v>
      </c>
      <c r="I481" s="46">
        <v>1236</v>
      </c>
      <c r="J481" s="46">
        <v>1236</v>
      </c>
      <c r="K481" s="44" t="s">
        <v>65</v>
      </c>
      <c r="L481" s="400">
        <f t="shared" si="366"/>
        <v>0</v>
      </c>
      <c r="M481" s="76">
        <v>3210</v>
      </c>
      <c r="N481" s="400"/>
      <c r="O481" s="400"/>
      <c r="P481" s="400"/>
      <c r="Q481" s="400"/>
      <c r="R481" s="400"/>
      <c r="S481" s="400"/>
      <c r="T481" s="400"/>
      <c r="U481" s="400"/>
      <c r="V481" s="400"/>
      <c r="W481" s="400"/>
      <c r="X481" s="400"/>
      <c r="Y481" s="400"/>
      <c r="Z481" s="400"/>
      <c r="AA481" s="400"/>
      <c r="AB481" s="400"/>
      <c r="AC481" s="400"/>
      <c r="AD481" s="400"/>
      <c r="AE481" s="400"/>
      <c r="AF481" s="400"/>
      <c r="AG481" s="400"/>
      <c r="AH481" s="400"/>
      <c r="AI481" s="400"/>
      <c r="AJ481" s="400"/>
      <c r="AK481" s="400"/>
      <c r="AL481" s="400"/>
      <c r="AM481" s="400"/>
      <c r="AN481" s="400"/>
      <c r="AO481" s="400"/>
      <c r="AP481" s="400"/>
    </row>
    <row r="482" spans="1:42" x14ac:dyDescent="0.3">
      <c r="A482" s="8">
        <f t="shared" si="361"/>
        <v>3293</v>
      </c>
      <c r="B482" s="9">
        <f t="shared" si="357"/>
        <v>49</v>
      </c>
      <c r="C482" s="45" t="str">
        <f t="shared" si="309"/>
        <v>091</v>
      </c>
      <c r="D482" s="45" t="str">
        <f t="shared" si="310"/>
        <v>0912</v>
      </c>
      <c r="E482" s="39" t="s">
        <v>137</v>
      </c>
      <c r="F482" s="40">
        <v>32</v>
      </c>
      <c r="G482" s="74">
        <v>49</v>
      </c>
      <c r="H482" s="42">
        <v>3293</v>
      </c>
      <c r="I482" s="46">
        <v>1237</v>
      </c>
      <c r="J482" s="46">
        <v>1237</v>
      </c>
      <c r="K482" s="44" t="s">
        <v>65</v>
      </c>
      <c r="L482" s="400">
        <f t="shared" si="366"/>
        <v>0</v>
      </c>
      <c r="M482" s="77">
        <v>4910</v>
      </c>
      <c r="N482" s="400"/>
      <c r="O482" s="400"/>
      <c r="P482" s="400"/>
      <c r="Q482" s="400"/>
      <c r="R482" s="400"/>
      <c r="S482" s="400"/>
      <c r="T482" s="400"/>
      <c r="U482" s="400"/>
      <c r="V482" s="400"/>
      <c r="W482" s="400"/>
      <c r="X482" s="400"/>
      <c r="Y482" s="400"/>
      <c r="Z482" s="400"/>
      <c r="AA482" s="400"/>
      <c r="AB482" s="400"/>
      <c r="AC482" s="400"/>
      <c r="AD482" s="400"/>
      <c r="AE482" s="400"/>
      <c r="AF482" s="400"/>
      <c r="AG482" s="400"/>
      <c r="AH482" s="400"/>
      <c r="AI482" s="400"/>
      <c r="AJ482" s="400"/>
      <c r="AK482" s="400"/>
      <c r="AL482" s="400"/>
      <c r="AM482" s="400"/>
      <c r="AN482" s="400"/>
      <c r="AO482" s="400"/>
      <c r="AP482" s="400"/>
    </row>
    <row r="483" spans="1:42" x14ac:dyDescent="0.3">
      <c r="A483" s="8">
        <f t="shared" si="361"/>
        <v>3293</v>
      </c>
      <c r="B483" s="9">
        <f t="shared" si="357"/>
        <v>54</v>
      </c>
      <c r="C483" s="45" t="str">
        <f>IF(I483&gt;0,LEFT(E483,3),"  ")</f>
        <v>091</v>
      </c>
      <c r="D483" s="45" t="str">
        <f>IF(I483&gt;0,LEFT(E483,4),"  ")</f>
        <v>0912</v>
      </c>
      <c r="E483" s="39" t="s">
        <v>137</v>
      </c>
      <c r="F483" s="40">
        <v>32</v>
      </c>
      <c r="G483" s="74">
        <v>54</v>
      </c>
      <c r="H483" s="42">
        <v>3293</v>
      </c>
      <c r="I483" s="46">
        <v>1238</v>
      </c>
      <c r="J483" s="46">
        <v>1238</v>
      </c>
      <c r="K483" s="44" t="s">
        <v>65</v>
      </c>
      <c r="L483" s="400">
        <f t="shared" si="366"/>
        <v>0</v>
      </c>
      <c r="M483" s="77">
        <v>5410</v>
      </c>
      <c r="N483" s="400"/>
      <c r="O483" s="400"/>
      <c r="P483" s="400"/>
      <c r="Q483" s="400"/>
      <c r="R483" s="400"/>
      <c r="S483" s="400"/>
      <c r="T483" s="400"/>
      <c r="U483" s="400"/>
      <c r="V483" s="400"/>
      <c r="W483" s="400"/>
      <c r="X483" s="400"/>
      <c r="Y483" s="400"/>
      <c r="Z483" s="400"/>
      <c r="AA483" s="400"/>
      <c r="AB483" s="400"/>
      <c r="AC483" s="400"/>
      <c r="AD483" s="400"/>
      <c r="AE483" s="400"/>
      <c r="AF483" s="400"/>
      <c r="AG483" s="400"/>
      <c r="AH483" s="400"/>
      <c r="AI483" s="400"/>
      <c r="AJ483" s="400"/>
      <c r="AK483" s="400"/>
      <c r="AL483" s="400"/>
      <c r="AM483" s="400"/>
      <c r="AN483" s="400"/>
      <c r="AO483" s="400"/>
      <c r="AP483" s="400"/>
    </row>
    <row r="484" spans="1:42" x14ac:dyDescent="0.3">
      <c r="A484" s="8">
        <f t="shared" si="361"/>
        <v>3293</v>
      </c>
      <c r="B484" s="9">
        <f t="shared" si="357"/>
        <v>62</v>
      </c>
      <c r="C484" s="45" t="str">
        <f t="shared" ref="C484" si="369">IF(I484&gt;0,LEFT(E484,3),"  ")</f>
        <v>091</v>
      </c>
      <c r="D484" s="45" t="str">
        <f t="shared" ref="D484" si="370">IF(I484&gt;0,LEFT(E484,4),"  ")</f>
        <v>0912</v>
      </c>
      <c r="E484" s="39" t="s">
        <v>137</v>
      </c>
      <c r="F484" s="40">
        <v>32</v>
      </c>
      <c r="G484" s="74">
        <v>62</v>
      </c>
      <c r="H484" s="42">
        <v>3293</v>
      </c>
      <c r="I484" s="46">
        <v>1239</v>
      </c>
      <c r="J484" s="46">
        <v>1239</v>
      </c>
      <c r="K484" s="44" t="s">
        <v>65</v>
      </c>
      <c r="L484" s="400">
        <f t="shared" si="366"/>
        <v>0</v>
      </c>
      <c r="M484" s="77">
        <v>6210</v>
      </c>
      <c r="N484" s="400"/>
      <c r="O484" s="400"/>
      <c r="P484" s="400"/>
      <c r="Q484" s="400"/>
      <c r="R484" s="400"/>
      <c r="S484" s="400"/>
      <c r="T484" s="400"/>
      <c r="U484" s="400"/>
      <c r="V484" s="400"/>
      <c r="W484" s="400"/>
      <c r="X484" s="400"/>
      <c r="Y484" s="400"/>
      <c r="Z484" s="400"/>
      <c r="AA484" s="400"/>
      <c r="AB484" s="400"/>
      <c r="AC484" s="400"/>
      <c r="AD484" s="400"/>
      <c r="AE484" s="400"/>
      <c r="AF484" s="400"/>
      <c r="AG484" s="400"/>
      <c r="AH484" s="400"/>
      <c r="AI484" s="400"/>
      <c r="AJ484" s="400"/>
      <c r="AK484" s="400"/>
      <c r="AL484" s="400"/>
      <c r="AM484" s="400"/>
      <c r="AN484" s="400"/>
      <c r="AO484" s="400"/>
      <c r="AP484" s="400"/>
    </row>
    <row r="485" spans="1:42" x14ac:dyDescent="0.3">
      <c r="A485" s="8">
        <f t="shared" si="361"/>
        <v>3294</v>
      </c>
      <c r="B485" s="9">
        <f t="shared" si="357"/>
        <v>32</v>
      </c>
      <c r="C485" s="45" t="str">
        <f t="shared" si="309"/>
        <v>092</v>
      </c>
      <c r="D485" s="45" t="str">
        <f t="shared" si="310"/>
        <v>0922</v>
      </c>
      <c r="E485" s="39" t="s">
        <v>143</v>
      </c>
      <c r="F485" s="40">
        <v>32</v>
      </c>
      <c r="G485" s="41">
        <v>32</v>
      </c>
      <c r="H485" s="42">
        <v>3294</v>
      </c>
      <c r="I485" s="46">
        <v>1240</v>
      </c>
      <c r="J485" s="46">
        <v>1240</v>
      </c>
      <c r="K485" s="5" t="s">
        <v>94</v>
      </c>
      <c r="L485" s="400">
        <f t="shared" si="366"/>
        <v>0</v>
      </c>
      <c r="M485" s="76">
        <v>3210</v>
      </c>
      <c r="N485" s="400"/>
      <c r="O485" s="400"/>
      <c r="P485" s="400"/>
      <c r="Q485" s="400"/>
      <c r="R485" s="400"/>
      <c r="S485" s="400"/>
      <c r="T485" s="400"/>
      <c r="U485" s="400"/>
      <c r="V485" s="400"/>
      <c r="W485" s="400"/>
      <c r="X485" s="400"/>
      <c r="Y485" s="400"/>
      <c r="Z485" s="400"/>
      <c r="AA485" s="400"/>
      <c r="AB485" s="400"/>
      <c r="AC485" s="400"/>
      <c r="AD485" s="400"/>
      <c r="AE485" s="400"/>
      <c r="AF485" s="400"/>
      <c r="AG485" s="400"/>
      <c r="AH485" s="400"/>
      <c r="AI485" s="400"/>
      <c r="AJ485" s="400"/>
      <c r="AK485" s="400"/>
      <c r="AL485" s="400"/>
      <c r="AM485" s="400"/>
      <c r="AN485" s="400"/>
      <c r="AO485" s="400"/>
      <c r="AP485" s="400"/>
    </row>
    <row r="486" spans="1:42" x14ac:dyDescent="0.3">
      <c r="A486" s="8">
        <f t="shared" si="361"/>
        <v>3294</v>
      </c>
      <c r="B486" s="9">
        <f t="shared" si="357"/>
        <v>49</v>
      </c>
      <c r="C486" s="45" t="str">
        <f t="shared" si="309"/>
        <v>091</v>
      </c>
      <c r="D486" s="45" t="str">
        <f t="shared" si="310"/>
        <v>0912</v>
      </c>
      <c r="E486" s="39" t="s">
        <v>137</v>
      </c>
      <c r="F486" s="40">
        <v>32</v>
      </c>
      <c r="G486" s="74">
        <v>49</v>
      </c>
      <c r="H486" s="42">
        <v>3294</v>
      </c>
      <c r="I486" s="46">
        <v>1241</v>
      </c>
      <c r="J486" s="46">
        <v>1241</v>
      </c>
      <c r="K486" s="5" t="s">
        <v>94</v>
      </c>
      <c r="L486" s="400">
        <f t="shared" si="366"/>
        <v>0</v>
      </c>
      <c r="M486" s="77">
        <v>4910</v>
      </c>
      <c r="N486" s="400"/>
      <c r="O486" s="400"/>
      <c r="P486" s="400"/>
      <c r="Q486" s="400"/>
      <c r="R486" s="400"/>
      <c r="S486" s="400"/>
      <c r="T486" s="400"/>
      <c r="U486" s="400"/>
      <c r="V486" s="400"/>
      <c r="W486" s="400"/>
      <c r="X486" s="400"/>
      <c r="Y486" s="400"/>
      <c r="Z486" s="400"/>
      <c r="AA486" s="400"/>
      <c r="AB486" s="400"/>
      <c r="AC486" s="400"/>
      <c r="AD486" s="400"/>
      <c r="AE486" s="400"/>
      <c r="AF486" s="400"/>
      <c r="AG486" s="400"/>
      <c r="AH486" s="400"/>
      <c r="AI486" s="400"/>
      <c r="AJ486" s="400"/>
      <c r="AK486" s="400"/>
      <c r="AL486" s="400"/>
      <c r="AM486" s="400"/>
      <c r="AN486" s="400"/>
      <c r="AO486" s="400"/>
      <c r="AP486" s="400"/>
    </row>
    <row r="487" spans="1:42" x14ac:dyDescent="0.3">
      <c r="A487" s="8">
        <f t="shared" si="361"/>
        <v>3295</v>
      </c>
      <c r="B487" s="9">
        <f t="shared" si="357"/>
        <v>32</v>
      </c>
      <c r="C487" s="45" t="str">
        <f t="shared" si="309"/>
        <v>092</v>
      </c>
      <c r="D487" s="45" t="str">
        <f t="shared" si="310"/>
        <v>0922</v>
      </c>
      <c r="E487" s="39" t="s">
        <v>143</v>
      </c>
      <c r="F487" s="40">
        <v>32</v>
      </c>
      <c r="G487" s="41">
        <v>32</v>
      </c>
      <c r="H487" s="42">
        <v>3295</v>
      </c>
      <c r="I487" s="46">
        <v>1242</v>
      </c>
      <c r="J487" s="46">
        <v>1242</v>
      </c>
      <c r="K487" s="44" t="s">
        <v>95</v>
      </c>
      <c r="L487" s="400">
        <f t="shared" si="366"/>
        <v>0</v>
      </c>
      <c r="M487" s="76">
        <v>3210</v>
      </c>
      <c r="N487" s="400"/>
      <c r="O487" s="400"/>
      <c r="P487" s="400"/>
      <c r="Q487" s="400"/>
      <c r="R487" s="400"/>
      <c r="S487" s="400"/>
      <c r="T487" s="400"/>
      <c r="U487" s="400"/>
      <c r="V487" s="400"/>
      <c r="W487" s="400"/>
      <c r="X487" s="400"/>
      <c r="Y487" s="400"/>
      <c r="Z487" s="400"/>
      <c r="AA487" s="400"/>
      <c r="AB487" s="400"/>
      <c r="AC487" s="400"/>
      <c r="AD487" s="400"/>
      <c r="AE487" s="400"/>
      <c r="AF487" s="400"/>
      <c r="AG487" s="400"/>
      <c r="AH487" s="400"/>
      <c r="AI487" s="400"/>
      <c r="AJ487" s="400"/>
      <c r="AK487" s="400"/>
      <c r="AL487" s="400"/>
      <c r="AM487" s="400"/>
      <c r="AN487" s="400"/>
      <c r="AO487" s="400"/>
      <c r="AP487" s="400"/>
    </row>
    <row r="488" spans="1:42" x14ac:dyDescent="0.3">
      <c r="A488" s="8">
        <f t="shared" si="361"/>
        <v>3295</v>
      </c>
      <c r="B488" s="9">
        <f t="shared" si="357"/>
        <v>49</v>
      </c>
      <c r="C488" s="45" t="str">
        <f t="shared" si="309"/>
        <v>091</v>
      </c>
      <c r="D488" s="45" t="str">
        <f t="shared" si="310"/>
        <v>0912</v>
      </c>
      <c r="E488" s="39" t="s">
        <v>137</v>
      </c>
      <c r="F488" s="40">
        <v>32</v>
      </c>
      <c r="G488" s="74">
        <v>49</v>
      </c>
      <c r="H488" s="42">
        <v>3295</v>
      </c>
      <c r="I488" s="46">
        <v>1243</v>
      </c>
      <c r="J488" s="46">
        <v>1243</v>
      </c>
      <c r="K488" s="44" t="s">
        <v>95</v>
      </c>
      <c r="L488" s="400">
        <f t="shared" si="366"/>
        <v>0</v>
      </c>
      <c r="M488" s="77">
        <v>4910</v>
      </c>
      <c r="N488" s="400"/>
      <c r="O488" s="400"/>
      <c r="P488" s="400"/>
      <c r="Q488" s="400"/>
      <c r="R488" s="400"/>
      <c r="S488" s="400"/>
      <c r="T488" s="400"/>
      <c r="U488" s="400"/>
      <c r="V488" s="400"/>
      <c r="W488" s="400"/>
      <c r="X488" s="400"/>
      <c r="Y488" s="400"/>
      <c r="Z488" s="400"/>
      <c r="AA488" s="400"/>
      <c r="AB488" s="400"/>
      <c r="AC488" s="400"/>
      <c r="AD488" s="400"/>
      <c r="AE488" s="400"/>
      <c r="AF488" s="400"/>
      <c r="AG488" s="400"/>
      <c r="AH488" s="400"/>
      <c r="AI488" s="400"/>
      <c r="AJ488" s="400"/>
      <c r="AK488" s="400"/>
      <c r="AL488" s="400"/>
      <c r="AM488" s="400"/>
      <c r="AN488" s="400"/>
      <c r="AO488" s="400"/>
      <c r="AP488" s="400"/>
    </row>
    <row r="489" spans="1:42" x14ac:dyDescent="0.3">
      <c r="A489" s="8">
        <f t="shared" si="361"/>
        <v>3295</v>
      </c>
      <c r="B489" s="9">
        <f t="shared" si="357"/>
        <v>54</v>
      </c>
      <c r="C489" s="45" t="str">
        <f>IF(I489&gt;0,LEFT(E489,3),"  ")</f>
        <v>091</v>
      </c>
      <c r="D489" s="45" t="str">
        <f>IF(I489&gt;0,LEFT(E489,4),"  ")</f>
        <v>0912</v>
      </c>
      <c r="E489" s="39" t="s">
        <v>137</v>
      </c>
      <c r="F489" s="40">
        <v>32</v>
      </c>
      <c r="G489" s="74">
        <v>54</v>
      </c>
      <c r="H489" s="42">
        <v>3295</v>
      </c>
      <c r="I489" s="46">
        <v>1244</v>
      </c>
      <c r="J489" s="46">
        <v>1244</v>
      </c>
      <c r="K489" s="44" t="s">
        <v>95</v>
      </c>
      <c r="L489" s="400">
        <f t="shared" si="366"/>
        <v>0</v>
      </c>
      <c r="M489" s="77">
        <v>5410</v>
      </c>
      <c r="N489" s="400"/>
      <c r="O489" s="400"/>
      <c r="P489" s="400"/>
      <c r="Q489" s="400"/>
      <c r="R489" s="400"/>
      <c r="S489" s="400"/>
      <c r="T489" s="400"/>
      <c r="U489" s="400"/>
      <c r="V489" s="400"/>
      <c r="W489" s="400"/>
      <c r="X489" s="400"/>
      <c r="Y489" s="400"/>
      <c r="Z489" s="400"/>
      <c r="AA489" s="400"/>
      <c r="AB489" s="400"/>
      <c r="AC489" s="400"/>
      <c r="AD489" s="400"/>
      <c r="AE489" s="400"/>
      <c r="AF489" s="400"/>
      <c r="AG489" s="400"/>
      <c r="AH489" s="400"/>
      <c r="AI489" s="400"/>
      <c r="AJ489" s="400"/>
      <c r="AK489" s="400"/>
      <c r="AL489" s="400"/>
      <c r="AM489" s="400"/>
      <c r="AN489" s="400"/>
      <c r="AO489" s="400"/>
      <c r="AP489" s="400"/>
    </row>
    <row r="490" spans="1:42" x14ac:dyDescent="0.3">
      <c r="A490" s="8">
        <f t="shared" si="361"/>
        <v>3296</v>
      </c>
      <c r="B490" s="9">
        <f t="shared" si="357"/>
        <v>32</v>
      </c>
      <c r="C490" s="45" t="str">
        <f t="shared" si="309"/>
        <v>092</v>
      </c>
      <c r="D490" s="45" t="str">
        <f t="shared" si="310"/>
        <v>0922</v>
      </c>
      <c r="E490" s="39" t="s">
        <v>143</v>
      </c>
      <c r="F490" s="40">
        <v>32</v>
      </c>
      <c r="G490" s="41">
        <v>32</v>
      </c>
      <c r="H490" s="42">
        <v>3296</v>
      </c>
      <c r="I490" s="46">
        <v>1245</v>
      </c>
      <c r="J490" s="46">
        <v>1245</v>
      </c>
      <c r="K490" s="44" t="s">
        <v>184</v>
      </c>
      <c r="L490" s="400">
        <f t="shared" si="366"/>
        <v>0</v>
      </c>
      <c r="M490" s="76">
        <v>3210</v>
      </c>
      <c r="N490" s="400"/>
      <c r="O490" s="400"/>
      <c r="P490" s="400"/>
      <c r="Q490" s="400"/>
      <c r="R490" s="400"/>
      <c r="S490" s="400"/>
      <c r="T490" s="400"/>
      <c r="U490" s="400"/>
      <c r="V490" s="400"/>
      <c r="W490" s="400"/>
      <c r="X490" s="400"/>
      <c r="Y490" s="400"/>
      <c r="Z490" s="400"/>
      <c r="AA490" s="400"/>
      <c r="AB490" s="400"/>
      <c r="AC490" s="400"/>
      <c r="AD490" s="400"/>
      <c r="AE490" s="400"/>
      <c r="AF490" s="400"/>
      <c r="AG490" s="400"/>
      <c r="AH490" s="400"/>
      <c r="AI490" s="400"/>
      <c r="AJ490" s="400"/>
      <c r="AK490" s="400"/>
      <c r="AL490" s="400"/>
      <c r="AM490" s="400"/>
      <c r="AN490" s="400"/>
      <c r="AO490" s="400"/>
      <c r="AP490" s="400"/>
    </row>
    <row r="491" spans="1:42" x14ac:dyDescent="0.3">
      <c r="A491" s="8">
        <f t="shared" si="361"/>
        <v>3296</v>
      </c>
      <c r="B491" s="9">
        <f t="shared" si="357"/>
        <v>49</v>
      </c>
      <c r="C491" s="45" t="str">
        <f t="shared" si="309"/>
        <v>091</v>
      </c>
      <c r="D491" s="45" t="str">
        <f t="shared" si="310"/>
        <v>0912</v>
      </c>
      <c r="E491" s="39" t="s">
        <v>137</v>
      </c>
      <c r="F491" s="40">
        <v>32</v>
      </c>
      <c r="G491" s="74">
        <v>49</v>
      </c>
      <c r="H491" s="42">
        <v>3296</v>
      </c>
      <c r="I491" s="46">
        <v>1246</v>
      </c>
      <c r="J491" s="46">
        <v>1246</v>
      </c>
      <c r="K491" s="44" t="s">
        <v>184</v>
      </c>
      <c r="L491" s="400">
        <f t="shared" si="366"/>
        <v>0</v>
      </c>
      <c r="M491" s="77">
        <v>4910</v>
      </c>
      <c r="N491" s="400"/>
      <c r="O491" s="400"/>
      <c r="P491" s="400"/>
      <c r="Q491" s="400"/>
      <c r="R491" s="400"/>
      <c r="S491" s="400"/>
      <c r="T491" s="400"/>
      <c r="U491" s="400"/>
      <c r="V491" s="400"/>
      <c r="W491" s="400"/>
      <c r="X491" s="400"/>
      <c r="Y491" s="400"/>
      <c r="Z491" s="400"/>
      <c r="AA491" s="400"/>
      <c r="AB491" s="400"/>
      <c r="AC491" s="400"/>
      <c r="AD491" s="400"/>
      <c r="AE491" s="400"/>
      <c r="AF491" s="400"/>
      <c r="AG491" s="400"/>
      <c r="AH491" s="400"/>
      <c r="AI491" s="400"/>
      <c r="AJ491" s="400"/>
      <c r="AK491" s="400"/>
      <c r="AL491" s="400"/>
      <c r="AM491" s="400"/>
      <c r="AN491" s="400"/>
      <c r="AO491" s="400"/>
      <c r="AP491" s="400"/>
    </row>
    <row r="492" spans="1:42" x14ac:dyDescent="0.3">
      <c r="A492" s="8">
        <f t="shared" ref="A492" si="371">H492</f>
        <v>3296</v>
      </c>
      <c r="B492" s="9">
        <f t="shared" ref="B492" si="372">IF(J492&gt;0,G492," ")</f>
        <v>54</v>
      </c>
      <c r="C492" s="45" t="str">
        <f t="shared" ref="C492" si="373">IF(I492&gt;0,LEFT(E492,3),"  ")</f>
        <v>091</v>
      </c>
      <c r="D492" s="45" t="str">
        <f t="shared" ref="D492" si="374">IF(I492&gt;0,LEFT(E492,4),"  ")</f>
        <v>0912</v>
      </c>
      <c r="E492" s="39" t="s">
        <v>137</v>
      </c>
      <c r="F492" s="40">
        <v>32</v>
      </c>
      <c r="G492" s="74">
        <v>54</v>
      </c>
      <c r="H492" s="42">
        <v>3296</v>
      </c>
      <c r="I492" s="397">
        <v>7017</v>
      </c>
      <c r="J492" s="46">
        <v>1207</v>
      </c>
      <c r="K492" s="44" t="s">
        <v>184</v>
      </c>
      <c r="L492" s="400">
        <f t="shared" si="366"/>
        <v>0</v>
      </c>
      <c r="M492" s="77">
        <v>5410</v>
      </c>
      <c r="N492" s="400"/>
      <c r="O492" s="400"/>
      <c r="P492" s="400"/>
      <c r="Q492" s="400"/>
      <c r="R492" s="400"/>
      <c r="S492" s="400"/>
      <c r="T492" s="400"/>
      <c r="U492" s="400"/>
      <c r="V492" s="400"/>
      <c r="W492" s="400"/>
      <c r="X492" s="400"/>
      <c r="Y492" s="400"/>
      <c r="Z492" s="400"/>
      <c r="AA492" s="400"/>
      <c r="AB492" s="400"/>
      <c r="AC492" s="400"/>
      <c r="AD492" s="400"/>
      <c r="AE492" s="400"/>
      <c r="AF492" s="400"/>
      <c r="AG492" s="400"/>
      <c r="AH492" s="400"/>
      <c r="AI492" s="400"/>
      <c r="AJ492" s="400"/>
      <c r="AK492" s="400"/>
      <c r="AL492" s="400"/>
      <c r="AM492" s="400"/>
      <c r="AN492" s="400"/>
      <c r="AO492" s="400"/>
      <c r="AP492" s="400"/>
    </row>
    <row r="493" spans="1:42" ht="26.4" x14ac:dyDescent="0.3">
      <c r="A493" s="8">
        <f t="shared" si="361"/>
        <v>3299</v>
      </c>
      <c r="B493" s="9">
        <f t="shared" si="357"/>
        <v>32</v>
      </c>
      <c r="C493" s="45" t="str">
        <f t="shared" si="309"/>
        <v>092</v>
      </c>
      <c r="D493" s="45" t="str">
        <f t="shared" si="310"/>
        <v>0922</v>
      </c>
      <c r="E493" s="39" t="s">
        <v>143</v>
      </c>
      <c r="F493" s="40">
        <v>32</v>
      </c>
      <c r="G493" s="41">
        <v>32</v>
      </c>
      <c r="H493" s="42">
        <v>3299</v>
      </c>
      <c r="I493" s="46">
        <v>1247</v>
      </c>
      <c r="J493" s="46">
        <v>1247</v>
      </c>
      <c r="K493" s="44" t="s">
        <v>63</v>
      </c>
      <c r="L493" s="400">
        <f t="shared" si="366"/>
        <v>0</v>
      </c>
      <c r="M493" s="76">
        <v>3210</v>
      </c>
      <c r="N493" s="400"/>
      <c r="O493" s="400"/>
      <c r="P493" s="400"/>
      <c r="Q493" s="400"/>
      <c r="R493" s="400"/>
      <c r="S493" s="400"/>
      <c r="T493" s="400"/>
      <c r="U493" s="400"/>
      <c r="V493" s="400"/>
      <c r="W493" s="400"/>
      <c r="X493" s="400"/>
      <c r="Y493" s="400"/>
      <c r="Z493" s="400"/>
      <c r="AA493" s="400"/>
      <c r="AB493" s="400"/>
      <c r="AC493" s="400"/>
      <c r="AD493" s="400"/>
      <c r="AE493" s="400"/>
      <c r="AF493" s="400"/>
      <c r="AG493" s="400"/>
      <c r="AH493" s="400"/>
      <c r="AI493" s="400"/>
      <c r="AJ493" s="400"/>
      <c r="AK493" s="400"/>
      <c r="AL493" s="400"/>
      <c r="AM493" s="400"/>
      <c r="AN493" s="400"/>
      <c r="AO493" s="400"/>
      <c r="AP493" s="400"/>
    </row>
    <row r="494" spans="1:42" ht="26.4" x14ac:dyDescent="0.3">
      <c r="A494" s="8">
        <f t="shared" si="361"/>
        <v>3299</v>
      </c>
      <c r="B494" s="9">
        <f t="shared" si="357"/>
        <v>49</v>
      </c>
      <c r="C494" s="45" t="str">
        <f t="shared" si="309"/>
        <v>091</v>
      </c>
      <c r="D494" s="45" t="str">
        <f t="shared" si="310"/>
        <v>0912</v>
      </c>
      <c r="E494" s="39" t="s">
        <v>137</v>
      </c>
      <c r="F494" s="40">
        <v>32</v>
      </c>
      <c r="G494" s="74">
        <v>49</v>
      </c>
      <c r="H494" s="42">
        <v>3299</v>
      </c>
      <c r="I494" s="46">
        <v>1248</v>
      </c>
      <c r="J494" s="46">
        <v>1248</v>
      </c>
      <c r="K494" s="44" t="s">
        <v>63</v>
      </c>
      <c r="L494" s="400">
        <f t="shared" si="366"/>
        <v>0</v>
      </c>
      <c r="M494" s="77">
        <v>4910</v>
      </c>
      <c r="N494" s="400"/>
      <c r="O494" s="400"/>
      <c r="P494" s="400"/>
      <c r="Q494" s="400"/>
      <c r="R494" s="400"/>
      <c r="S494" s="400"/>
      <c r="T494" s="400"/>
      <c r="U494" s="400"/>
      <c r="V494" s="400"/>
      <c r="W494" s="400"/>
      <c r="X494" s="400"/>
      <c r="Y494" s="400"/>
      <c r="Z494" s="400"/>
      <c r="AA494" s="400"/>
      <c r="AB494" s="400"/>
      <c r="AC494" s="400"/>
      <c r="AD494" s="400"/>
      <c r="AE494" s="400"/>
      <c r="AF494" s="400"/>
      <c r="AG494" s="400"/>
      <c r="AH494" s="400"/>
      <c r="AI494" s="400"/>
      <c r="AJ494" s="400"/>
      <c r="AK494" s="400"/>
      <c r="AL494" s="400"/>
      <c r="AM494" s="400"/>
      <c r="AN494" s="400"/>
      <c r="AO494" s="400"/>
      <c r="AP494" s="400"/>
    </row>
    <row r="495" spans="1:42" ht="26.4" x14ac:dyDescent="0.3">
      <c r="A495" s="8">
        <f>H495</f>
        <v>3299</v>
      </c>
      <c r="B495" s="9">
        <f t="shared" si="357"/>
        <v>54</v>
      </c>
      <c r="C495" s="45" t="str">
        <f t="shared" si="309"/>
        <v>091</v>
      </c>
      <c r="D495" s="45" t="str">
        <f t="shared" si="310"/>
        <v>0912</v>
      </c>
      <c r="E495" s="39" t="s">
        <v>137</v>
      </c>
      <c r="F495" s="40">
        <v>32</v>
      </c>
      <c r="G495" s="74">
        <v>54</v>
      </c>
      <c r="H495" s="42">
        <v>3299</v>
      </c>
      <c r="I495" s="46">
        <v>1249</v>
      </c>
      <c r="J495" s="46">
        <v>1249</v>
      </c>
      <c r="K495" s="44" t="s">
        <v>63</v>
      </c>
      <c r="L495" s="400">
        <f t="shared" si="366"/>
        <v>0</v>
      </c>
      <c r="M495" s="77">
        <v>5410</v>
      </c>
      <c r="N495" s="400"/>
      <c r="O495" s="400"/>
      <c r="P495" s="400"/>
      <c r="Q495" s="400"/>
      <c r="R495" s="400"/>
      <c r="S495" s="400"/>
      <c r="T495" s="400"/>
      <c r="U495" s="400"/>
      <c r="V495" s="400"/>
      <c r="W495" s="400"/>
      <c r="X495" s="400"/>
      <c r="Y495" s="400"/>
      <c r="Z495" s="400"/>
      <c r="AA495" s="400"/>
      <c r="AB495" s="400"/>
      <c r="AC495" s="400"/>
      <c r="AD495" s="400"/>
      <c r="AE495" s="400"/>
      <c r="AF495" s="400"/>
      <c r="AG495" s="400"/>
      <c r="AH495" s="400"/>
      <c r="AI495" s="400"/>
      <c r="AJ495" s="400"/>
      <c r="AK495" s="400"/>
      <c r="AL495" s="400"/>
      <c r="AM495" s="400"/>
      <c r="AN495" s="400"/>
      <c r="AO495" s="400"/>
      <c r="AP495" s="400"/>
    </row>
    <row r="496" spans="1:42" ht="26.4" x14ac:dyDescent="0.3">
      <c r="A496" s="8">
        <f t="shared" si="361"/>
        <v>3299</v>
      </c>
      <c r="B496" s="9">
        <f t="shared" si="357"/>
        <v>62</v>
      </c>
      <c r="C496" s="45" t="str">
        <f t="shared" si="309"/>
        <v>091</v>
      </c>
      <c r="D496" s="45" t="str">
        <f t="shared" si="310"/>
        <v>0912</v>
      </c>
      <c r="E496" s="39" t="s">
        <v>137</v>
      </c>
      <c r="F496" s="40">
        <v>32</v>
      </c>
      <c r="G496" s="74">
        <v>62</v>
      </c>
      <c r="H496" s="42">
        <v>3299</v>
      </c>
      <c r="I496" s="46">
        <v>1250</v>
      </c>
      <c r="J496" s="46">
        <v>1250</v>
      </c>
      <c r="K496" s="44" t="s">
        <v>63</v>
      </c>
      <c r="L496" s="400">
        <f t="shared" si="366"/>
        <v>0</v>
      </c>
      <c r="M496" s="77">
        <v>6210</v>
      </c>
      <c r="N496" s="400"/>
      <c r="O496" s="400"/>
      <c r="P496" s="400"/>
      <c r="Q496" s="400"/>
      <c r="R496" s="400"/>
      <c r="S496" s="400"/>
      <c r="T496" s="400"/>
      <c r="U496" s="400"/>
      <c r="V496" s="400"/>
      <c r="W496" s="400"/>
      <c r="X496" s="400"/>
      <c r="Y496" s="400"/>
      <c r="Z496" s="400"/>
      <c r="AA496" s="400"/>
      <c r="AB496" s="400"/>
      <c r="AC496" s="400"/>
      <c r="AD496" s="400"/>
      <c r="AE496" s="400"/>
      <c r="AF496" s="400"/>
      <c r="AG496" s="400"/>
      <c r="AH496" s="400"/>
      <c r="AI496" s="400"/>
      <c r="AJ496" s="400"/>
      <c r="AK496" s="400"/>
      <c r="AL496" s="400"/>
      <c r="AM496" s="400"/>
      <c r="AN496" s="400"/>
      <c r="AO496" s="400"/>
      <c r="AP496" s="400"/>
    </row>
    <row r="497" spans="1:42" ht="26.4" x14ac:dyDescent="0.3">
      <c r="A497" s="8">
        <f t="shared" si="361"/>
        <v>3299</v>
      </c>
      <c r="B497" s="9">
        <f t="shared" si="357"/>
        <v>72</v>
      </c>
      <c r="C497" s="45" t="str">
        <f>IF(I497&gt;0,LEFT(E497,3),"  ")</f>
        <v>091</v>
      </c>
      <c r="D497" s="45" t="str">
        <f>IF(I497&gt;0,LEFT(E497,4),"  ")</f>
        <v>0912</v>
      </c>
      <c r="E497" s="39" t="s">
        <v>137</v>
      </c>
      <c r="F497" s="40">
        <v>32</v>
      </c>
      <c r="G497" s="74">
        <v>72</v>
      </c>
      <c r="H497" s="42">
        <v>3299</v>
      </c>
      <c r="I497" s="46">
        <v>1251</v>
      </c>
      <c r="J497" s="46">
        <v>1251</v>
      </c>
      <c r="K497" s="44" t="s">
        <v>63</v>
      </c>
      <c r="L497" s="400">
        <f t="shared" si="366"/>
        <v>0</v>
      </c>
      <c r="M497" s="77">
        <v>7210</v>
      </c>
      <c r="N497" s="400"/>
      <c r="O497" s="400"/>
      <c r="P497" s="400"/>
      <c r="Q497" s="400"/>
      <c r="R497" s="400"/>
      <c r="S497" s="400"/>
      <c r="T497" s="400"/>
      <c r="U497" s="400"/>
      <c r="V497" s="400"/>
      <c r="W497" s="400"/>
      <c r="X497" s="400"/>
      <c r="Y497" s="400"/>
      <c r="Z497" s="400"/>
      <c r="AA497" s="400"/>
      <c r="AB497" s="400"/>
      <c r="AC497" s="400"/>
      <c r="AD497" s="400"/>
      <c r="AE497" s="400"/>
      <c r="AF497" s="400"/>
      <c r="AG497" s="400"/>
      <c r="AH497" s="400"/>
      <c r="AI497" s="400"/>
      <c r="AJ497" s="400"/>
      <c r="AK497" s="400"/>
      <c r="AL497" s="400"/>
      <c r="AM497" s="400"/>
      <c r="AN497" s="400"/>
      <c r="AO497" s="400"/>
      <c r="AP497" s="400"/>
    </row>
    <row r="498" spans="1:42" x14ac:dyDescent="0.3">
      <c r="A498" s="8">
        <f t="shared" si="361"/>
        <v>34</v>
      </c>
      <c r="B498" s="9" t="str">
        <f t="shared" si="357"/>
        <v xml:space="preserve"> </v>
      </c>
      <c r="C498" s="45" t="str">
        <f t="shared" si="309"/>
        <v xml:space="preserve">  </v>
      </c>
      <c r="D498" s="45" t="str">
        <f t="shared" si="310"/>
        <v xml:space="preserve">  </v>
      </c>
      <c r="E498" s="39"/>
      <c r="F498" s="40"/>
      <c r="G498" s="41"/>
      <c r="H498" s="42">
        <v>34</v>
      </c>
      <c r="I498" s="43"/>
      <c r="J498" s="43"/>
      <c r="K498" s="44" t="s">
        <v>83</v>
      </c>
      <c r="L498" s="110">
        <f>SUM(L499,L501)</f>
        <v>0</v>
      </c>
      <c r="M498" s="18"/>
      <c r="N498" s="110">
        <f>SUM(N499,N501)</f>
        <v>0</v>
      </c>
      <c r="O498" s="110">
        <f t="shared" ref="O498:Z498" si="375">SUM(O499,O501)</f>
        <v>0</v>
      </c>
      <c r="P498" s="110">
        <f t="shared" si="375"/>
        <v>0</v>
      </c>
      <c r="Q498" s="110">
        <f t="shared" si="375"/>
        <v>0</v>
      </c>
      <c r="R498" s="110">
        <f t="shared" si="375"/>
        <v>0</v>
      </c>
      <c r="S498" s="110">
        <f t="shared" si="375"/>
        <v>0</v>
      </c>
      <c r="T498" s="110">
        <f t="shared" si="375"/>
        <v>0</v>
      </c>
      <c r="U498" s="110">
        <f t="shared" si="375"/>
        <v>0</v>
      </c>
      <c r="V498" s="110">
        <f t="shared" si="375"/>
        <v>0</v>
      </c>
      <c r="W498" s="110">
        <f t="shared" si="375"/>
        <v>0</v>
      </c>
      <c r="X498" s="110">
        <f t="shared" si="375"/>
        <v>0</v>
      </c>
      <c r="Y498" s="110">
        <f t="shared" si="375"/>
        <v>0</v>
      </c>
      <c r="Z498" s="110">
        <f t="shared" si="375"/>
        <v>0</v>
      </c>
      <c r="AA498" s="110">
        <f t="shared" ref="AA498:AP498" si="376">SUM(AA499,AA501)</f>
        <v>0</v>
      </c>
      <c r="AB498" s="110">
        <f t="shared" si="376"/>
        <v>0</v>
      </c>
      <c r="AC498" s="110">
        <f t="shared" si="376"/>
        <v>0</v>
      </c>
      <c r="AD498" s="110">
        <f t="shared" si="376"/>
        <v>0</v>
      </c>
      <c r="AE498" s="110">
        <f t="shared" si="376"/>
        <v>0</v>
      </c>
      <c r="AF498" s="110">
        <f t="shared" si="376"/>
        <v>0</v>
      </c>
      <c r="AG498" s="110">
        <f t="shared" si="376"/>
        <v>0</v>
      </c>
      <c r="AH498" s="110">
        <f t="shared" si="376"/>
        <v>0</v>
      </c>
      <c r="AI498" s="110">
        <f t="shared" si="376"/>
        <v>0</v>
      </c>
      <c r="AJ498" s="110">
        <f t="shared" si="376"/>
        <v>0</v>
      </c>
      <c r="AK498" s="110">
        <f t="shared" si="376"/>
        <v>0</v>
      </c>
      <c r="AL498" s="110">
        <f t="shared" si="376"/>
        <v>0</v>
      </c>
      <c r="AM498" s="110">
        <f t="shared" si="376"/>
        <v>0</v>
      </c>
      <c r="AN498" s="110">
        <f t="shared" si="376"/>
        <v>0</v>
      </c>
      <c r="AO498" s="110">
        <f t="shared" si="376"/>
        <v>0</v>
      </c>
      <c r="AP498" s="110">
        <f t="shared" si="376"/>
        <v>0</v>
      </c>
    </row>
    <row r="499" spans="1:42" ht="26.4" x14ac:dyDescent="0.3">
      <c r="A499" s="8">
        <f t="shared" si="361"/>
        <v>342</v>
      </c>
      <c r="B499" s="9" t="str">
        <f t="shared" si="357"/>
        <v xml:space="preserve"> </v>
      </c>
      <c r="C499" s="45" t="str">
        <f t="shared" si="309"/>
        <v xml:space="preserve">  </v>
      </c>
      <c r="D499" s="45" t="str">
        <f t="shared" si="310"/>
        <v xml:space="preserve">  </v>
      </c>
      <c r="E499" s="39"/>
      <c r="F499" s="40"/>
      <c r="G499" s="41"/>
      <c r="H499" s="42">
        <v>342</v>
      </c>
      <c r="I499" s="43"/>
      <c r="J499" s="43"/>
      <c r="K499" s="44" t="s">
        <v>128</v>
      </c>
      <c r="L499" s="110">
        <f>SUM(L500)</f>
        <v>0</v>
      </c>
      <c r="N499" s="110">
        <f>SUM(N500)</f>
        <v>0</v>
      </c>
      <c r="O499" s="110">
        <f t="shared" ref="O499:Z499" si="377">SUM(O500)</f>
        <v>0</v>
      </c>
      <c r="P499" s="110">
        <f t="shared" si="377"/>
        <v>0</v>
      </c>
      <c r="Q499" s="110">
        <f t="shared" si="377"/>
        <v>0</v>
      </c>
      <c r="R499" s="110">
        <f t="shared" si="377"/>
        <v>0</v>
      </c>
      <c r="S499" s="110">
        <f t="shared" si="377"/>
        <v>0</v>
      </c>
      <c r="T499" s="110">
        <f t="shared" si="377"/>
        <v>0</v>
      </c>
      <c r="U499" s="110">
        <f t="shared" si="377"/>
        <v>0</v>
      </c>
      <c r="V499" s="110">
        <f t="shared" si="377"/>
        <v>0</v>
      </c>
      <c r="W499" s="110">
        <f t="shared" si="377"/>
        <v>0</v>
      </c>
      <c r="X499" s="110">
        <f t="shared" si="377"/>
        <v>0</v>
      </c>
      <c r="Y499" s="110">
        <f t="shared" si="377"/>
        <v>0</v>
      </c>
      <c r="Z499" s="110">
        <f t="shared" si="377"/>
        <v>0</v>
      </c>
      <c r="AA499" s="110">
        <f t="shared" ref="AA499:AP499" si="378">SUM(AA500)</f>
        <v>0</v>
      </c>
      <c r="AB499" s="110">
        <f t="shared" si="378"/>
        <v>0</v>
      </c>
      <c r="AC499" s="110">
        <f t="shared" si="378"/>
        <v>0</v>
      </c>
      <c r="AD499" s="110">
        <f t="shared" si="378"/>
        <v>0</v>
      </c>
      <c r="AE499" s="110">
        <f t="shared" si="378"/>
        <v>0</v>
      </c>
      <c r="AF499" s="110">
        <f t="shared" si="378"/>
        <v>0</v>
      </c>
      <c r="AG499" s="110">
        <f t="shared" si="378"/>
        <v>0</v>
      </c>
      <c r="AH499" s="110">
        <f t="shared" si="378"/>
        <v>0</v>
      </c>
      <c r="AI499" s="110">
        <f t="shared" si="378"/>
        <v>0</v>
      </c>
      <c r="AJ499" s="110">
        <f t="shared" si="378"/>
        <v>0</v>
      </c>
      <c r="AK499" s="110">
        <f t="shared" si="378"/>
        <v>0</v>
      </c>
      <c r="AL499" s="110">
        <f t="shared" si="378"/>
        <v>0</v>
      </c>
      <c r="AM499" s="110">
        <f t="shared" si="378"/>
        <v>0</v>
      </c>
      <c r="AN499" s="110">
        <f t="shared" si="378"/>
        <v>0</v>
      </c>
      <c r="AO499" s="110">
        <f t="shared" si="378"/>
        <v>0</v>
      </c>
      <c r="AP499" s="110">
        <f t="shared" si="378"/>
        <v>0</v>
      </c>
    </row>
    <row r="500" spans="1:42" ht="52.8" x14ac:dyDescent="0.3">
      <c r="A500" s="8">
        <f t="shared" si="361"/>
        <v>3423</v>
      </c>
      <c r="B500" s="9">
        <f t="shared" si="357"/>
        <v>32</v>
      </c>
      <c r="C500" s="45" t="str">
        <f t="shared" si="309"/>
        <v>092</v>
      </c>
      <c r="D500" s="45" t="str">
        <f t="shared" si="310"/>
        <v>0922</v>
      </c>
      <c r="E500" s="39" t="s">
        <v>143</v>
      </c>
      <c r="F500" s="40">
        <v>32</v>
      </c>
      <c r="G500" s="41">
        <v>32</v>
      </c>
      <c r="H500" s="42">
        <v>3423</v>
      </c>
      <c r="I500" s="46">
        <v>1252</v>
      </c>
      <c r="J500" s="46">
        <v>1252</v>
      </c>
      <c r="K500" s="44" t="s">
        <v>129</v>
      </c>
      <c r="L500" s="400">
        <f>SUM(N500:AP500)</f>
        <v>0</v>
      </c>
      <c r="M500" s="76">
        <v>3210</v>
      </c>
      <c r="N500" s="400"/>
      <c r="O500" s="400"/>
      <c r="P500" s="400"/>
      <c r="Q500" s="400"/>
      <c r="R500" s="400"/>
      <c r="S500" s="400"/>
      <c r="T500" s="400"/>
      <c r="U500" s="400"/>
      <c r="V500" s="400"/>
      <c r="W500" s="400"/>
      <c r="X500" s="400"/>
      <c r="Y500" s="400"/>
      <c r="Z500" s="400"/>
      <c r="AA500" s="400"/>
      <c r="AB500" s="400"/>
      <c r="AC500" s="400"/>
      <c r="AD500" s="400"/>
      <c r="AE500" s="400"/>
      <c r="AF500" s="400"/>
      <c r="AG500" s="400"/>
      <c r="AH500" s="400"/>
      <c r="AI500" s="400"/>
      <c r="AJ500" s="400"/>
      <c r="AK500" s="400"/>
      <c r="AL500" s="400"/>
      <c r="AM500" s="400"/>
      <c r="AN500" s="400"/>
      <c r="AO500" s="400"/>
      <c r="AP500" s="400"/>
    </row>
    <row r="501" spans="1:42" x14ac:dyDescent="0.3">
      <c r="A501" s="8">
        <f t="shared" si="361"/>
        <v>343</v>
      </c>
      <c r="B501" s="9" t="str">
        <f t="shared" si="357"/>
        <v xml:space="preserve"> </v>
      </c>
      <c r="C501" s="45" t="str">
        <f t="shared" si="309"/>
        <v xml:space="preserve">  </v>
      </c>
      <c r="D501" s="45" t="str">
        <f t="shared" si="310"/>
        <v xml:space="preserve">  </v>
      </c>
      <c r="E501" s="39"/>
      <c r="F501" s="40"/>
      <c r="G501" s="41"/>
      <c r="H501" s="42">
        <v>343</v>
      </c>
      <c r="I501" s="43"/>
      <c r="J501" s="43"/>
      <c r="K501" s="44" t="s">
        <v>84</v>
      </c>
      <c r="L501" s="110">
        <f>SUM(L502:L511)</f>
        <v>0</v>
      </c>
      <c r="M501" s="18"/>
      <c r="N501" s="110">
        <f t="shared" ref="N501:Z501" si="379">SUM(N502:N511)</f>
        <v>0</v>
      </c>
      <c r="O501" s="110">
        <f t="shared" si="379"/>
        <v>0</v>
      </c>
      <c r="P501" s="110">
        <f t="shared" si="379"/>
        <v>0</v>
      </c>
      <c r="Q501" s="110">
        <f t="shared" si="379"/>
        <v>0</v>
      </c>
      <c r="R501" s="110">
        <f t="shared" si="379"/>
        <v>0</v>
      </c>
      <c r="S501" s="110">
        <f t="shared" si="379"/>
        <v>0</v>
      </c>
      <c r="T501" s="110">
        <f t="shared" si="379"/>
        <v>0</v>
      </c>
      <c r="U501" s="110">
        <f t="shared" si="379"/>
        <v>0</v>
      </c>
      <c r="V501" s="110">
        <f t="shared" si="379"/>
        <v>0</v>
      </c>
      <c r="W501" s="110">
        <f t="shared" si="379"/>
        <v>0</v>
      </c>
      <c r="X501" s="110">
        <f t="shared" si="379"/>
        <v>0</v>
      </c>
      <c r="Y501" s="110">
        <f t="shared" si="379"/>
        <v>0</v>
      </c>
      <c r="Z501" s="110">
        <f t="shared" si="379"/>
        <v>0</v>
      </c>
      <c r="AA501" s="110">
        <f t="shared" ref="AA501:AP501" si="380">SUM(AA502:AA511)</f>
        <v>0</v>
      </c>
      <c r="AB501" s="110">
        <f t="shared" si="380"/>
        <v>0</v>
      </c>
      <c r="AC501" s="110">
        <f t="shared" si="380"/>
        <v>0</v>
      </c>
      <c r="AD501" s="110">
        <f t="shared" si="380"/>
        <v>0</v>
      </c>
      <c r="AE501" s="110">
        <f t="shared" si="380"/>
        <v>0</v>
      </c>
      <c r="AF501" s="110">
        <f t="shared" si="380"/>
        <v>0</v>
      </c>
      <c r="AG501" s="110">
        <f t="shared" si="380"/>
        <v>0</v>
      </c>
      <c r="AH501" s="110">
        <f t="shared" si="380"/>
        <v>0</v>
      </c>
      <c r="AI501" s="110">
        <f t="shared" si="380"/>
        <v>0</v>
      </c>
      <c r="AJ501" s="110">
        <f t="shared" si="380"/>
        <v>0</v>
      </c>
      <c r="AK501" s="110">
        <f t="shared" si="380"/>
        <v>0</v>
      </c>
      <c r="AL501" s="110">
        <f t="shared" si="380"/>
        <v>0</v>
      </c>
      <c r="AM501" s="110">
        <f t="shared" si="380"/>
        <v>0</v>
      </c>
      <c r="AN501" s="110">
        <f t="shared" si="380"/>
        <v>0</v>
      </c>
      <c r="AO501" s="110">
        <f t="shared" si="380"/>
        <v>0</v>
      </c>
      <c r="AP501" s="110">
        <f t="shared" si="380"/>
        <v>0</v>
      </c>
    </row>
    <row r="502" spans="1:42" ht="26.4" x14ac:dyDescent="0.3">
      <c r="A502" s="8">
        <f t="shared" si="361"/>
        <v>3431</v>
      </c>
      <c r="B502" s="9">
        <f t="shared" si="357"/>
        <v>32</v>
      </c>
      <c r="C502" s="45" t="str">
        <f t="shared" si="309"/>
        <v>092</v>
      </c>
      <c r="D502" s="45" t="str">
        <f t="shared" si="310"/>
        <v>0922</v>
      </c>
      <c r="E502" s="39" t="s">
        <v>143</v>
      </c>
      <c r="F502" s="40">
        <v>32</v>
      </c>
      <c r="G502" s="41">
        <v>32</v>
      </c>
      <c r="H502" s="42">
        <v>3431</v>
      </c>
      <c r="I502" s="46">
        <v>1253</v>
      </c>
      <c r="J502" s="46">
        <v>1253</v>
      </c>
      <c r="K502" s="44" t="s">
        <v>85</v>
      </c>
      <c r="L502" s="400">
        <f t="shared" ref="L502:L511" si="381">SUM(N502:AP502)</f>
        <v>0</v>
      </c>
      <c r="M502" s="76">
        <v>3210</v>
      </c>
      <c r="N502" s="400"/>
      <c r="O502" s="400"/>
      <c r="P502" s="400"/>
      <c r="Q502" s="400"/>
      <c r="R502" s="400"/>
      <c r="S502" s="400"/>
      <c r="T502" s="400"/>
      <c r="U502" s="400"/>
      <c r="V502" s="400"/>
      <c r="W502" s="400"/>
      <c r="X502" s="400"/>
      <c r="Y502" s="400"/>
      <c r="Z502" s="400"/>
      <c r="AA502" s="400"/>
      <c r="AB502" s="400"/>
      <c r="AC502" s="400"/>
      <c r="AD502" s="400"/>
      <c r="AE502" s="400"/>
      <c r="AF502" s="400"/>
      <c r="AG502" s="400"/>
      <c r="AH502" s="400"/>
      <c r="AI502" s="400"/>
      <c r="AJ502" s="400"/>
      <c r="AK502" s="400"/>
      <c r="AL502" s="400"/>
      <c r="AM502" s="400"/>
      <c r="AN502" s="400"/>
      <c r="AO502" s="400"/>
      <c r="AP502" s="400"/>
    </row>
    <row r="503" spans="1:42" ht="26.4" x14ac:dyDescent="0.3">
      <c r="A503" s="8">
        <f t="shared" si="361"/>
        <v>3431</v>
      </c>
      <c r="B503" s="9">
        <f t="shared" si="357"/>
        <v>49</v>
      </c>
      <c r="C503" s="45" t="str">
        <f t="shared" si="309"/>
        <v>091</v>
      </c>
      <c r="D503" s="45" t="str">
        <f t="shared" si="310"/>
        <v>0912</v>
      </c>
      <c r="E503" s="39" t="s">
        <v>137</v>
      </c>
      <c r="F503" s="40">
        <v>32</v>
      </c>
      <c r="G503" s="74">
        <v>49</v>
      </c>
      <c r="H503" s="42">
        <v>3431</v>
      </c>
      <c r="I503" s="46">
        <v>1254</v>
      </c>
      <c r="J503" s="46">
        <v>1254</v>
      </c>
      <c r="K503" s="44" t="s">
        <v>85</v>
      </c>
      <c r="L503" s="400">
        <f t="shared" si="381"/>
        <v>0</v>
      </c>
      <c r="M503" s="77">
        <v>4910</v>
      </c>
      <c r="N503" s="400"/>
      <c r="O503" s="400"/>
      <c r="P503" s="400"/>
      <c r="Q503" s="400"/>
      <c r="R503" s="400"/>
      <c r="S503" s="400"/>
      <c r="T503" s="400"/>
      <c r="U503" s="400"/>
      <c r="V503" s="400"/>
      <c r="W503" s="400"/>
      <c r="X503" s="400"/>
      <c r="Y503" s="400"/>
      <c r="Z503" s="400"/>
      <c r="AA503" s="400"/>
      <c r="AB503" s="400"/>
      <c r="AC503" s="400"/>
      <c r="AD503" s="400"/>
      <c r="AE503" s="400"/>
      <c r="AF503" s="400"/>
      <c r="AG503" s="400"/>
      <c r="AH503" s="400"/>
      <c r="AI503" s="400"/>
      <c r="AJ503" s="400"/>
      <c r="AK503" s="400"/>
      <c r="AL503" s="400"/>
      <c r="AM503" s="400"/>
      <c r="AN503" s="400"/>
      <c r="AO503" s="400"/>
      <c r="AP503" s="400"/>
    </row>
    <row r="504" spans="1:42" ht="26.4" x14ac:dyDescent="0.3">
      <c r="A504" s="8">
        <f t="shared" si="361"/>
        <v>3431</v>
      </c>
      <c r="B504" s="9">
        <f t="shared" si="357"/>
        <v>54</v>
      </c>
      <c r="C504" s="45" t="str">
        <f>IF(I504&gt;0,LEFT(E504,3),"  ")</f>
        <v>091</v>
      </c>
      <c r="D504" s="45" t="str">
        <f>IF(I504&gt;0,LEFT(E504,4),"  ")</f>
        <v>0912</v>
      </c>
      <c r="E504" s="39" t="s">
        <v>137</v>
      </c>
      <c r="F504" s="40">
        <v>32</v>
      </c>
      <c r="G504" s="74">
        <v>54</v>
      </c>
      <c r="H504" s="42">
        <v>3431</v>
      </c>
      <c r="I504" s="46">
        <v>1255</v>
      </c>
      <c r="J504" s="46">
        <v>1255</v>
      </c>
      <c r="K504" s="44" t="s">
        <v>85</v>
      </c>
      <c r="L504" s="400">
        <f t="shared" si="381"/>
        <v>0</v>
      </c>
      <c r="M504" s="77">
        <v>5410</v>
      </c>
      <c r="N504" s="400"/>
      <c r="O504" s="400"/>
      <c r="P504" s="400"/>
      <c r="Q504" s="400"/>
      <c r="R504" s="400"/>
      <c r="S504" s="400"/>
      <c r="T504" s="400"/>
      <c r="U504" s="400"/>
      <c r="V504" s="400"/>
      <c r="W504" s="400"/>
      <c r="X504" s="400"/>
      <c r="Y504" s="400"/>
      <c r="Z504" s="400"/>
      <c r="AA504" s="400"/>
      <c r="AB504" s="400"/>
      <c r="AC504" s="400"/>
      <c r="AD504" s="400"/>
      <c r="AE504" s="400"/>
      <c r="AF504" s="400"/>
      <c r="AG504" s="400"/>
      <c r="AH504" s="400"/>
      <c r="AI504" s="400"/>
      <c r="AJ504" s="400"/>
      <c r="AK504" s="400"/>
      <c r="AL504" s="400"/>
      <c r="AM504" s="400"/>
      <c r="AN504" s="400"/>
      <c r="AO504" s="400"/>
      <c r="AP504" s="400"/>
    </row>
    <row r="505" spans="1:42" ht="26.4" x14ac:dyDescent="0.3">
      <c r="A505" s="8">
        <f t="shared" si="361"/>
        <v>3432</v>
      </c>
      <c r="B505" s="9">
        <f t="shared" si="357"/>
        <v>49</v>
      </c>
      <c r="C505" s="45" t="str">
        <f t="shared" ref="C505" si="382">IF(I505&gt;0,LEFT(E505,3),"  ")</f>
        <v>091</v>
      </c>
      <c r="D505" s="45" t="str">
        <f t="shared" ref="D505" si="383">IF(I505&gt;0,LEFT(E505,4),"  ")</f>
        <v>0912</v>
      </c>
      <c r="E505" s="39" t="s">
        <v>137</v>
      </c>
      <c r="F505" s="40">
        <v>32</v>
      </c>
      <c r="G505" s="74">
        <v>49</v>
      </c>
      <c r="H505" s="42">
        <v>3432</v>
      </c>
      <c r="I505" s="46">
        <v>1256</v>
      </c>
      <c r="J505" s="46">
        <v>1256</v>
      </c>
      <c r="K505" s="44" t="s">
        <v>125</v>
      </c>
      <c r="L505" s="400">
        <f t="shared" si="381"/>
        <v>0</v>
      </c>
      <c r="M505" s="77">
        <v>4910</v>
      </c>
      <c r="N505" s="400"/>
      <c r="O505" s="400"/>
      <c r="P505" s="400"/>
      <c r="Q505" s="400"/>
      <c r="R505" s="400"/>
      <c r="S505" s="400"/>
      <c r="T505" s="400"/>
      <c r="U505" s="400"/>
      <c r="V505" s="400"/>
      <c r="W505" s="400"/>
      <c r="X505" s="400"/>
      <c r="Y505" s="400"/>
      <c r="Z505" s="400"/>
      <c r="AA505" s="400"/>
      <c r="AB505" s="400"/>
      <c r="AC505" s="400"/>
      <c r="AD505" s="400"/>
      <c r="AE505" s="400"/>
      <c r="AF505" s="400"/>
      <c r="AG505" s="400"/>
      <c r="AH505" s="400"/>
      <c r="AI505" s="400"/>
      <c r="AJ505" s="400"/>
      <c r="AK505" s="400"/>
      <c r="AL505" s="400"/>
      <c r="AM505" s="400"/>
      <c r="AN505" s="400"/>
      <c r="AO505" s="400"/>
      <c r="AP505" s="400"/>
    </row>
    <row r="506" spans="1:42" ht="26.4" x14ac:dyDescent="0.3">
      <c r="A506" s="8">
        <f t="shared" si="361"/>
        <v>3432</v>
      </c>
      <c r="B506" s="9">
        <f t="shared" si="357"/>
        <v>54</v>
      </c>
      <c r="C506" s="45" t="str">
        <f>IF(I506&gt;0,LEFT(E506,3),"  ")</f>
        <v>091</v>
      </c>
      <c r="D506" s="45" t="str">
        <f>IF(I506&gt;0,LEFT(E506,4),"  ")</f>
        <v>0912</v>
      </c>
      <c r="E506" s="39" t="s">
        <v>137</v>
      </c>
      <c r="F506" s="40">
        <v>32</v>
      </c>
      <c r="G506" s="74">
        <v>54</v>
      </c>
      <c r="H506" s="42">
        <v>3432</v>
      </c>
      <c r="I506" s="46">
        <v>1257</v>
      </c>
      <c r="J506" s="46">
        <v>1257</v>
      </c>
      <c r="K506" s="44" t="s">
        <v>125</v>
      </c>
      <c r="L506" s="400">
        <f t="shared" si="381"/>
        <v>0</v>
      </c>
      <c r="M506" s="77">
        <v>5410</v>
      </c>
      <c r="N506" s="400"/>
      <c r="O506" s="400"/>
      <c r="P506" s="400"/>
      <c r="Q506" s="400"/>
      <c r="R506" s="400"/>
      <c r="S506" s="400"/>
      <c r="T506" s="400"/>
      <c r="U506" s="400"/>
      <c r="V506" s="400"/>
      <c r="W506" s="400"/>
      <c r="X506" s="400"/>
      <c r="Y506" s="400"/>
      <c r="Z506" s="400"/>
      <c r="AA506" s="400"/>
      <c r="AB506" s="400"/>
      <c r="AC506" s="400"/>
      <c r="AD506" s="400"/>
      <c r="AE506" s="400"/>
      <c r="AF506" s="400"/>
      <c r="AG506" s="400"/>
      <c r="AH506" s="400"/>
      <c r="AI506" s="400"/>
      <c r="AJ506" s="400"/>
      <c r="AK506" s="400"/>
      <c r="AL506" s="400"/>
      <c r="AM506" s="400"/>
      <c r="AN506" s="400"/>
      <c r="AO506" s="400"/>
      <c r="AP506" s="400"/>
    </row>
    <row r="507" spans="1:42" x14ac:dyDescent="0.3">
      <c r="A507" s="8">
        <f t="shared" si="361"/>
        <v>3433</v>
      </c>
      <c r="B507" s="9">
        <f t="shared" si="357"/>
        <v>32</v>
      </c>
      <c r="C507" s="45" t="str">
        <f t="shared" si="309"/>
        <v>092</v>
      </c>
      <c r="D507" s="45" t="str">
        <f t="shared" si="310"/>
        <v>0922</v>
      </c>
      <c r="E507" s="39" t="s">
        <v>143</v>
      </c>
      <c r="F507" s="40">
        <v>32</v>
      </c>
      <c r="G507" s="41">
        <v>32</v>
      </c>
      <c r="H507" s="42">
        <v>3433</v>
      </c>
      <c r="I507" s="46">
        <v>1258</v>
      </c>
      <c r="J507" s="46">
        <v>1258</v>
      </c>
      <c r="K507" s="44" t="s">
        <v>126</v>
      </c>
      <c r="L507" s="400">
        <f t="shared" si="381"/>
        <v>0</v>
      </c>
      <c r="M507" s="76">
        <v>3210</v>
      </c>
      <c r="N507" s="400"/>
      <c r="O507" s="400"/>
      <c r="P507" s="400"/>
      <c r="Q507" s="400"/>
      <c r="R507" s="400"/>
      <c r="S507" s="400"/>
      <c r="T507" s="400"/>
      <c r="U507" s="400"/>
      <c r="V507" s="400"/>
      <c r="W507" s="400"/>
      <c r="X507" s="400"/>
      <c r="Y507" s="400"/>
      <c r="Z507" s="400"/>
      <c r="AA507" s="400"/>
      <c r="AB507" s="400"/>
      <c r="AC507" s="400"/>
      <c r="AD507" s="400"/>
      <c r="AE507" s="400"/>
      <c r="AF507" s="400"/>
      <c r="AG507" s="400"/>
      <c r="AH507" s="400"/>
      <c r="AI507" s="400"/>
      <c r="AJ507" s="400"/>
      <c r="AK507" s="400"/>
      <c r="AL507" s="400"/>
      <c r="AM507" s="400"/>
      <c r="AN507" s="400"/>
      <c r="AO507" s="400"/>
      <c r="AP507" s="400"/>
    </row>
    <row r="508" spans="1:42" x14ac:dyDescent="0.3">
      <c r="A508" s="8">
        <f t="shared" si="361"/>
        <v>3433</v>
      </c>
      <c r="B508" s="9">
        <f t="shared" si="357"/>
        <v>49</v>
      </c>
      <c r="C508" s="45" t="str">
        <f t="shared" si="309"/>
        <v>091</v>
      </c>
      <c r="D508" s="45" t="str">
        <f t="shared" si="310"/>
        <v>0912</v>
      </c>
      <c r="E508" s="39" t="s">
        <v>137</v>
      </c>
      <c r="F508" s="40">
        <v>32</v>
      </c>
      <c r="G508" s="74">
        <v>49</v>
      </c>
      <c r="H508" s="42">
        <v>3433</v>
      </c>
      <c r="I508" s="46">
        <v>1259</v>
      </c>
      <c r="J508" s="46">
        <v>1259</v>
      </c>
      <c r="K508" s="44" t="s">
        <v>126</v>
      </c>
      <c r="L508" s="400">
        <f t="shared" si="381"/>
        <v>0</v>
      </c>
      <c r="M508" s="77">
        <v>4910</v>
      </c>
      <c r="N508" s="400"/>
      <c r="O508" s="400"/>
      <c r="P508" s="400"/>
      <c r="Q508" s="400"/>
      <c r="R508" s="400"/>
      <c r="S508" s="400"/>
      <c r="T508" s="400"/>
      <c r="U508" s="400"/>
      <c r="V508" s="400"/>
      <c r="W508" s="400"/>
      <c r="X508" s="400"/>
      <c r="Y508" s="400"/>
      <c r="Z508" s="400"/>
      <c r="AA508" s="400"/>
      <c r="AB508" s="400"/>
      <c r="AC508" s="400"/>
      <c r="AD508" s="400"/>
      <c r="AE508" s="400"/>
      <c r="AF508" s="400"/>
      <c r="AG508" s="400"/>
      <c r="AH508" s="400"/>
      <c r="AI508" s="400"/>
      <c r="AJ508" s="400"/>
      <c r="AK508" s="400"/>
      <c r="AL508" s="400"/>
      <c r="AM508" s="400"/>
      <c r="AN508" s="400"/>
      <c r="AO508" s="400"/>
      <c r="AP508" s="400"/>
    </row>
    <row r="509" spans="1:42" ht="26.4" x14ac:dyDescent="0.3">
      <c r="A509" s="8">
        <f t="shared" si="361"/>
        <v>3434</v>
      </c>
      <c r="B509" s="9">
        <f t="shared" si="357"/>
        <v>32</v>
      </c>
      <c r="C509" s="45" t="str">
        <f t="shared" si="309"/>
        <v>091</v>
      </c>
      <c r="D509" s="45" t="str">
        <f t="shared" si="310"/>
        <v>0912</v>
      </c>
      <c r="E509" s="39" t="s">
        <v>137</v>
      </c>
      <c r="F509" s="40">
        <v>32</v>
      </c>
      <c r="G509" s="74">
        <v>32</v>
      </c>
      <c r="H509" s="42">
        <v>3434</v>
      </c>
      <c r="I509" s="397">
        <v>1741</v>
      </c>
      <c r="J509" s="46">
        <v>1260</v>
      </c>
      <c r="K509" s="44" t="s">
        <v>127</v>
      </c>
      <c r="L509" s="400">
        <f t="shared" si="381"/>
        <v>0</v>
      </c>
      <c r="M509" s="76">
        <v>3210</v>
      </c>
      <c r="N509" s="400"/>
      <c r="O509" s="400"/>
      <c r="P509" s="400"/>
      <c r="Q509" s="400"/>
      <c r="R509" s="400"/>
      <c r="S509" s="400"/>
      <c r="T509" s="400"/>
      <c r="U509" s="400"/>
      <c r="V509" s="400"/>
      <c r="W509" s="400"/>
      <c r="X509" s="400"/>
      <c r="Y509" s="400"/>
      <c r="Z509" s="400"/>
      <c r="AA509" s="400"/>
      <c r="AB509" s="400"/>
      <c r="AC509" s="400"/>
      <c r="AD509" s="400"/>
      <c r="AE509" s="400"/>
      <c r="AF509" s="400"/>
      <c r="AG509" s="400"/>
      <c r="AH509" s="400"/>
      <c r="AI509" s="400"/>
      <c r="AJ509" s="400"/>
      <c r="AK509" s="400"/>
      <c r="AL509" s="400"/>
      <c r="AM509" s="400"/>
      <c r="AN509" s="400"/>
      <c r="AO509" s="400"/>
      <c r="AP509" s="400"/>
    </row>
    <row r="510" spans="1:42" ht="26.4" x14ac:dyDescent="0.3">
      <c r="A510" s="8">
        <f t="shared" ref="A510" si="384">H510</f>
        <v>3434</v>
      </c>
      <c r="B510" s="9">
        <f t="shared" ref="B510" si="385">IF(J510&gt;0,G510," ")</f>
        <v>49</v>
      </c>
      <c r="C510" s="45" t="str">
        <f t="shared" ref="C510" si="386">IF(I510&gt;0,LEFT(E510,3),"  ")</f>
        <v>091</v>
      </c>
      <c r="D510" s="45" t="str">
        <f t="shared" ref="D510" si="387">IF(I510&gt;0,LEFT(E510,4),"  ")</f>
        <v>0912</v>
      </c>
      <c r="E510" s="39" t="s">
        <v>137</v>
      </c>
      <c r="F510" s="40">
        <v>32</v>
      </c>
      <c r="G510" s="74">
        <v>49</v>
      </c>
      <c r="H510" s="42">
        <v>3434</v>
      </c>
      <c r="I510" s="46">
        <v>1260</v>
      </c>
      <c r="J510" s="46">
        <v>1260</v>
      </c>
      <c r="K510" s="44" t="s">
        <v>127</v>
      </c>
      <c r="L510" s="400">
        <f t="shared" si="381"/>
        <v>0</v>
      </c>
      <c r="M510" s="77">
        <v>4910</v>
      </c>
      <c r="N510" s="400"/>
      <c r="O510" s="400"/>
      <c r="P510" s="400"/>
      <c r="Q510" s="400"/>
      <c r="R510" s="400"/>
      <c r="S510" s="400"/>
      <c r="T510" s="400"/>
      <c r="U510" s="400"/>
      <c r="V510" s="400"/>
      <c r="W510" s="400"/>
      <c r="X510" s="400"/>
      <c r="Y510" s="400"/>
      <c r="Z510" s="400"/>
      <c r="AA510" s="400"/>
      <c r="AB510" s="400"/>
      <c r="AC510" s="400"/>
      <c r="AD510" s="400"/>
      <c r="AE510" s="400"/>
      <c r="AF510" s="400"/>
      <c r="AG510" s="400"/>
      <c r="AH510" s="400"/>
      <c r="AI510" s="400"/>
      <c r="AJ510" s="400"/>
      <c r="AK510" s="400"/>
      <c r="AL510" s="400"/>
      <c r="AM510" s="400"/>
      <c r="AN510" s="400"/>
      <c r="AO510" s="400"/>
      <c r="AP510" s="400"/>
    </row>
    <row r="511" spans="1:42" ht="26.4" x14ac:dyDescent="0.3">
      <c r="A511" s="8">
        <f t="shared" si="361"/>
        <v>3434</v>
      </c>
      <c r="B511" s="9">
        <f t="shared" si="357"/>
        <v>54</v>
      </c>
      <c r="C511" s="45" t="str">
        <f t="shared" si="309"/>
        <v>091</v>
      </c>
      <c r="D511" s="45" t="str">
        <f t="shared" si="310"/>
        <v>0912</v>
      </c>
      <c r="E511" s="39" t="s">
        <v>137</v>
      </c>
      <c r="F511" s="40">
        <v>32</v>
      </c>
      <c r="G511" s="74">
        <v>54</v>
      </c>
      <c r="H511" s="42">
        <v>3434</v>
      </c>
      <c r="I511" s="397">
        <v>7018</v>
      </c>
      <c r="J511" s="46">
        <v>1207</v>
      </c>
      <c r="K511" s="44" t="s">
        <v>127</v>
      </c>
      <c r="L511" s="400">
        <f t="shared" si="381"/>
        <v>0</v>
      </c>
      <c r="M511" s="77">
        <v>5410</v>
      </c>
      <c r="N511" s="400"/>
      <c r="O511" s="400"/>
      <c r="P511" s="400"/>
      <c r="Q511" s="400"/>
      <c r="R511" s="400"/>
      <c r="S511" s="400"/>
      <c r="T511" s="400"/>
      <c r="U511" s="400"/>
      <c r="V511" s="400"/>
      <c r="W511" s="400"/>
      <c r="X511" s="400"/>
      <c r="Y511" s="400"/>
      <c r="Z511" s="400"/>
      <c r="AA511" s="400"/>
      <c r="AB511" s="400"/>
      <c r="AC511" s="400"/>
      <c r="AD511" s="400"/>
      <c r="AE511" s="400"/>
      <c r="AF511" s="400"/>
      <c r="AG511" s="400"/>
      <c r="AH511" s="400"/>
      <c r="AI511" s="400"/>
      <c r="AJ511" s="400"/>
      <c r="AK511" s="400"/>
      <c r="AL511" s="400"/>
      <c r="AM511" s="400"/>
      <c r="AN511" s="400"/>
      <c r="AO511" s="400"/>
      <c r="AP511" s="400"/>
    </row>
    <row r="512" spans="1:42" x14ac:dyDescent="0.3">
      <c r="A512" s="8">
        <f t="shared" ref="A512:A514" si="388">H512</f>
        <v>35</v>
      </c>
      <c r="B512" s="9" t="str">
        <f t="shared" ref="B512:B514" si="389">IF(J512&gt;0,G512," ")</f>
        <v xml:space="preserve"> </v>
      </c>
      <c r="C512" s="45" t="str">
        <f t="shared" ref="C512" si="390">IF(I512&gt;0,LEFT(E512,3),"  ")</f>
        <v xml:space="preserve">  </v>
      </c>
      <c r="D512" s="45" t="str">
        <f t="shared" ref="D512" si="391">IF(I512&gt;0,LEFT(E512,4),"  ")</f>
        <v xml:space="preserve">  </v>
      </c>
      <c r="E512" s="39"/>
      <c r="F512" s="40"/>
      <c r="G512" s="41"/>
      <c r="H512" s="42">
        <v>35</v>
      </c>
      <c r="I512" s="43"/>
      <c r="J512" s="43"/>
      <c r="K512" s="44" t="s">
        <v>994</v>
      </c>
      <c r="L512" s="110">
        <f>SUM(L513)</f>
        <v>0</v>
      </c>
      <c r="M512" s="18"/>
      <c r="N512" s="110">
        <f t="shared" ref="N512:Y512" si="392">SUM(N513)</f>
        <v>0</v>
      </c>
      <c r="O512" s="110">
        <f t="shared" si="392"/>
        <v>0</v>
      </c>
      <c r="P512" s="110">
        <f t="shared" si="392"/>
        <v>0</v>
      </c>
      <c r="Q512" s="110">
        <f t="shared" si="392"/>
        <v>0</v>
      </c>
      <c r="R512" s="110">
        <f t="shared" si="392"/>
        <v>0</v>
      </c>
      <c r="S512" s="110">
        <f t="shared" si="392"/>
        <v>0</v>
      </c>
      <c r="T512" s="110">
        <f t="shared" si="392"/>
        <v>0</v>
      </c>
      <c r="U512" s="110">
        <f t="shared" si="392"/>
        <v>0</v>
      </c>
      <c r="V512" s="110">
        <f t="shared" si="392"/>
        <v>0</v>
      </c>
      <c r="W512" s="110">
        <f t="shared" si="392"/>
        <v>0</v>
      </c>
      <c r="X512" s="110">
        <f t="shared" si="392"/>
        <v>0</v>
      </c>
      <c r="Y512" s="110">
        <f t="shared" si="392"/>
        <v>0</v>
      </c>
      <c r="Z512" s="110">
        <f t="shared" ref="Z512:AP512" si="393">SUM(Z513)</f>
        <v>0</v>
      </c>
      <c r="AA512" s="110">
        <f t="shared" si="393"/>
        <v>0</v>
      </c>
      <c r="AB512" s="110">
        <f t="shared" si="393"/>
        <v>0</v>
      </c>
      <c r="AC512" s="110">
        <f t="shared" si="393"/>
        <v>0</v>
      </c>
      <c r="AD512" s="110">
        <f t="shared" si="393"/>
        <v>0</v>
      </c>
      <c r="AE512" s="110">
        <f t="shared" si="393"/>
        <v>0</v>
      </c>
      <c r="AF512" s="110">
        <f t="shared" si="393"/>
        <v>0</v>
      </c>
      <c r="AG512" s="110">
        <f t="shared" si="393"/>
        <v>0</v>
      </c>
      <c r="AH512" s="110">
        <f t="shared" si="393"/>
        <v>0</v>
      </c>
      <c r="AI512" s="110">
        <f t="shared" si="393"/>
        <v>0</v>
      </c>
      <c r="AJ512" s="110">
        <f t="shared" si="393"/>
        <v>0</v>
      </c>
      <c r="AK512" s="110">
        <f t="shared" si="393"/>
        <v>0</v>
      </c>
      <c r="AL512" s="110">
        <f t="shared" si="393"/>
        <v>0</v>
      </c>
      <c r="AM512" s="110">
        <f t="shared" si="393"/>
        <v>0</v>
      </c>
      <c r="AN512" s="110">
        <f t="shared" si="393"/>
        <v>0</v>
      </c>
      <c r="AO512" s="110">
        <f t="shared" si="393"/>
        <v>0</v>
      </c>
      <c r="AP512" s="110">
        <f t="shared" si="393"/>
        <v>0</v>
      </c>
    </row>
    <row r="513" spans="1:42" ht="39.6" x14ac:dyDescent="0.3">
      <c r="A513" s="8">
        <f t="shared" si="388"/>
        <v>353</v>
      </c>
      <c r="B513" s="9" t="str">
        <f t="shared" si="389"/>
        <v xml:space="preserve"> </v>
      </c>
      <c r="C513" s="45" t="str">
        <f>IF(I513&gt;0,LEFT(E513,3),"  ")</f>
        <v xml:space="preserve">  </v>
      </c>
      <c r="D513" s="45" t="str">
        <f>IF(I513&gt;0,LEFT(E513,4),"  ")</f>
        <v xml:space="preserve">  </v>
      </c>
      <c r="E513" s="79"/>
      <c r="F513" s="80"/>
      <c r="G513" s="67"/>
      <c r="H513" s="73">
        <v>353</v>
      </c>
      <c r="I513" s="43"/>
      <c r="J513" s="43"/>
      <c r="K513" s="5" t="s">
        <v>1029</v>
      </c>
      <c r="L513" s="117">
        <f>SUM(L514:L514)</f>
        <v>0</v>
      </c>
      <c r="M513" s="18"/>
      <c r="N513" s="117">
        <f>SUM(N514:N514)</f>
        <v>0</v>
      </c>
      <c r="O513" s="117">
        <f t="shared" ref="O513:Y513" si="394">SUM(O514:O514)</f>
        <v>0</v>
      </c>
      <c r="P513" s="117">
        <f t="shared" si="394"/>
        <v>0</v>
      </c>
      <c r="Q513" s="117">
        <f t="shared" si="394"/>
        <v>0</v>
      </c>
      <c r="R513" s="117">
        <f t="shared" si="394"/>
        <v>0</v>
      </c>
      <c r="S513" s="117">
        <f t="shared" si="394"/>
        <v>0</v>
      </c>
      <c r="T513" s="117">
        <f t="shared" si="394"/>
        <v>0</v>
      </c>
      <c r="U513" s="117">
        <f t="shared" si="394"/>
        <v>0</v>
      </c>
      <c r="V513" s="117">
        <f t="shared" si="394"/>
        <v>0</v>
      </c>
      <c r="W513" s="117">
        <f t="shared" si="394"/>
        <v>0</v>
      </c>
      <c r="X513" s="117">
        <f t="shared" si="394"/>
        <v>0</v>
      </c>
      <c r="Y513" s="117">
        <f t="shared" si="394"/>
        <v>0</v>
      </c>
      <c r="Z513" s="117">
        <f t="shared" ref="Z513:AP513" si="395">SUM(Z514:Z514)</f>
        <v>0</v>
      </c>
      <c r="AA513" s="117">
        <f t="shared" si="395"/>
        <v>0</v>
      </c>
      <c r="AB513" s="117">
        <f t="shared" si="395"/>
        <v>0</v>
      </c>
      <c r="AC513" s="117">
        <f t="shared" si="395"/>
        <v>0</v>
      </c>
      <c r="AD513" s="117">
        <f t="shared" si="395"/>
        <v>0</v>
      </c>
      <c r="AE513" s="117">
        <f t="shared" si="395"/>
        <v>0</v>
      </c>
      <c r="AF513" s="117">
        <f t="shared" si="395"/>
        <v>0</v>
      </c>
      <c r="AG513" s="117">
        <f t="shared" si="395"/>
        <v>0</v>
      </c>
      <c r="AH513" s="117">
        <f t="shared" si="395"/>
        <v>0</v>
      </c>
      <c r="AI513" s="117">
        <f t="shared" si="395"/>
        <v>0</v>
      </c>
      <c r="AJ513" s="117">
        <f t="shared" si="395"/>
        <v>0</v>
      </c>
      <c r="AK513" s="117">
        <f t="shared" si="395"/>
        <v>0</v>
      </c>
      <c r="AL513" s="117">
        <f t="shared" si="395"/>
        <v>0</v>
      </c>
      <c r="AM513" s="117">
        <f t="shared" si="395"/>
        <v>0</v>
      </c>
      <c r="AN513" s="117">
        <f t="shared" si="395"/>
        <v>0</v>
      </c>
      <c r="AO513" s="117">
        <f t="shared" si="395"/>
        <v>0</v>
      </c>
      <c r="AP513" s="117">
        <f t="shared" si="395"/>
        <v>0</v>
      </c>
    </row>
    <row r="514" spans="1:42" ht="39.6" x14ac:dyDescent="0.3">
      <c r="A514" s="8">
        <f t="shared" si="388"/>
        <v>3531</v>
      </c>
      <c r="B514" s="9">
        <f t="shared" si="389"/>
        <v>54</v>
      </c>
      <c r="C514" s="45" t="str">
        <f>IF(I514&gt;0,LEFT(E514,3),"  ")</f>
        <v>092</v>
      </c>
      <c r="D514" s="45" t="str">
        <f>IF(I514&gt;0,LEFT(E514,4),"  ")</f>
        <v>0922</v>
      </c>
      <c r="E514" s="39" t="s">
        <v>143</v>
      </c>
      <c r="F514" s="40">
        <v>32</v>
      </c>
      <c r="G514" s="74">
        <v>54</v>
      </c>
      <c r="H514" s="73">
        <v>3531</v>
      </c>
      <c r="I514" s="397">
        <v>7023</v>
      </c>
      <c r="J514" s="46">
        <v>1207</v>
      </c>
      <c r="K514" s="5" t="s">
        <v>1029</v>
      </c>
      <c r="L514" s="400">
        <f>SUM(N514:AP514)</f>
        <v>0</v>
      </c>
      <c r="M514" s="77">
        <v>5410</v>
      </c>
      <c r="N514" s="400"/>
      <c r="O514" s="400"/>
      <c r="P514" s="400"/>
      <c r="Q514" s="400"/>
      <c r="R514" s="400"/>
      <c r="S514" s="400"/>
      <c r="T514" s="400"/>
      <c r="U514" s="400"/>
      <c r="V514" s="400"/>
      <c r="W514" s="400"/>
      <c r="X514" s="400"/>
      <c r="Y514" s="400"/>
      <c r="Z514" s="400"/>
      <c r="AA514" s="400"/>
      <c r="AB514" s="400"/>
      <c r="AC514" s="400"/>
      <c r="AD514" s="400"/>
      <c r="AE514" s="400"/>
      <c r="AF514" s="400"/>
      <c r="AG514" s="400"/>
      <c r="AH514" s="400"/>
      <c r="AI514" s="400"/>
      <c r="AJ514" s="400"/>
      <c r="AK514" s="400"/>
      <c r="AL514" s="400"/>
      <c r="AM514" s="400"/>
      <c r="AN514" s="400"/>
      <c r="AO514" s="400"/>
      <c r="AP514" s="400"/>
    </row>
    <row r="515" spans="1:42" ht="26.4" x14ac:dyDescent="0.3">
      <c r="A515" s="8">
        <f t="shared" si="361"/>
        <v>36</v>
      </c>
      <c r="B515" s="9" t="str">
        <f t="shared" si="357"/>
        <v xml:space="preserve"> </v>
      </c>
      <c r="C515" s="45" t="str">
        <f t="shared" si="309"/>
        <v xml:space="preserve">  </v>
      </c>
      <c r="D515" s="45" t="str">
        <f t="shared" si="310"/>
        <v xml:space="preserve">  </v>
      </c>
      <c r="E515" s="39"/>
      <c r="F515" s="40"/>
      <c r="G515" s="41"/>
      <c r="H515" s="42">
        <v>36</v>
      </c>
      <c r="I515" s="43"/>
      <c r="J515" s="43"/>
      <c r="K515" s="44" t="s">
        <v>112</v>
      </c>
      <c r="L515" s="110">
        <f>SUM(L516,L519,L522)</f>
        <v>0</v>
      </c>
      <c r="M515" s="18"/>
      <c r="N515" s="110">
        <f>SUM(N516,N519,N522)</f>
        <v>0</v>
      </c>
      <c r="O515" s="110">
        <f t="shared" ref="O515:Y515" si="396">SUM(O516,O519,O522)</f>
        <v>0</v>
      </c>
      <c r="P515" s="110">
        <f t="shared" si="396"/>
        <v>0</v>
      </c>
      <c r="Q515" s="110">
        <f t="shared" si="396"/>
        <v>0</v>
      </c>
      <c r="R515" s="110">
        <f t="shared" si="396"/>
        <v>0</v>
      </c>
      <c r="S515" s="110">
        <f t="shared" si="396"/>
        <v>0</v>
      </c>
      <c r="T515" s="110">
        <f t="shared" si="396"/>
        <v>0</v>
      </c>
      <c r="U515" s="110">
        <f t="shared" si="396"/>
        <v>0</v>
      </c>
      <c r="V515" s="110">
        <f t="shared" si="396"/>
        <v>0</v>
      </c>
      <c r="W515" s="110">
        <f t="shared" si="396"/>
        <v>0</v>
      </c>
      <c r="X515" s="110">
        <f t="shared" si="396"/>
        <v>0</v>
      </c>
      <c r="Y515" s="110">
        <f t="shared" si="396"/>
        <v>0</v>
      </c>
      <c r="Z515" s="110">
        <f t="shared" ref="Z515:AP515" si="397">SUM(Z516,Z519,Z522)</f>
        <v>0</v>
      </c>
      <c r="AA515" s="110">
        <f t="shared" si="397"/>
        <v>0</v>
      </c>
      <c r="AB515" s="110">
        <f t="shared" si="397"/>
        <v>0</v>
      </c>
      <c r="AC515" s="110">
        <f t="shared" si="397"/>
        <v>0</v>
      </c>
      <c r="AD515" s="110">
        <f t="shared" si="397"/>
        <v>0</v>
      </c>
      <c r="AE515" s="110">
        <f t="shared" si="397"/>
        <v>0</v>
      </c>
      <c r="AF515" s="110">
        <f t="shared" si="397"/>
        <v>0</v>
      </c>
      <c r="AG515" s="110">
        <f t="shared" si="397"/>
        <v>0</v>
      </c>
      <c r="AH515" s="110">
        <f t="shared" si="397"/>
        <v>0</v>
      </c>
      <c r="AI515" s="110">
        <f t="shared" si="397"/>
        <v>0</v>
      </c>
      <c r="AJ515" s="110">
        <f t="shared" si="397"/>
        <v>0</v>
      </c>
      <c r="AK515" s="110">
        <f t="shared" si="397"/>
        <v>0</v>
      </c>
      <c r="AL515" s="110">
        <f t="shared" si="397"/>
        <v>0</v>
      </c>
      <c r="AM515" s="110">
        <f t="shared" si="397"/>
        <v>0</v>
      </c>
      <c r="AN515" s="110">
        <f t="shared" si="397"/>
        <v>0</v>
      </c>
      <c r="AO515" s="110">
        <f t="shared" si="397"/>
        <v>0</v>
      </c>
      <c r="AP515" s="110">
        <f t="shared" si="397"/>
        <v>0</v>
      </c>
    </row>
    <row r="516" spans="1:42" ht="26.4" x14ac:dyDescent="0.3">
      <c r="A516" s="8">
        <f t="shared" si="361"/>
        <v>366</v>
      </c>
      <c r="B516" s="9" t="str">
        <f t="shared" si="357"/>
        <v xml:space="preserve"> </v>
      </c>
      <c r="C516" s="45" t="str">
        <f t="shared" ref="C516:C521" si="398">IF(I516&gt;0,LEFT(E516,3),"  ")</f>
        <v xml:space="preserve">  </v>
      </c>
      <c r="D516" s="45" t="str">
        <f t="shared" ref="D516:D521" si="399">IF(I516&gt;0,LEFT(E516,4),"  ")</f>
        <v xml:space="preserve">  </v>
      </c>
      <c r="E516" s="79"/>
      <c r="F516" s="80"/>
      <c r="G516" s="67"/>
      <c r="H516" s="73">
        <v>366</v>
      </c>
      <c r="I516" s="43"/>
      <c r="J516" s="43"/>
      <c r="K516" s="5" t="s">
        <v>113</v>
      </c>
      <c r="L516" s="117">
        <f t="shared" ref="L516" si="400">SUM(L517:L518)</f>
        <v>0</v>
      </c>
      <c r="M516" s="18"/>
      <c r="N516" s="117">
        <f t="shared" ref="N516:Z516" si="401">SUM(N517:N518)</f>
        <v>0</v>
      </c>
      <c r="O516" s="117">
        <f t="shared" si="401"/>
        <v>0</v>
      </c>
      <c r="P516" s="117">
        <f t="shared" si="401"/>
        <v>0</v>
      </c>
      <c r="Q516" s="117">
        <f t="shared" si="401"/>
        <v>0</v>
      </c>
      <c r="R516" s="117">
        <f t="shared" si="401"/>
        <v>0</v>
      </c>
      <c r="S516" s="117">
        <f t="shared" si="401"/>
        <v>0</v>
      </c>
      <c r="T516" s="117">
        <f t="shared" si="401"/>
        <v>0</v>
      </c>
      <c r="U516" s="117">
        <f t="shared" si="401"/>
        <v>0</v>
      </c>
      <c r="V516" s="117">
        <f t="shared" si="401"/>
        <v>0</v>
      </c>
      <c r="W516" s="117">
        <f t="shared" si="401"/>
        <v>0</v>
      </c>
      <c r="X516" s="117">
        <f t="shared" si="401"/>
        <v>0</v>
      </c>
      <c r="Y516" s="117">
        <f t="shared" si="401"/>
        <v>0</v>
      </c>
      <c r="Z516" s="117">
        <f t="shared" si="401"/>
        <v>0</v>
      </c>
      <c r="AA516" s="117">
        <f t="shared" ref="AA516:AP516" si="402">SUM(AA517:AA518)</f>
        <v>0</v>
      </c>
      <c r="AB516" s="117">
        <f t="shared" si="402"/>
        <v>0</v>
      </c>
      <c r="AC516" s="117">
        <f t="shared" si="402"/>
        <v>0</v>
      </c>
      <c r="AD516" s="117">
        <f t="shared" si="402"/>
        <v>0</v>
      </c>
      <c r="AE516" s="117">
        <f t="shared" si="402"/>
        <v>0</v>
      </c>
      <c r="AF516" s="117">
        <f t="shared" si="402"/>
        <v>0</v>
      </c>
      <c r="AG516" s="117">
        <f t="shared" si="402"/>
        <v>0</v>
      </c>
      <c r="AH516" s="117">
        <f t="shared" si="402"/>
        <v>0</v>
      </c>
      <c r="AI516" s="117">
        <f t="shared" si="402"/>
        <v>0</v>
      </c>
      <c r="AJ516" s="117">
        <f t="shared" si="402"/>
        <v>0</v>
      </c>
      <c r="AK516" s="117">
        <f t="shared" si="402"/>
        <v>0</v>
      </c>
      <c r="AL516" s="117">
        <f t="shared" si="402"/>
        <v>0</v>
      </c>
      <c r="AM516" s="117">
        <f t="shared" si="402"/>
        <v>0</v>
      </c>
      <c r="AN516" s="117">
        <f t="shared" si="402"/>
        <v>0</v>
      </c>
      <c r="AO516" s="117">
        <f t="shared" si="402"/>
        <v>0</v>
      </c>
      <c r="AP516" s="117">
        <f t="shared" si="402"/>
        <v>0</v>
      </c>
    </row>
    <row r="517" spans="1:42" ht="26.4" x14ac:dyDescent="0.3">
      <c r="A517" s="8">
        <f t="shared" si="361"/>
        <v>3661</v>
      </c>
      <c r="B517" s="9">
        <f t="shared" si="357"/>
        <v>54</v>
      </c>
      <c r="C517" s="45" t="str">
        <f t="shared" si="398"/>
        <v>092</v>
      </c>
      <c r="D517" s="45" t="str">
        <f t="shared" si="399"/>
        <v>0922</v>
      </c>
      <c r="E517" s="39" t="s">
        <v>143</v>
      </c>
      <c r="F517" s="40">
        <v>32</v>
      </c>
      <c r="G517" s="74">
        <v>54</v>
      </c>
      <c r="H517" s="73">
        <v>3661</v>
      </c>
      <c r="I517" s="46">
        <v>1261</v>
      </c>
      <c r="J517" s="46">
        <v>1261</v>
      </c>
      <c r="K517" s="5" t="s">
        <v>114</v>
      </c>
      <c r="L517" s="400">
        <f>SUM(N517:AP517)</f>
        <v>0</v>
      </c>
      <c r="M517" s="77">
        <v>5410</v>
      </c>
      <c r="N517" s="400"/>
      <c r="O517" s="400"/>
      <c r="P517" s="400"/>
      <c r="Q517" s="400"/>
      <c r="R517" s="400"/>
      <c r="S517" s="400"/>
      <c r="T517" s="400"/>
      <c r="U517" s="400"/>
      <c r="V517" s="400"/>
      <c r="W517" s="400"/>
      <c r="X517" s="400"/>
      <c r="Y517" s="400"/>
      <c r="Z517" s="400"/>
      <c r="AA517" s="400"/>
      <c r="AB517" s="400"/>
      <c r="AC517" s="400"/>
      <c r="AD517" s="400"/>
      <c r="AE517" s="400"/>
      <c r="AF517" s="400"/>
      <c r="AG517" s="400"/>
      <c r="AH517" s="400"/>
      <c r="AI517" s="400"/>
      <c r="AJ517" s="400"/>
      <c r="AK517" s="400"/>
      <c r="AL517" s="400"/>
      <c r="AM517" s="400"/>
      <c r="AN517" s="400"/>
      <c r="AO517" s="400"/>
      <c r="AP517" s="400"/>
    </row>
    <row r="518" spans="1:42" ht="26.4" x14ac:dyDescent="0.3">
      <c r="A518" s="8">
        <f t="shared" si="361"/>
        <v>3662</v>
      </c>
      <c r="B518" s="9">
        <f t="shared" si="357"/>
        <v>54</v>
      </c>
      <c r="C518" s="45" t="str">
        <f t="shared" si="398"/>
        <v>092</v>
      </c>
      <c r="D518" s="45" t="str">
        <f t="shared" si="399"/>
        <v>0922</v>
      </c>
      <c r="E518" s="39" t="s">
        <v>143</v>
      </c>
      <c r="F518" s="40">
        <v>32</v>
      </c>
      <c r="G518" s="74">
        <v>54</v>
      </c>
      <c r="H518" s="73">
        <v>3662</v>
      </c>
      <c r="I518" s="46">
        <v>1262</v>
      </c>
      <c r="J518" s="46">
        <v>1262</v>
      </c>
      <c r="K518" s="5" t="s">
        <v>123</v>
      </c>
      <c r="L518" s="400">
        <f>SUM(N518:AP518)</f>
        <v>0</v>
      </c>
      <c r="M518" s="77">
        <v>5410</v>
      </c>
      <c r="N518" s="400"/>
      <c r="O518" s="400"/>
      <c r="P518" s="400"/>
      <c r="Q518" s="400"/>
      <c r="R518" s="400"/>
      <c r="S518" s="400"/>
      <c r="T518" s="400"/>
      <c r="U518" s="400"/>
      <c r="V518" s="400"/>
      <c r="W518" s="400"/>
      <c r="X518" s="400"/>
      <c r="Y518" s="400"/>
      <c r="Z518" s="400"/>
      <c r="AA518" s="400"/>
      <c r="AB518" s="400"/>
      <c r="AC518" s="400"/>
      <c r="AD518" s="400"/>
      <c r="AE518" s="400"/>
      <c r="AF518" s="400"/>
      <c r="AG518" s="400"/>
      <c r="AH518" s="400"/>
      <c r="AI518" s="400"/>
      <c r="AJ518" s="400"/>
      <c r="AK518" s="400"/>
      <c r="AL518" s="400"/>
      <c r="AM518" s="400"/>
      <c r="AN518" s="400"/>
      <c r="AO518" s="400"/>
      <c r="AP518" s="400"/>
    </row>
    <row r="519" spans="1:42" ht="26.4" x14ac:dyDescent="0.3">
      <c r="A519" s="8">
        <f t="shared" ref="A519:A521" si="403">H519</f>
        <v>368</v>
      </c>
      <c r="B519" s="9" t="str">
        <f t="shared" ref="B519:B521" si="404">IF(J519&gt;0,G519," ")</f>
        <v xml:space="preserve"> </v>
      </c>
      <c r="C519" s="45" t="str">
        <f t="shared" si="398"/>
        <v xml:space="preserve">  </v>
      </c>
      <c r="D519" s="45" t="str">
        <f t="shared" si="399"/>
        <v xml:space="preserve">  </v>
      </c>
      <c r="E519" s="79"/>
      <c r="F519" s="80"/>
      <c r="G519" s="67"/>
      <c r="H519" s="73">
        <v>368</v>
      </c>
      <c r="I519" s="43"/>
      <c r="J519" s="43"/>
      <c r="K519" s="5" t="s">
        <v>1085</v>
      </c>
      <c r="L519" s="117">
        <f>SUM(L520:L521)</f>
        <v>0</v>
      </c>
      <c r="M519" s="18"/>
      <c r="N519" s="117">
        <f t="shared" ref="N519:Z519" si="405">SUM(N520:N521)</f>
        <v>0</v>
      </c>
      <c r="O519" s="117">
        <f t="shared" si="405"/>
        <v>0</v>
      </c>
      <c r="P519" s="117">
        <f t="shared" si="405"/>
        <v>0</v>
      </c>
      <c r="Q519" s="117">
        <f t="shared" si="405"/>
        <v>0</v>
      </c>
      <c r="R519" s="117">
        <f t="shared" si="405"/>
        <v>0</v>
      </c>
      <c r="S519" s="117">
        <f t="shared" si="405"/>
        <v>0</v>
      </c>
      <c r="T519" s="117">
        <f t="shared" si="405"/>
        <v>0</v>
      </c>
      <c r="U519" s="117">
        <f t="shared" si="405"/>
        <v>0</v>
      </c>
      <c r="V519" s="117">
        <f t="shared" si="405"/>
        <v>0</v>
      </c>
      <c r="W519" s="117">
        <f t="shared" si="405"/>
        <v>0</v>
      </c>
      <c r="X519" s="117">
        <f t="shared" si="405"/>
        <v>0</v>
      </c>
      <c r="Y519" s="117">
        <f t="shared" si="405"/>
        <v>0</v>
      </c>
      <c r="Z519" s="117">
        <f t="shared" si="405"/>
        <v>0</v>
      </c>
      <c r="AA519" s="117">
        <f t="shared" ref="AA519:AP519" si="406">SUM(AA520:AA521)</f>
        <v>0</v>
      </c>
      <c r="AB519" s="117">
        <f t="shared" si="406"/>
        <v>0</v>
      </c>
      <c r="AC519" s="117">
        <f t="shared" si="406"/>
        <v>0</v>
      </c>
      <c r="AD519" s="117">
        <f t="shared" si="406"/>
        <v>0</v>
      </c>
      <c r="AE519" s="117">
        <f t="shared" si="406"/>
        <v>0</v>
      </c>
      <c r="AF519" s="117">
        <f t="shared" si="406"/>
        <v>0</v>
      </c>
      <c r="AG519" s="117">
        <f t="shared" si="406"/>
        <v>0</v>
      </c>
      <c r="AH519" s="117">
        <f t="shared" si="406"/>
        <v>0</v>
      </c>
      <c r="AI519" s="117">
        <f t="shared" si="406"/>
        <v>0</v>
      </c>
      <c r="AJ519" s="117">
        <f t="shared" si="406"/>
        <v>0</v>
      </c>
      <c r="AK519" s="117">
        <f t="shared" si="406"/>
        <v>0</v>
      </c>
      <c r="AL519" s="117">
        <f t="shared" si="406"/>
        <v>0</v>
      </c>
      <c r="AM519" s="117">
        <f t="shared" si="406"/>
        <v>0</v>
      </c>
      <c r="AN519" s="117">
        <f t="shared" si="406"/>
        <v>0</v>
      </c>
      <c r="AO519" s="117">
        <f t="shared" si="406"/>
        <v>0</v>
      </c>
      <c r="AP519" s="117">
        <f t="shared" si="406"/>
        <v>0</v>
      </c>
    </row>
    <row r="520" spans="1:42" ht="26.4" x14ac:dyDescent="0.3">
      <c r="A520" s="8">
        <f t="shared" si="403"/>
        <v>3681</v>
      </c>
      <c r="B520" s="9">
        <f t="shared" si="404"/>
        <v>54</v>
      </c>
      <c r="C520" s="45" t="str">
        <f t="shared" si="398"/>
        <v>092</v>
      </c>
      <c r="D520" s="45" t="str">
        <f t="shared" si="399"/>
        <v>0922</v>
      </c>
      <c r="E520" s="39" t="s">
        <v>143</v>
      </c>
      <c r="F520" s="40">
        <v>32</v>
      </c>
      <c r="G520" s="74">
        <v>54</v>
      </c>
      <c r="H520" s="73">
        <v>3681</v>
      </c>
      <c r="I520" s="397">
        <v>7024</v>
      </c>
      <c r="J520" s="46">
        <v>1207</v>
      </c>
      <c r="K520" s="5" t="s">
        <v>1086</v>
      </c>
      <c r="L520" s="400">
        <f>SUM(N520:AP520)</f>
        <v>0</v>
      </c>
      <c r="M520" s="77">
        <v>5410</v>
      </c>
      <c r="N520" s="400"/>
      <c r="O520" s="400"/>
      <c r="P520" s="400"/>
      <c r="Q520" s="400"/>
      <c r="R520" s="400"/>
      <c r="S520" s="400"/>
      <c r="T520" s="400"/>
      <c r="U520" s="400"/>
      <c r="V520" s="400"/>
      <c r="W520" s="400"/>
      <c r="X520" s="400"/>
      <c r="Y520" s="400"/>
      <c r="Z520" s="400"/>
      <c r="AA520" s="400"/>
      <c r="AB520" s="400"/>
      <c r="AC520" s="400"/>
      <c r="AD520" s="400"/>
      <c r="AE520" s="400"/>
      <c r="AF520" s="400"/>
      <c r="AG520" s="400"/>
      <c r="AH520" s="400"/>
      <c r="AI520" s="400"/>
      <c r="AJ520" s="400"/>
      <c r="AK520" s="400"/>
      <c r="AL520" s="400"/>
      <c r="AM520" s="400"/>
      <c r="AN520" s="400"/>
      <c r="AO520" s="400"/>
      <c r="AP520" s="400"/>
    </row>
    <row r="521" spans="1:42" ht="26.4" x14ac:dyDescent="0.3">
      <c r="A521" s="8">
        <f t="shared" si="403"/>
        <v>3682</v>
      </c>
      <c r="B521" s="9">
        <f t="shared" si="404"/>
        <v>54</v>
      </c>
      <c r="C521" s="45" t="str">
        <f t="shared" si="398"/>
        <v>092</v>
      </c>
      <c r="D521" s="45" t="str">
        <f t="shared" si="399"/>
        <v>0922</v>
      </c>
      <c r="E521" s="39" t="s">
        <v>143</v>
      </c>
      <c r="F521" s="40">
        <v>32</v>
      </c>
      <c r="G521" s="74">
        <v>54</v>
      </c>
      <c r="H521" s="73">
        <v>3682</v>
      </c>
      <c r="I521" s="397">
        <v>7025</v>
      </c>
      <c r="J521" s="46">
        <v>1207</v>
      </c>
      <c r="K521" s="5" t="s">
        <v>1105</v>
      </c>
      <c r="L521" s="400">
        <f>SUM(N521:AP521)</f>
        <v>0</v>
      </c>
      <c r="M521" s="77">
        <v>5410</v>
      </c>
      <c r="N521" s="400"/>
      <c r="O521" s="400"/>
      <c r="P521" s="400"/>
      <c r="Q521" s="400"/>
      <c r="R521" s="400"/>
      <c r="S521" s="400"/>
      <c r="T521" s="400"/>
      <c r="U521" s="400"/>
      <c r="V521" s="400"/>
      <c r="W521" s="400"/>
      <c r="X521" s="400"/>
      <c r="Y521" s="400"/>
      <c r="Z521" s="400"/>
      <c r="AA521" s="400"/>
      <c r="AB521" s="400"/>
      <c r="AC521" s="400"/>
      <c r="AD521" s="400"/>
      <c r="AE521" s="400"/>
      <c r="AF521" s="400"/>
      <c r="AG521" s="400"/>
      <c r="AH521" s="400"/>
      <c r="AI521" s="400"/>
      <c r="AJ521" s="400"/>
      <c r="AK521" s="400"/>
      <c r="AL521" s="400"/>
      <c r="AM521" s="400"/>
      <c r="AN521" s="400"/>
      <c r="AO521" s="400"/>
      <c r="AP521" s="400"/>
    </row>
    <row r="522" spans="1:42" ht="26.4" x14ac:dyDescent="0.3">
      <c r="A522" s="8">
        <f t="shared" si="361"/>
        <v>369</v>
      </c>
      <c r="B522" s="9" t="str">
        <f t="shared" si="357"/>
        <v xml:space="preserve"> </v>
      </c>
      <c r="C522" s="45" t="str">
        <f t="shared" si="309"/>
        <v xml:space="preserve">  </v>
      </c>
      <c r="D522" s="45" t="str">
        <f t="shared" si="310"/>
        <v xml:space="preserve">  </v>
      </c>
      <c r="E522" s="39"/>
      <c r="F522" s="40"/>
      <c r="G522" s="41"/>
      <c r="H522" s="42">
        <v>369</v>
      </c>
      <c r="I522" s="43"/>
      <c r="J522" s="43"/>
      <c r="K522" s="44" t="s">
        <v>6</v>
      </c>
      <c r="L522" s="110">
        <f>SUM(L523:L525)</f>
        <v>0</v>
      </c>
      <c r="M522" s="18"/>
      <c r="N522" s="110">
        <f>SUM(N523:N525)</f>
        <v>0</v>
      </c>
      <c r="O522" s="110">
        <f t="shared" ref="O522:Z522" si="407">SUM(O523:O525)</f>
        <v>0</v>
      </c>
      <c r="P522" s="110">
        <f t="shared" si="407"/>
        <v>0</v>
      </c>
      <c r="Q522" s="110">
        <f t="shared" si="407"/>
        <v>0</v>
      </c>
      <c r="R522" s="110">
        <f t="shared" si="407"/>
        <v>0</v>
      </c>
      <c r="S522" s="110">
        <f t="shared" si="407"/>
        <v>0</v>
      </c>
      <c r="T522" s="110">
        <f t="shared" si="407"/>
        <v>0</v>
      </c>
      <c r="U522" s="110">
        <f t="shared" si="407"/>
        <v>0</v>
      </c>
      <c r="V522" s="110">
        <f t="shared" si="407"/>
        <v>0</v>
      </c>
      <c r="W522" s="110">
        <f t="shared" si="407"/>
        <v>0</v>
      </c>
      <c r="X522" s="110">
        <f t="shared" si="407"/>
        <v>0</v>
      </c>
      <c r="Y522" s="110">
        <f t="shared" si="407"/>
        <v>0</v>
      </c>
      <c r="Z522" s="110">
        <f t="shared" si="407"/>
        <v>0</v>
      </c>
      <c r="AA522" s="110">
        <f t="shared" ref="AA522:AP522" si="408">SUM(AA523:AA525)</f>
        <v>0</v>
      </c>
      <c r="AB522" s="110">
        <f t="shared" si="408"/>
        <v>0</v>
      </c>
      <c r="AC522" s="110">
        <f t="shared" si="408"/>
        <v>0</v>
      </c>
      <c r="AD522" s="110">
        <f t="shared" si="408"/>
        <v>0</v>
      </c>
      <c r="AE522" s="110">
        <f t="shared" si="408"/>
        <v>0</v>
      </c>
      <c r="AF522" s="110">
        <f t="shared" si="408"/>
        <v>0</v>
      </c>
      <c r="AG522" s="110">
        <f t="shared" si="408"/>
        <v>0</v>
      </c>
      <c r="AH522" s="110">
        <f t="shared" si="408"/>
        <v>0</v>
      </c>
      <c r="AI522" s="110">
        <f t="shared" si="408"/>
        <v>0</v>
      </c>
      <c r="AJ522" s="110">
        <f t="shared" si="408"/>
        <v>0</v>
      </c>
      <c r="AK522" s="110">
        <f t="shared" si="408"/>
        <v>0</v>
      </c>
      <c r="AL522" s="110">
        <f t="shared" si="408"/>
        <v>0</v>
      </c>
      <c r="AM522" s="110">
        <f t="shared" si="408"/>
        <v>0</v>
      </c>
      <c r="AN522" s="110">
        <f t="shared" si="408"/>
        <v>0</v>
      </c>
      <c r="AO522" s="110">
        <f t="shared" si="408"/>
        <v>0</v>
      </c>
      <c r="AP522" s="110">
        <f t="shared" si="408"/>
        <v>0</v>
      </c>
    </row>
    <row r="523" spans="1:42" ht="29.25" customHeight="1" x14ac:dyDescent="0.3">
      <c r="A523" s="8">
        <f t="shared" si="361"/>
        <v>3691</v>
      </c>
      <c r="B523" s="9">
        <f t="shared" si="357"/>
        <v>54</v>
      </c>
      <c r="C523" s="45" t="str">
        <f t="shared" si="309"/>
        <v>092</v>
      </c>
      <c r="D523" s="45" t="str">
        <f t="shared" si="310"/>
        <v>0922</v>
      </c>
      <c r="E523" s="39" t="s">
        <v>143</v>
      </c>
      <c r="F523" s="40">
        <v>32</v>
      </c>
      <c r="G523" s="74">
        <v>54</v>
      </c>
      <c r="H523" s="73">
        <v>3691</v>
      </c>
      <c r="I523" s="397">
        <v>7031</v>
      </c>
      <c r="J523" s="46">
        <v>1191</v>
      </c>
      <c r="K523" s="44" t="s">
        <v>132</v>
      </c>
      <c r="L523" s="400">
        <f>SUM(N523:AP523)</f>
        <v>0</v>
      </c>
      <c r="M523" s="77">
        <v>5410</v>
      </c>
      <c r="N523" s="400"/>
      <c r="O523" s="400"/>
      <c r="P523" s="400"/>
      <c r="Q523" s="400"/>
      <c r="R523" s="400"/>
      <c r="S523" s="400"/>
      <c r="T523" s="400"/>
      <c r="U523" s="400"/>
      <c r="V523" s="400"/>
      <c r="W523" s="400"/>
      <c r="X523" s="400"/>
      <c r="Y523" s="400"/>
      <c r="Z523" s="400"/>
      <c r="AA523" s="400"/>
      <c r="AB523" s="400"/>
      <c r="AC523" s="400"/>
      <c r="AD523" s="400"/>
      <c r="AE523" s="400"/>
      <c r="AF523" s="400"/>
      <c r="AG523" s="400"/>
      <c r="AH523" s="400"/>
      <c r="AI523" s="400"/>
      <c r="AJ523" s="400"/>
      <c r="AK523" s="400"/>
      <c r="AL523" s="400"/>
      <c r="AM523" s="400"/>
      <c r="AN523" s="400"/>
      <c r="AO523" s="400"/>
      <c r="AP523" s="400"/>
    </row>
    <row r="524" spans="1:42" ht="52.8" x14ac:dyDescent="0.3">
      <c r="A524" s="8">
        <f t="shared" ref="A524" si="409">H524</f>
        <v>3693</v>
      </c>
      <c r="B524" s="9">
        <f t="shared" ref="B524" si="410">IF(J524&gt;0,G524," ")</f>
        <v>54</v>
      </c>
      <c r="C524" s="45" t="str">
        <f t="shared" ref="C524" si="411">IF(I524&gt;0,LEFT(E524,3),"  ")</f>
        <v>092</v>
      </c>
      <c r="D524" s="45" t="str">
        <f t="shared" ref="D524" si="412">IF(I524&gt;0,LEFT(E524,4),"  ")</f>
        <v>0922</v>
      </c>
      <c r="E524" s="39" t="s">
        <v>143</v>
      </c>
      <c r="F524" s="40">
        <v>32</v>
      </c>
      <c r="G524" s="74">
        <v>54</v>
      </c>
      <c r="H524" s="73">
        <v>3693</v>
      </c>
      <c r="I524" s="46">
        <v>1263</v>
      </c>
      <c r="J524" s="46">
        <v>1263</v>
      </c>
      <c r="K524" s="44" t="s">
        <v>185</v>
      </c>
      <c r="L524" s="400">
        <f>SUM(N524:AP524)</f>
        <v>0</v>
      </c>
      <c r="M524" s="77">
        <v>5410</v>
      </c>
      <c r="N524" s="400"/>
      <c r="O524" s="400"/>
      <c r="P524" s="400"/>
      <c r="Q524" s="400"/>
      <c r="R524" s="400"/>
      <c r="S524" s="400"/>
      <c r="T524" s="400"/>
      <c r="U524" s="400"/>
      <c r="V524" s="400"/>
      <c r="W524" s="400"/>
      <c r="X524" s="400"/>
      <c r="Y524" s="400"/>
      <c r="Z524" s="400"/>
      <c r="AA524" s="400"/>
      <c r="AB524" s="400"/>
      <c r="AC524" s="400"/>
      <c r="AD524" s="400"/>
      <c r="AE524" s="400"/>
      <c r="AF524" s="400"/>
      <c r="AG524" s="400"/>
      <c r="AH524" s="400"/>
      <c r="AI524" s="400"/>
      <c r="AJ524" s="400"/>
      <c r="AK524" s="400"/>
      <c r="AL524" s="400"/>
      <c r="AM524" s="400"/>
      <c r="AN524" s="400"/>
      <c r="AO524" s="400"/>
      <c r="AP524" s="400"/>
    </row>
    <row r="525" spans="1:42" ht="52.8" x14ac:dyDescent="0.3">
      <c r="A525" s="8">
        <f t="shared" si="361"/>
        <v>3694</v>
      </c>
      <c r="B525" s="9">
        <f t="shared" ref="B525:B596" si="413">IF(J525&gt;0,G525," ")</f>
        <v>54</v>
      </c>
      <c r="C525" s="45" t="str">
        <f t="shared" si="309"/>
        <v>092</v>
      </c>
      <c r="D525" s="45" t="str">
        <f t="shared" si="310"/>
        <v>0922</v>
      </c>
      <c r="E525" s="39" t="s">
        <v>143</v>
      </c>
      <c r="F525" s="40">
        <v>32</v>
      </c>
      <c r="G525" s="74">
        <v>54</v>
      </c>
      <c r="H525" s="73">
        <v>3694</v>
      </c>
      <c r="I525" s="46">
        <v>1264</v>
      </c>
      <c r="J525" s="46">
        <v>1264</v>
      </c>
      <c r="K525" s="44" t="s">
        <v>185</v>
      </c>
      <c r="L525" s="400">
        <f>SUM(N525:AP525)</f>
        <v>0</v>
      </c>
      <c r="M525" s="77">
        <v>5410</v>
      </c>
      <c r="N525" s="400"/>
      <c r="O525" s="400"/>
      <c r="P525" s="400"/>
      <c r="Q525" s="400"/>
      <c r="R525" s="400"/>
      <c r="S525" s="400"/>
      <c r="T525" s="400"/>
      <c r="U525" s="400"/>
      <c r="V525" s="400"/>
      <c r="W525" s="400"/>
      <c r="X525" s="400"/>
      <c r="Y525" s="400"/>
      <c r="Z525" s="400"/>
      <c r="AA525" s="400"/>
      <c r="AB525" s="400"/>
      <c r="AC525" s="400"/>
      <c r="AD525" s="400"/>
      <c r="AE525" s="400"/>
      <c r="AF525" s="400"/>
      <c r="AG525" s="400"/>
      <c r="AH525" s="400"/>
      <c r="AI525" s="400"/>
      <c r="AJ525" s="400"/>
      <c r="AK525" s="400"/>
      <c r="AL525" s="400"/>
      <c r="AM525" s="400"/>
      <c r="AN525" s="400"/>
      <c r="AO525" s="400"/>
      <c r="AP525" s="400"/>
    </row>
    <row r="526" spans="1:42" ht="26.4" x14ac:dyDescent="0.3">
      <c r="A526" s="8">
        <f t="shared" si="361"/>
        <v>37</v>
      </c>
      <c r="B526" s="9" t="str">
        <f t="shared" si="413"/>
        <v xml:space="preserve"> </v>
      </c>
      <c r="C526" s="45" t="str">
        <f>IF(I526&gt;0,LEFT(E526,3),"  ")</f>
        <v xml:space="preserve">  </v>
      </c>
      <c r="D526" s="45" t="str">
        <f>IF(I526&gt;0,LEFT(E526,4),"  ")</f>
        <v xml:space="preserve">  </v>
      </c>
      <c r="E526" s="39"/>
      <c r="F526" s="40"/>
      <c r="G526" s="41"/>
      <c r="H526" s="42">
        <v>37</v>
      </c>
      <c r="I526" s="43"/>
      <c r="J526" s="43"/>
      <c r="K526" s="5" t="s">
        <v>116</v>
      </c>
      <c r="L526" s="110">
        <f>SUM(L527)</f>
        <v>0</v>
      </c>
      <c r="M526" s="18"/>
      <c r="N526" s="110">
        <f t="shared" ref="N526" si="414">SUM(N527)</f>
        <v>0</v>
      </c>
      <c r="O526" s="110">
        <f t="shared" ref="O526:AM526" si="415">SUM(O527)</f>
        <v>0</v>
      </c>
      <c r="P526" s="110">
        <f t="shared" si="415"/>
        <v>0</v>
      </c>
      <c r="Q526" s="110">
        <f t="shared" si="415"/>
        <v>0</v>
      </c>
      <c r="R526" s="110">
        <f t="shared" si="415"/>
        <v>0</v>
      </c>
      <c r="S526" s="110">
        <f t="shared" si="415"/>
        <v>0</v>
      </c>
      <c r="T526" s="110">
        <f t="shared" si="415"/>
        <v>0</v>
      </c>
      <c r="U526" s="110">
        <f t="shared" si="415"/>
        <v>0</v>
      </c>
      <c r="V526" s="110">
        <f t="shared" si="415"/>
        <v>0</v>
      </c>
      <c r="W526" s="110">
        <f t="shared" si="415"/>
        <v>0</v>
      </c>
      <c r="X526" s="110">
        <f t="shared" si="415"/>
        <v>0</v>
      </c>
      <c r="Y526" s="110">
        <f t="shared" si="415"/>
        <v>0</v>
      </c>
      <c r="Z526" s="110">
        <f t="shared" si="415"/>
        <v>0</v>
      </c>
      <c r="AA526" s="110">
        <f t="shared" si="415"/>
        <v>0</v>
      </c>
      <c r="AB526" s="110">
        <f t="shared" si="415"/>
        <v>0</v>
      </c>
      <c r="AC526" s="110">
        <f t="shared" si="415"/>
        <v>0</v>
      </c>
      <c r="AD526" s="110">
        <f t="shared" si="415"/>
        <v>0</v>
      </c>
      <c r="AE526" s="110">
        <f t="shared" si="415"/>
        <v>0</v>
      </c>
      <c r="AF526" s="110">
        <f t="shared" si="415"/>
        <v>0</v>
      </c>
      <c r="AG526" s="110">
        <f t="shared" si="415"/>
        <v>0</v>
      </c>
      <c r="AH526" s="110">
        <f t="shared" si="415"/>
        <v>0</v>
      </c>
      <c r="AI526" s="110">
        <f t="shared" si="415"/>
        <v>0</v>
      </c>
      <c r="AJ526" s="110">
        <f t="shared" si="415"/>
        <v>0</v>
      </c>
      <c r="AK526" s="110">
        <f t="shared" si="415"/>
        <v>0</v>
      </c>
      <c r="AL526" s="110">
        <f t="shared" si="415"/>
        <v>0</v>
      </c>
      <c r="AM526" s="110">
        <f t="shared" si="415"/>
        <v>0</v>
      </c>
      <c r="AN526" s="110">
        <f t="shared" ref="AN526:AP526" si="416">SUM(AN527)</f>
        <v>0</v>
      </c>
      <c r="AO526" s="110">
        <f t="shared" si="416"/>
        <v>0</v>
      </c>
      <c r="AP526" s="110">
        <f t="shared" si="416"/>
        <v>0</v>
      </c>
    </row>
    <row r="527" spans="1:42" ht="26.4" x14ac:dyDescent="0.3">
      <c r="A527" s="8">
        <f t="shared" si="361"/>
        <v>372</v>
      </c>
      <c r="B527" s="9" t="str">
        <f t="shared" si="413"/>
        <v xml:space="preserve"> </v>
      </c>
      <c r="C527" s="45" t="str">
        <f>IF(I527&gt;0,LEFT(E527,3),"  ")</f>
        <v xml:space="preserve">  </v>
      </c>
      <c r="D527" s="45" t="str">
        <f>IF(I527&gt;0,LEFT(E527,4),"  ")</f>
        <v xml:space="preserve">  </v>
      </c>
      <c r="E527" s="39"/>
      <c r="F527" s="40"/>
      <c r="G527" s="41"/>
      <c r="H527" s="42">
        <v>372</v>
      </c>
      <c r="I527" s="43"/>
      <c r="J527" s="43"/>
      <c r="K527" s="5" t="s">
        <v>117</v>
      </c>
      <c r="L527" s="110">
        <f>SUM(L528:L530)</f>
        <v>0</v>
      </c>
      <c r="M527" s="18"/>
      <c r="N527" s="110">
        <f>SUM(N528:N530)</f>
        <v>0</v>
      </c>
      <c r="O527" s="110">
        <f t="shared" ref="O527:Y527" si="417">SUM(O528:O530)</f>
        <v>0</v>
      </c>
      <c r="P527" s="110">
        <f t="shared" si="417"/>
        <v>0</v>
      </c>
      <c r="Q527" s="110">
        <f t="shared" si="417"/>
        <v>0</v>
      </c>
      <c r="R527" s="110">
        <f t="shared" si="417"/>
        <v>0</v>
      </c>
      <c r="S527" s="110">
        <f t="shared" si="417"/>
        <v>0</v>
      </c>
      <c r="T527" s="110">
        <f t="shared" si="417"/>
        <v>0</v>
      </c>
      <c r="U527" s="110">
        <f t="shared" si="417"/>
        <v>0</v>
      </c>
      <c r="V527" s="110">
        <f t="shared" si="417"/>
        <v>0</v>
      </c>
      <c r="W527" s="110">
        <f t="shared" si="417"/>
        <v>0</v>
      </c>
      <c r="X527" s="110">
        <f t="shared" si="417"/>
        <v>0</v>
      </c>
      <c r="Y527" s="110">
        <f t="shared" si="417"/>
        <v>0</v>
      </c>
      <c r="Z527" s="110">
        <f t="shared" ref="Z527:AP527" si="418">SUM(Z528:Z530)</f>
        <v>0</v>
      </c>
      <c r="AA527" s="110">
        <f t="shared" si="418"/>
        <v>0</v>
      </c>
      <c r="AB527" s="110">
        <f t="shared" si="418"/>
        <v>0</v>
      </c>
      <c r="AC527" s="110">
        <f t="shared" si="418"/>
        <v>0</v>
      </c>
      <c r="AD527" s="110">
        <f t="shared" si="418"/>
        <v>0</v>
      </c>
      <c r="AE527" s="110">
        <f t="shared" si="418"/>
        <v>0</v>
      </c>
      <c r="AF527" s="110">
        <f t="shared" si="418"/>
        <v>0</v>
      </c>
      <c r="AG527" s="110">
        <f t="shared" si="418"/>
        <v>0</v>
      </c>
      <c r="AH527" s="110">
        <f t="shared" si="418"/>
        <v>0</v>
      </c>
      <c r="AI527" s="110">
        <f t="shared" si="418"/>
        <v>0</v>
      </c>
      <c r="AJ527" s="110">
        <f t="shared" si="418"/>
        <v>0</v>
      </c>
      <c r="AK527" s="110">
        <f t="shared" si="418"/>
        <v>0</v>
      </c>
      <c r="AL527" s="110">
        <f t="shared" si="418"/>
        <v>0</v>
      </c>
      <c r="AM527" s="110">
        <f t="shared" si="418"/>
        <v>0</v>
      </c>
      <c r="AN527" s="110">
        <f t="shared" si="418"/>
        <v>0</v>
      </c>
      <c r="AO527" s="110">
        <f t="shared" si="418"/>
        <v>0</v>
      </c>
      <c r="AP527" s="110">
        <f t="shared" si="418"/>
        <v>0</v>
      </c>
    </row>
    <row r="528" spans="1:42" ht="26.4" x14ac:dyDescent="0.3">
      <c r="A528" s="8">
        <f t="shared" si="361"/>
        <v>3721</v>
      </c>
      <c r="B528" s="9">
        <f t="shared" si="413"/>
        <v>54</v>
      </c>
      <c r="C528" s="45" t="str">
        <f>IF(I528&gt;0,LEFT(E528,3),"  ")</f>
        <v>092</v>
      </c>
      <c r="D528" s="45" t="str">
        <f>IF(I528&gt;0,LEFT(E528,4),"  ")</f>
        <v>0922</v>
      </c>
      <c r="E528" s="39" t="s">
        <v>143</v>
      </c>
      <c r="F528" s="40">
        <v>32</v>
      </c>
      <c r="G528" s="74">
        <v>54</v>
      </c>
      <c r="H528" s="42">
        <v>3721</v>
      </c>
      <c r="I528" s="46">
        <v>1265</v>
      </c>
      <c r="J528" s="46">
        <v>1265</v>
      </c>
      <c r="K528" s="5" t="s">
        <v>118</v>
      </c>
      <c r="L528" s="400">
        <f>SUM(N528:AP528)</f>
        <v>0</v>
      </c>
      <c r="M528" s="77">
        <v>5410</v>
      </c>
      <c r="N528" s="400"/>
      <c r="O528" s="400"/>
      <c r="P528" s="400"/>
      <c r="Q528" s="400"/>
      <c r="R528" s="400"/>
      <c r="S528" s="400"/>
      <c r="T528" s="400"/>
      <c r="U528" s="400"/>
      <c r="V528" s="400"/>
      <c r="W528" s="400"/>
      <c r="X528" s="400"/>
      <c r="Y528" s="400"/>
      <c r="Z528" s="400"/>
      <c r="AA528" s="400"/>
      <c r="AB528" s="400"/>
      <c r="AC528" s="400"/>
      <c r="AD528" s="400"/>
      <c r="AE528" s="400"/>
      <c r="AF528" s="400"/>
      <c r="AG528" s="400"/>
      <c r="AH528" s="400"/>
      <c r="AI528" s="400"/>
      <c r="AJ528" s="400"/>
      <c r="AK528" s="400"/>
      <c r="AL528" s="400"/>
      <c r="AM528" s="400"/>
      <c r="AN528" s="400"/>
      <c r="AO528" s="400"/>
      <c r="AP528" s="400"/>
    </row>
    <row r="529" spans="1:42" ht="26.4" x14ac:dyDescent="0.3">
      <c r="A529" s="8">
        <f t="shared" si="361"/>
        <v>3722</v>
      </c>
      <c r="B529" s="9">
        <f t="shared" si="413"/>
        <v>32</v>
      </c>
      <c r="C529" s="45" t="str">
        <f>IF(I529&gt;0,LEFT(E529,3),"  ")</f>
        <v>092</v>
      </c>
      <c r="D529" s="45" t="str">
        <f>IF(I529&gt;0,LEFT(E529,4),"  ")</f>
        <v>0922</v>
      </c>
      <c r="E529" s="39" t="s">
        <v>143</v>
      </c>
      <c r="F529" s="40">
        <v>32</v>
      </c>
      <c r="G529" s="74">
        <v>32</v>
      </c>
      <c r="H529" s="42">
        <v>3722</v>
      </c>
      <c r="I529" s="397">
        <v>7046</v>
      </c>
      <c r="J529" s="46">
        <v>1207</v>
      </c>
      <c r="K529" s="5" t="s">
        <v>179</v>
      </c>
      <c r="L529" s="400">
        <f>SUM(N529:AP529)</f>
        <v>0</v>
      </c>
      <c r="M529" s="77">
        <v>3210</v>
      </c>
      <c r="N529" s="400"/>
      <c r="O529" s="400"/>
      <c r="P529" s="400"/>
      <c r="Q529" s="400"/>
      <c r="R529" s="400"/>
      <c r="S529" s="400"/>
      <c r="T529" s="400"/>
      <c r="U529" s="400"/>
      <c r="V529" s="400"/>
      <c r="W529" s="400"/>
      <c r="X529" s="400"/>
      <c r="Y529" s="400"/>
      <c r="Z529" s="400"/>
      <c r="AA529" s="400"/>
      <c r="AB529" s="400"/>
      <c r="AC529" s="400"/>
      <c r="AD529" s="400"/>
      <c r="AE529" s="400"/>
      <c r="AF529" s="400"/>
      <c r="AG529" s="400"/>
      <c r="AH529" s="400"/>
      <c r="AI529" s="400"/>
      <c r="AJ529" s="400"/>
      <c r="AK529" s="400"/>
      <c r="AL529" s="400"/>
      <c r="AM529" s="400"/>
      <c r="AN529" s="400"/>
      <c r="AO529" s="400"/>
      <c r="AP529" s="400"/>
    </row>
    <row r="530" spans="1:42" ht="26.4" x14ac:dyDescent="0.3">
      <c r="A530" s="8">
        <f t="shared" ref="A530" si="419">H530</f>
        <v>3722</v>
      </c>
      <c r="B530" s="9">
        <f t="shared" ref="B530" si="420">IF(J530&gt;0,G530," ")</f>
        <v>54</v>
      </c>
      <c r="C530" s="45" t="str">
        <f>IF(I530&gt;0,LEFT(E530,3),"  ")</f>
        <v>092</v>
      </c>
      <c r="D530" s="45" t="str">
        <f>IF(I530&gt;0,LEFT(E530,4),"  ")</f>
        <v>0922</v>
      </c>
      <c r="E530" s="39" t="s">
        <v>143</v>
      </c>
      <c r="F530" s="40">
        <v>32</v>
      </c>
      <c r="G530" s="74">
        <v>54</v>
      </c>
      <c r="H530" s="42">
        <v>3722</v>
      </c>
      <c r="I530" s="397">
        <v>7019</v>
      </c>
      <c r="J530" s="46">
        <v>1207</v>
      </c>
      <c r="K530" s="5" t="s">
        <v>179</v>
      </c>
      <c r="L530" s="400">
        <f>SUM(N530:AP530)</f>
        <v>0</v>
      </c>
      <c r="M530" s="77">
        <v>5410</v>
      </c>
      <c r="N530" s="400"/>
      <c r="O530" s="400"/>
      <c r="P530" s="400"/>
      <c r="Q530" s="400"/>
      <c r="R530" s="400"/>
      <c r="S530" s="400"/>
      <c r="T530" s="400"/>
      <c r="U530" s="400"/>
      <c r="V530" s="400"/>
      <c r="W530" s="400"/>
      <c r="X530" s="400"/>
      <c r="Y530" s="400"/>
      <c r="Z530" s="400"/>
      <c r="AA530" s="400"/>
      <c r="AB530" s="400"/>
      <c r="AC530" s="400"/>
      <c r="AD530" s="400"/>
      <c r="AE530" s="400"/>
      <c r="AF530" s="400"/>
      <c r="AG530" s="400"/>
      <c r="AH530" s="400"/>
      <c r="AI530" s="400"/>
      <c r="AJ530" s="400"/>
      <c r="AK530" s="400"/>
      <c r="AL530" s="400"/>
      <c r="AM530" s="400"/>
      <c r="AN530" s="400"/>
      <c r="AO530" s="400"/>
      <c r="AP530" s="400"/>
    </row>
    <row r="531" spans="1:42" x14ac:dyDescent="0.3">
      <c r="A531" s="8">
        <f t="shared" si="361"/>
        <v>38</v>
      </c>
      <c r="B531" s="9" t="str">
        <f t="shared" si="413"/>
        <v xml:space="preserve"> </v>
      </c>
      <c r="C531" s="45" t="str">
        <f t="shared" si="309"/>
        <v xml:space="preserve">  </v>
      </c>
      <c r="D531" s="45" t="str">
        <f t="shared" si="310"/>
        <v xml:space="preserve">  </v>
      </c>
      <c r="E531" s="39"/>
      <c r="F531" s="40"/>
      <c r="G531" s="41"/>
      <c r="H531" s="42">
        <v>38</v>
      </c>
      <c r="I531" s="43"/>
      <c r="J531" s="43"/>
      <c r="K531" s="44" t="s">
        <v>66</v>
      </c>
      <c r="L531" s="110">
        <f t="shared" ref="L531" si="421">SUM(L532)</f>
        <v>0</v>
      </c>
      <c r="M531" s="18"/>
      <c r="N531" s="110">
        <f t="shared" ref="N531" si="422">SUM(N532)</f>
        <v>0</v>
      </c>
      <c r="O531" s="110">
        <f t="shared" ref="O531:AM531" si="423">SUM(O532)</f>
        <v>0</v>
      </c>
      <c r="P531" s="110">
        <f t="shared" si="423"/>
        <v>0</v>
      </c>
      <c r="Q531" s="110">
        <f t="shared" si="423"/>
        <v>0</v>
      </c>
      <c r="R531" s="110">
        <f t="shared" si="423"/>
        <v>0</v>
      </c>
      <c r="S531" s="110">
        <f t="shared" si="423"/>
        <v>0</v>
      </c>
      <c r="T531" s="110">
        <f t="shared" si="423"/>
        <v>0</v>
      </c>
      <c r="U531" s="110">
        <f t="shared" si="423"/>
        <v>0</v>
      </c>
      <c r="V531" s="110">
        <f t="shared" si="423"/>
        <v>0</v>
      </c>
      <c r="W531" s="110">
        <f t="shared" si="423"/>
        <v>0</v>
      </c>
      <c r="X531" s="110">
        <f t="shared" si="423"/>
        <v>0</v>
      </c>
      <c r="Y531" s="110">
        <f t="shared" si="423"/>
        <v>0</v>
      </c>
      <c r="Z531" s="110">
        <f t="shared" si="423"/>
        <v>0</v>
      </c>
      <c r="AA531" s="110">
        <f t="shared" si="423"/>
        <v>0</v>
      </c>
      <c r="AB531" s="110">
        <f t="shared" si="423"/>
        <v>0</v>
      </c>
      <c r="AC531" s="110">
        <f t="shared" si="423"/>
        <v>0</v>
      </c>
      <c r="AD531" s="110">
        <f t="shared" si="423"/>
        <v>0</v>
      </c>
      <c r="AE531" s="110">
        <f t="shared" si="423"/>
        <v>0</v>
      </c>
      <c r="AF531" s="110">
        <f t="shared" si="423"/>
        <v>0</v>
      </c>
      <c r="AG531" s="110">
        <f t="shared" si="423"/>
        <v>0</v>
      </c>
      <c r="AH531" s="110">
        <f t="shared" si="423"/>
        <v>0</v>
      </c>
      <c r="AI531" s="110">
        <f t="shared" si="423"/>
        <v>0</v>
      </c>
      <c r="AJ531" s="110">
        <f t="shared" si="423"/>
        <v>0</v>
      </c>
      <c r="AK531" s="110">
        <f t="shared" si="423"/>
        <v>0</v>
      </c>
      <c r="AL531" s="110">
        <f t="shared" si="423"/>
        <v>0</v>
      </c>
      <c r="AM531" s="110">
        <f t="shared" si="423"/>
        <v>0</v>
      </c>
      <c r="AN531" s="110">
        <f t="shared" ref="AN531:AP531" si="424">SUM(AN532)</f>
        <v>0</v>
      </c>
      <c r="AO531" s="110">
        <f t="shared" si="424"/>
        <v>0</v>
      </c>
      <c r="AP531" s="110">
        <f t="shared" si="424"/>
        <v>0</v>
      </c>
    </row>
    <row r="532" spans="1:42" x14ac:dyDescent="0.3">
      <c r="A532" s="8">
        <f t="shared" si="361"/>
        <v>381</v>
      </c>
      <c r="B532" s="9" t="str">
        <f t="shared" si="413"/>
        <v xml:space="preserve"> </v>
      </c>
      <c r="C532" s="45" t="str">
        <f t="shared" si="309"/>
        <v xml:space="preserve">  </v>
      </c>
      <c r="D532" s="45" t="str">
        <f t="shared" si="310"/>
        <v xml:space="preserve">  </v>
      </c>
      <c r="E532" s="39"/>
      <c r="F532" s="40"/>
      <c r="G532" s="41"/>
      <c r="H532" s="42">
        <v>381</v>
      </c>
      <c r="I532" s="43"/>
      <c r="J532" s="43"/>
      <c r="K532" s="44" t="s">
        <v>67</v>
      </c>
      <c r="L532" s="110">
        <f>SUM(L533:L534)</f>
        <v>0</v>
      </c>
      <c r="M532" s="18"/>
      <c r="N532" s="110">
        <f>SUM(N533:N534)</f>
        <v>0</v>
      </c>
      <c r="O532" s="110">
        <f t="shared" ref="O532:Y532" si="425">SUM(O533:O534)</f>
        <v>0</v>
      </c>
      <c r="P532" s="110">
        <f t="shared" si="425"/>
        <v>0</v>
      </c>
      <c r="Q532" s="110">
        <f t="shared" si="425"/>
        <v>0</v>
      </c>
      <c r="R532" s="110">
        <f t="shared" si="425"/>
        <v>0</v>
      </c>
      <c r="S532" s="110">
        <f t="shared" si="425"/>
        <v>0</v>
      </c>
      <c r="T532" s="110">
        <f t="shared" si="425"/>
        <v>0</v>
      </c>
      <c r="U532" s="110">
        <f t="shared" si="425"/>
        <v>0</v>
      </c>
      <c r="V532" s="110">
        <f t="shared" si="425"/>
        <v>0</v>
      </c>
      <c r="W532" s="110">
        <f t="shared" si="425"/>
        <v>0</v>
      </c>
      <c r="X532" s="110">
        <f t="shared" si="425"/>
        <v>0</v>
      </c>
      <c r="Y532" s="110">
        <f t="shared" si="425"/>
        <v>0</v>
      </c>
      <c r="Z532" s="110">
        <f t="shared" ref="Z532:AP532" si="426">SUM(Z533:Z534)</f>
        <v>0</v>
      </c>
      <c r="AA532" s="110">
        <f t="shared" si="426"/>
        <v>0</v>
      </c>
      <c r="AB532" s="110">
        <f t="shared" si="426"/>
        <v>0</v>
      </c>
      <c r="AC532" s="110">
        <f t="shared" si="426"/>
        <v>0</v>
      </c>
      <c r="AD532" s="110">
        <f t="shared" si="426"/>
        <v>0</v>
      </c>
      <c r="AE532" s="110">
        <f t="shared" si="426"/>
        <v>0</v>
      </c>
      <c r="AF532" s="110">
        <f t="shared" si="426"/>
        <v>0</v>
      </c>
      <c r="AG532" s="110">
        <f t="shared" si="426"/>
        <v>0</v>
      </c>
      <c r="AH532" s="110">
        <f t="shared" si="426"/>
        <v>0</v>
      </c>
      <c r="AI532" s="110">
        <f t="shared" si="426"/>
        <v>0</v>
      </c>
      <c r="AJ532" s="110">
        <f t="shared" si="426"/>
        <v>0</v>
      </c>
      <c r="AK532" s="110">
        <f t="shared" si="426"/>
        <v>0</v>
      </c>
      <c r="AL532" s="110">
        <f t="shared" si="426"/>
        <v>0</v>
      </c>
      <c r="AM532" s="110">
        <f t="shared" si="426"/>
        <v>0</v>
      </c>
      <c r="AN532" s="110">
        <f t="shared" si="426"/>
        <v>0</v>
      </c>
      <c r="AO532" s="110">
        <f t="shared" si="426"/>
        <v>0</v>
      </c>
      <c r="AP532" s="110">
        <f t="shared" si="426"/>
        <v>0</v>
      </c>
    </row>
    <row r="533" spans="1:42" x14ac:dyDescent="0.3">
      <c r="A533" s="8">
        <f t="shared" si="361"/>
        <v>3811</v>
      </c>
      <c r="B533" s="9">
        <f t="shared" si="413"/>
        <v>62</v>
      </c>
      <c r="C533" s="45" t="str">
        <f t="shared" si="309"/>
        <v>092</v>
      </c>
      <c r="D533" s="45" t="str">
        <f t="shared" si="310"/>
        <v>0922</v>
      </c>
      <c r="E533" s="39" t="s">
        <v>143</v>
      </c>
      <c r="F533" s="40">
        <v>32</v>
      </c>
      <c r="G533" s="74">
        <v>62</v>
      </c>
      <c r="H533" s="42">
        <v>3811</v>
      </c>
      <c r="I533" s="46">
        <v>1266</v>
      </c>
      <c r="J533" s="46">
        <v>1266</v>
      </c>
      <c r="K533" s="44" t="s">
        <v>68</v>
      </c>
      <c r="L533" s="400">
        <f>SUM(N533:AP533)</f>
        <v>0</v>
      </c>
      <c r="M533" s="77">
        <v>6210</v>
      </c>
      <c r="N533" s="400"/>
      <c r="O533" s="400"/>
      <c r="P533" s="400"/>
      <c r="Q533" s="400"/>
      <c r="R533" s="400"/>
      <c r="S533" s="400"/>
      <c r="T533" s="400"/>
      <c r="U533" s="400"/>
      <c r="V533" s="400"/>
      <c r="W533" s="400"/>
      <c r="X533" s="400"/>
      <c r="Y533" s="400"/>
      <c r="Z533" s="400"/>
      <c r="AA533" s="400"/>
      <c r="AB533" s="400"/>
      <c r="AC533" s="400"/>
      <c r="AD533" s="400"/>
      <c r="AE533" s="400"/>
      <c r="AF533" s="400"/>
      <c r="AG533" s="400"/>
      <c r="AH533" s="400"/>
      <c r="AI533" s="400"/>
      <c r="AJ533" s="400"/>
      <c r="AK533" s="400"/>
      <c r="AL533" s="400"/>
      <c r="AM533" s="400"/>
      <c r="AN533" s="400"/>
      <c r="AO533" s="400"/>
      <c r="AP533" s="400"/>
    </row>
    <row r="534" spans="1:42" x14ac:dyDescent="0.3">
      <c r="A534" s="8">
        <f t="shared" ref="A534" si="427">H534</f>
        <v>3813</v>
      </c>
      <c r="B534" s="9">
        <f t="shared" ref="B534" si="428">IF(J534&gt;0,G534," ")</f>
        <v>54</v>
      </c>
      <c r="C534" s="45" t="str">
        <f t="shared" ref="C534" si="429">IF(I534&gt;0,LEFT(E534,3),"  ")</f>
        <v>092</v>
      </c>
      <c r="D534" s="45" t="str">
        <f t="shared" ref="D534" si="430">IF(I534&gt;0,LEFT(E534,4),"  ")</f>
        <v>0922</v>
      </c>
      <c r="E534" s="39" t="s">
        <v>143</v>
      </c>
      <c r="F534" s="40">
        <v>32</v>
      </c>
      <c r="G534" s="74">
        <v>54</v>
      </c>
      <c r="H534" s="42">
        <v>3813</v>
      </c>
      <c r="I534" s="397">
        <v>7026</v>
      </c>
      <c r="J534" s="46">
        <v>1207</v>
      </c>
      <c r="K534" s="44" t="s">
        <v>1226</v>
      </c>
      <c r="L534" s="400">
        <f>SUM(N534:AP534)</f>
        <v>0</v>
      </c>
      <c r="M534" s="77">
        <v>5410</v>
      </c>
      <c r="N534" s="400"/>
      <c r="O534" s="400"/>
      <c r="P534" s="400"/>
      <c r="Q534" s="400"/>
      <c r="R534" s="400"/>
      <c r="S534" s="400"/>
      <c r="T534" s="400"/>
      <c r="U534" s="400"/>
      <c r="V534" s="400"/>
      <c r="W534" s="400"/>
      <c r="X534" s="400"/>
      <c r="Y534" s="400"/>
      <c r="Z534" s="400"/>
      <c r="AA534" s="400"/>
      <c r="AB534" s="400"/>
      <c r="AC534" s="400"/>
      <c r="AD534" s="400"/>
      <c r="AE534" s="400"/>
      <c r="AF534" s="400"/>
      <c r="AG534" s="400"/>
      <c r="AH534" s="400"/>
      <c r="AI534" s="400"/>
      <c r="AJ534" s="400"/>
      <c r="AK534" s="400"/>
      <c r="AL534" s="400"/>
      <c r="AM534" s="400"/>
      <c r="AN534" s="400"/>
      <c r="AO534" s="400"/>
      <c r="AP534" s="400"/>
    </row>
    <row r="535" spans="1:42" ht="26.4" x14ac:dyDescent="0.3">
      <c r="A535" s="8">
        <f t="shared" si="361"/>
        <v>4</v>
      </c>
      <c r="B535" s="9" t="str">
        <f t="shared" si="413"/>
        <v xml:space="preserve"> </v>
      </c>
      <c r="C535" s="45" t="str">
        <f t="shared" si="309"/>
        <v xml:space="preserve">  </v>
      </c>
      <c r="D535" s="45" t="str">
        <f t="shared" si="310"/>
        <v xml:space="preserve">  </v>
      </c>
      <c r="E535" s="39"/>
      <c r="F535" s="40"/>
      <c r="G535" s="41"/>
      <c r="H535" s="42">
        <v>4</v>
      </c>
      <c r="I535" s="43"/>
      <c r="J535" s="43"/>
      <c r="K535" s="44" t="s">
        <v>71</v>
      </c>
      <c r="L535" s="110">
        <f>SUM(L536,L540,L592)</f>
        <v>0</v>
      </c>
      <c r="M535" s="18"/>
      <c r="N535" s="110">
        <f>SUM(N536,N540,N592)</f>
        <v>0</v>
      </c>
      <c r="O535" s="110">
        <f t="shared" ref="O535:Z535" si="431">SUM(O536,O540,O592)</f>
        <v>0</v>
      </c>
      <c r="P535" s="110">
        <f t="shared" si="431"/>
        <v>0</v>
      </c>
      <c r="Q535" s="110">
        <f t="shared" si="431"/>
        <v>0</v>
      </c>
      <c r="R535" s="110">
        <f t="shared" si="431"/>
        <v>0</v>
      </c>
      <c r="S535" s="110">
        <f t="shared" si="431"/>
        <v>0</v>
      </c>
      <c r="T535" s="110">
        <f t="shared" si="431"/>
        <v>0</v>
      </c>
      <c r="U535" s="110">
        <f t="shared" si="431"/>
        <v>0</v>
      </c>
      <c r="V535" s="110">
        <f t="shared" si="431"/>
        <v>0</v>
      </c>
      <c r="W535" s="110">
        <f t="shared" si="431"/>
        <v>0</v>
      </c>
      <c r="X535" s="110">
        <f t="shared" si="431"/>
        <v>0</v>
      </c>
      <c r="Y535" s="110">
        <f t="shared" si="431"/>
        <v>0</v>
      </c>
      <c r="Z535" s="110">
        <f t="shared" si="431"/>
        <v>0</v>
      </c>
      <c r="AA535" s="110">
        <f t="shared" ref="AA535:AP535" si="432">SUM(AA536,AA540,AA592)</f>
        <v>0</v>
      </c>
      <c r="AB535" s="110">
        <f t="shared" si="432"/>
        <v>0</v>
      </c>
      <c r="AC535" s="110">
        <f t="shared" si="432"/>
        <v>0</v>
      </c>
      <c r="AD535" s="110">
        <f t="shared" si="432"/>
        <v>0</v>
      </c>
      <c r="AE535" s="110">
        <f t="shared" si="432"/>
        <v>0</v>
      </c>
      <c r="AF535" s="110">
        <f t="shared" si="432"/>
        <v>0</v>
      </c>
      <c r="AG535" s="110">
        <f t="shared" si="432"/>
        <v>0</v>
      </c>
      <c r="AH535" s="110">
        <f t="shared" si="432"/>
        <v>0</v>
      </c>
      <c r="AI535" s="110">
        <f t="shared" si="432"/>
        <v>0</v>
      </c>
      <c r="AJ535" s="110">
        <f t="shared" si="432"/>
        <v>0</v>
      </c>
      <c r="AK535" s="110">
        <f t="shared" si="432"/>
        <v>0</v>
      </c>
      <c r="AL535" s="110">
        <f t="shared" si="432"/>
        <v>0</v>
      </c>
      <c r="AM535" s="110">
        <f t="shared" si="432"/>
        <v>0</v>
      </c>
      <c r="AN535" s="110">
        <f t="shared" si="432"/>
        <v>0</v>
      </c>
      <c r="AO535" s="110">
        <f t="shared" si="432"/>
        <v>0</v>
      </c>
      <c r="AP535" s="110">
        <f t="shared" si="432"/>
        <v>0</v>
      </c>
    </row>
    <row r="536" spans="1:42" ht="26.4" x14ac:dyDescent="0.3">
      <c r="A536" s="8">
        <f t="shared" si="361"/>
        <v>41</v>
      </c>
      <c r="B536" s="9" t="str">
        <f t="shared" si="413"/>
        <v xml:space="preserve"> </v>
      </c>
      <c r="C536" s="45" t="str">
        <f>IF(I536&gt;0,LEFT(E536,3),"  ")</f>
        <v xml:space="preserve">  </v>
      </c>
      <c r="D536" s="45" t="str">
        <f>IF(I536&gt;0,LEFT(E536,4),"  ")</f>
        <v xml:space="preserve">  </v>
      </c>
      <c r="E536" s="39"/>
      <c r="F536" s="40"/>
      <c r="G536" s="41"/>
      <c r="H536" s="42">
        <v>41</v>
      </c>
      <c r="I536" s="43"/>
      <c r="J536" s="43"/>
      <c r="K536" s="44" t="s">
        <v>98</v>
      </c>
      <c r="L536" s="110">
        <f t="shared" ref="L536:W536" si="433">SUM(L537)</f>
        <v>0</v>
      </c>
      <c r="M536" s="18"/>
      <c r="N536" s="110">
        <f t="shared" si="433"/>
        <v>0</v>
      </c>
      <c r="O536" s="110">
        <f t="shared" si="433"/>
        <v>0</v>
      </c>
      <c r="P536" s="110">
        <f t="shared" si="433"/>
        <v>0</v>
      </c>
      <c r="Q536" s="110">
        <f t="shared" si="433"/>
        <v>0</v>
      </c>
      <c r="R536" s="110">
        <f t="shared" si="433"/>
        <v>0</v>
      </c>
      <c r="S536" s="110">
        <f t="shared" si="433"/>
        <v>0</v>
      </c>
      <c r="T536" s="110">
        <f t="shared" si="433"/>
        <v>0</v>
      </c>
      <c r="U536" s="110">
        <f t="shared" si="433"/>
        <v>0</v>
      </c>
      <c r="V536" s="110">
        <f t="shared" si="433"/>
        <v>0</v>
      </c>
      <c r="W536" s="110">
        <f t="shared" si="433"/>
        <v>0</v>
      </c>
      <c r="X536" s="110">
        <f t="shared" ref="X536:AP536" si="434">SUM(X537)</f>
        <v>0</v>
      </c>
      <c r="Y536" s="110">
        <f t="shared" si="434"/>
        <v>0</v>
      </c>
      <c r="Z536" s="110">
        <f t="shared" si="434"/>
        <v>0</v>
      </c>
      <c r="AA536" s="110">
        <f t="shared" si="434"/>
        <v>0</v>
      </c>
      <c r="AB536" s="110">
        <f t="shared" si="434"/>
        <v>0</v>
      </c>
      <c r="AC536" s="110">
        <f t="shared" si="434"/>
        <v>0</v>
      </c>
      <c r="AD536" s="110">
        <f t="shared" si="434"/>
        <v>0</v>
      </c>
      <c r="AE536" s="110">
        <f t="shared" si="434"/>
        <v>0</v>
      </c>
      <c r="AF536" s="110">
        <f t="shared" si="434"/>
        <v>0</v>
      </c>
      <c r="AG536" s="110">
        <f t="shared" si="434"/>
        <v>0</v>
      </c>
      <c r="AH536" s="110">
        <f t="shared" si="434"/>
        <v>0</v>
      </c>
      <c r="AI536" s="110">
        <f t="shared" si="434"/>
        <v>0</v>
      </c>
      <c r="AJ536" s="110">
        <f t="shared" si="434"/>
        <v>0</v>
      </c>
      <c r="AK536" s="110">
        <f t="shared" si="434"/>
        <v>0</v>
      </c>
      <c r="AL536" s="110">
        <f t="shared" si="434"/>
        <v>0</v>
      </c>
      <c r="AM536" s="110">
        <f t="shared" si="434"/>
        <v>0</v>
      </c>
      <c r="AN536" s="110">
        <f t="shared" si="434"/>
        <v>0</v>
      </c>
      <c r="AO536" s="110">
        <f t="shared" si="434"/>
        <v>0</v>
      </c>
      <c r="AP536" s="110">
        <f t="shared" si="434"/>
        <v>0</v>
      </c>
    </row>
    <row r="537" spans="1:42" x14ac:dyDescent="0.3">
      <c r="A537" s="8">
        <f t="shared" si="361"/>
        <v>412</v>
      </c>
      <c r="B537" s="9" t="str">
        <f t="shared" si="413"/>
        <v xml:space="preserve"> </v>
      </c>
      <c r="C537" s="45" t="str">
        <f>IF(I537&gt;0,LEFT(E537,3),"  ")</f>
        <v xml:space="preserve">  </v>
      </c>
      <c r="D537" s="45" t="str">
        <f>IF(I537&gt;0,LEFT(E537,4),"  ")</f>
        <v xml:space="preserve">  </v>
      </c>
      <c r="E537" s="39"/>
      <c r="F537" s="40"/>
      <c r="G537" s="41"/>
      <c r="H537" s="42">
        <v>412</v>
      </c>
      <c r="I537" s="43"/>
      <c r="J537" s="43"/>
      <c r="K537" s="44" t="s">
        <v>99</v>
      </c>
      <c r="L537" s="110">
        <f t="shared" ref="L537" si="435">SUM(L538:L539)</f>
        <v>0</v>
      </c>
      <c r="M537" s="18"/>
      <c r="N537" s="110">
        <f t="shared" ref="N537" si="436">SUM(N538:N539)</f>
        <v>0</v>
      </c>
      <c r="O537" s="110">
        <f t="shared" ref="O537:Z537" si="437">SUM(O538:O539)</f>
        <v>0</v>
      </c>
      <c r="P537" s="110">
        <f t="shared" si="437"/>
        <v>0</v>
      </c>
      <c r="Q537" s="110">
        <f t="shared" si="437"/>
        <v>0</v>
      </c>
      <c r="R537" s="110">
        <f t="shared" si="437"/>
        <v>0</v>
      </c>
      <c r="S537" s="110">
        <f t="shared" si="437"/>
        <v>0</v>
      </c>
      <c r="T537" s="110">
        <f t="shared" si="437"/>
        <v>0</v>
      </c>
      <c r="U537" s="110">
        <f t="shared" si="437"/>
        <v>0</v>
      </c>
      <c r="V537" s="110">
        <f t="shared" si="437"/>
        <v>0</v>
      </c>
      <c r="W537" s="110">
        <f t="shared" si="437"/>
        <v>0</v>
      </c>
      <c r="X537" s="110">
        <f t="shared" si="437"/>
        <v>0</v>
      </c>
      <c r="Y537" s="110">
        <f t="shared" si="437"/>
        <v>0</v>
      </c>
      <c r="Z537" s="110">
        <f t="shared" si="437"/>
        <v>0</v>
      </c>
      <c r="AA537" s="110">
        <f t="shared" ref="AA537:AP537" si="438">SUM(AA538:AA539)</f>
        <v>0</v>
      </c>
      <c r="AB537" s="110">
        <f t="shared" si="438"/>
        <v>0</v>
      </c>
      <c r="AC537" s="110">
        <f t="shared" si="438"/>
        <v>0</v>
      </c>
      <c r="AD537" s="110">
        <f t="shared" si="438"/>
        <v>0</v>
      </c>
      <c r="AE537" s="110">
        <f t="shared" si="438"/>
        <v>0</v>
      </c>
      <c r="AF537" s="110">
        <f t="shared" si="438"/>
        <v>0</v>
      </c>
      <c r="AG537" s="110">
        <f t="shared" si="438"/>
        <v>0</v>
      </c>
      <c r="AH537" s="110">
        <f t="shared" si="438"/>
        <v>0</v>
      </c>
      <c r="AI537" s="110">
        <f t="shared" si="438"/>
        <v>0</v>
      </c>
      <c r="AJ537" s="110">
        <f t="shared" si="438"/>
        <v>0</v>
      </c>
      <c r="AK537" s="110">
        <f t="shared" si="438"/>
        <v>0</v>
      </c>
      <c r="AL537" s="110">
        <f t="shared" si="438"/>
        <v>0</v>
      </c>
      <c r="AM537" s="110">
        <f t="shared" si="438"/>
        <v>0</v>
      </c>
      <c r="AN537" s="110">
        <f t="shared" si="438"/>
        <v>0</v>
      </c>
      <c r="AO537" s="110">
        <f t="shared" si="438"/>
        <v>0</v>
      </c>
      <c r="AP537" s="110">
        <f t="shared" si="438"/>
        <v>0</v>
      </c>
    </row>
    <row r="538" spans="1:42" x14ac:dyDescent="0.3">
      <c r="A538" s="8">
        <f t="shared" si="361"/>
        <v>4123</v>
      </c>
      <c r="B538" s="9">
        <f t="shared" si="413"/>
        <v>54</v>
      </c>
      <c r="C538" s="45" t="str">
        <f>IF(I538&gt;0,LEFT(E538,3),"  ")</f>
        <v>092</v>
      </c>
      <c r="D538" s="45" t="str">
        <f>IF(I538&gt;0,LEFT(E538,4),"  ")</f>
        <v>0922</v>
      </c>
      <c r="E538" s="39" t="s">
        <v>143</v>
      </c>
      <c r="F538" s="40">
        <v>32</v>
      </c>
      <c r="G538" s="74">
        <v>54</v>
      </c>
      <c r="H538" s="42">
        <v>4123</v>
      </c>
      <c r="I538" s="46">
        <v>1267</v>
      </c>
      <c r="J538" s="46">
        <v>1267</v>
      </c>
      <c r="K538" s="44" t="s">
        <v>100</v>
      </c>
      <c r="L538" s="400">
        <f>SUM(N538:AP538)</f>
        <v>0</v>
      </c>
      <c r="M538" s="77">
        <v>5410</v>
      </c>
      <c r="N538" s="400"/>
      <c r="O538" s="400"/>
      <c r="P538" s="400"/>
      <c r="Q538" s="400"/>
      <c r="R538" s="400"/>
      <c r="S538" s="400"/>
      <c r="T538" s="400"/>
      <c r="U538" s="400"/>
      <c r="V538" s="400"/>
      <c r="W538" s="400"/>
      <c r="X538" s="400"/>
      <c r="Y538" s="400"/>
      <c r="Z538" s="400"/>
      <c r="AA538" s="400"/>
      <c r="AB538" s="400"/>
      <c r="AC538" s="400"/>
      <c r="AD538" s="400"/>
      <c r="AE538" s="400"/>
      <c r="AF538" s="400"/>
      <c r="AG538" s="400"/>
      <c r="AH538" s="400"/>
      <c r="AI538" s="400"/>
      <c r="AJ538" s="400"/>
      <c r="AK538" s="400"/>
      <c r="AL538" s="400"/>
      <c r="AM538" s="400"/>
      <c r="AN538" s="400"/>
      <c r="AO538" s="400"/>
      <c r="AP538" s="400"/>
    </row>
    <row r="539" spans="1:42" x14ac:dyDescent="0.3">
      <c r="A539" s="8">
        <f t="shared" si="361"/>
        <v>4123</v>
      </c>
      <c r="B539" s="9">
        <f t="shared" si="413"/>
        <v>32</v>
      </c>
      <c r="C539" s="45" t="str">
        <f>IF(I539&gt;0,LEFT(E539,3),"  ")</f>
        <v>092</v>
      </c>
      <c r="D539" s="45" t="str">
        <f>IF(I539&gt;0,LEFT(E539,4),"  ")</f>
        <v>0922</v>
      </c>
      <c r="E539" s="39" t="s">
        <v>143</v>
      </c>
      <c r="F539" s="40">
        <v>32</v>
      </c>
      <c r="G539" s="74">
        <v>32</v>
      </c>
      <c r="H539" s="42">
        <v>4123</v>
      </c>
      <c r="I539" s="397">
        <v>1743</v>
      </c>
      <c r="J539" s="46">
        <v>1267</v>
      </c>
      <c r="K539" s="44" t="s">
        <v>100</v>
      </c>
      <c r="L539" s="400">
        <f>SUM(N539:AP539)</f>
        <v>0</v>
      </c>
      <c r="M539" s="76">
        <v>3210</v>
      </c>
      <c r="N539" s="400"/>
      <c r="O539" s="400"/>
      <c r="P539" s="400"/>
      <c r="Q539" s="400"/>
      <c r="R539" s="400"/>
      <c r="S539" s="400"/>
      <c r="T539" s="400"/>
      <c r="U539" s="400"/>
      <c r="V539" s="400"/>
      <c r="W539" s="400"/>
      <c r="X539" s="400"/>
      <c r="Y539" s="400"/>
      <c r="Z539" s="400"/>
      <c r="AA539" s="400"/>
      <c r="AB539" s="400"/>
      <c r="AC539" s="400"/>
      <c r="AD539" s="400"/>
      <c r="AE539" s="400"/>
      <c r="AF539" s="400"/>
      <c r="AG539" s="400"/>
      <c r="AH539" s="400"/>
      <c r="AI539" s="400"/>
      <c r="AJ539" s="400"/>
      <c r="AK539" s="400"/>
      <c r="AL539" s="400"/>
      <c r="AM539" s="400"/>
      <c r="AN539" s="400"/>
      <c r="AO539" s="400"/>
      <c r="AP539" s="400"/>
    </row>
    <row r="540" spans="1:42" ht="26.4" x14ac:dyDescent="0.3">
      <c r="A540" s="8">
        <f t="shared" si="361"/>
        <v>42</v>
      </c>
      <c r="B540" s="9" t="str">
        <f t="shared" si="413"/>
        <v xml:space="preserve"> </v>
      </c>
      <c r="C540" s="45" t="str">
        <f t="shared" si="309"/>
        <v xml:space="preserve">  </v>
      </c>
      <c r="D540" s="45" t="str">
        <f t="shared" si="310"/>
        <v xml:space="preserve">  </v>
      </c>
      <c r="E540" s="39"/>
      <c r="F540" s="40"/>
      <c r="G540" s="41"/>
      <c r="H540" s="42">
        <v>42</v>
      </c>
      <c r="I540" s="43"/>
      <c r="J540" s="43"/>
      <c r="K540" s="44" t="s">
        <v>72</v>
      </c>
      <c r="L540" s="110">
        <f t="shared" ref="L540" si="439">SUM(L541,L544,L578,L582,L588,L590)</f>
        <v>0</v>
      </c>
      <c r="M540" s="18"/>
      <c r="N540" s="110">
        <f t="shared" ref="N540:Z540" si="440">SUM(N541,N544,N578,N582,N588,N590)</f>
        <v>0</v>
      </c>
      <c r="O540" s="110">
        <f t="shared" si="440"/>
        <v>0</v>
      </c>
      <c r="P540" s="110">
        <f t="shared" si="440"/>
        <v>0</v>
      </c>
      <c r="Q540" s="110">
        <f t="shared" si="440"/>
        <v>0</v>
      </c>
      <c r="R540" s="110">
        <f t="shared" si="440"/>
        <v>0</v>
      </c>
      <c r="S540" s="110">
        <f t="shared" si="440"/>
        <v>0</v>
      </c>
      <c r="T540" s="110">
        <f t="shared" si="440"/>
        <v>0</v>
      </c>
      <c r="U540" s="110">
        <f t="shared" si="440"/>
        <v>0</v>
      </c>
      <c r="V540" s="110">
        <f t="shared" si="440"/>
        <v>0</v>
      </c>
      <c r="W540" s="110">
        <f t="shared" si="440"/>
        <v>0</v>
      </c>
      <c r="X540" s="110">
        <f t="shared" si="440"/>
        <v>0</v>
      </c>
      <c r="Y540" s="110">
        <f t="shared" si="440"/>
        <v>0</v>
      </c>
      <c r="Z540" s="110">
        <f t="shared" si="440"/>
        <v>0</v>
      </c>
      <c r="AA540" s="110">
        <f t="shared" ref="AA540:AP540" si="441">SUM(AA541,AA544,AA578,AA582,AA588,AA590)</f>
        <v>0</v>
      </c>
      <c r="AB540" s="110">
        <f t="shared" si="441"/>
        <v>0</v>
      </c>
      <c r="AC540" s="110">
        <f t="shared" si="441"/>
        <v>0</v>
      </c>
      <c r="AD540" s="110">
        <f t="shared" si="441"/>
        <v>0</v>
      </c>
      <c r="AE540" s="110">
        <f t="shared" si="441"/>
        <v>0</v>
      </c>
      <c r="AF540" s="110">
        <f t="shared" si="441"/>
        <v>0</v>
      </c>
      <c r="AG540" s="110">
        <f t="shared" si="441"/>
        <v>0</v>
      </c>
      <c r="AH540" s="110">
        <f t="shared" si="441"/>
        <v>0</v>
      </c>
      <c r="AI540" s="110">
        <f t="shared" si="441"/>
        <v>0</v>
      </c>
      <c r="AJ540" s="110">
        <f t="shared" si="441"/>
        <v>0</v>
      </c>
      <c r="AK540" s="110">
        <f t="shared" si="441"/>
        <v>0</v>
      </c>
      <c r="AL540" s="110">
        <f t="shared" si="441"/>
        <v>0</v>
      </c>
      <c r="AM540" s="110">
        <f t="shared" si="441"/>
        <v>0</v>
      </c>
      <c r="AN540" s="110">
        <f t="shared" si="441"/>
        <v>0</v>
      </c>
      <c r="AO540" s="110">
        <f t="shared" si="441"/>
        <v>0</v>
      </c>
      <c r="AP540" s="110">
        <f t="shared" si="441"/>
        <v>0</v>
      </c>
    </row>
    <row r="541" spans="1:42" x14ac:dyDescent="0.3">
      <c r="A541" s="8">
        <f t="shared" si="361"/>
        <v>421</v>
      </c>
      <c r="B541" s="9" t="str">
        <f t="shared" si="413"/>
        <v xml:space="preserve"> </v>
      </c>
      <c r="C541" s="45" t="str">
        <f>IF(I541&gt;0,LEFT(E541,3),"  ")</f>
        <v xml:space="preserve">  </v>
      </c>
      <c r="D541" s="45" t="str">
        <f>IF(I541&gt;0,LEFT(E541,4),"  ")</f>
        <v xml:space="preserve">  </v>
      </c>
      <c r="E541" s="39"/>
      <c r="F541" s="40"/>
      <c r="G541" s="41"/>
      <c r="H541" s="42">
        <v>421</v>
      </c>
      <c r="I541" s="43"/>
      <c r="J541" s="43"/>
      <c r="K541" s="5" t="s">
        <v>120</v>
      </c>
      <c r="L541" s="110">
        <f>SUM(L542:L543)</f>
        <v>0</v>
      </c>
      <c r="M541" s="18"/>
      <c r="N541" s="110">
        <f t="shared" ref="N541:Y541" si="442">SUM(N542:N543)</f>
        <v>0</v>
      </c>
      <c r="O541" s="110">
        <f t="shared" si="442"/>
        <v>0</v>
      </c>
      <c r="P541" s="110">
        <f t="shared" si="442"/>
        <v>0</v>
      </c>
      <c r="Q541" s="110">
        <f t="shared" si="442"/>
        <v>0</v>
      </c>
      <c r="R541" s="110">
        <f t="shared" si="442"/>
        <v>0</v>
      </c>
      <c r="S541" s="110">
        <f t="shared" si="442"/>
        <v>0</v>
      </c>
      <c r="T541" s="110">
        <f t="shared" si="442"/>
        <v>0</v>
      </c>
      <c r="U541" s="110">
        <f t="shared" si="442"/>
        <v>0</v>
      </c>
      <c r="V541" s="110">
        <f t="shared" si="442"/>
        <v>0</v>
      </c>
      <c r="W541" s="110">
        <f t="shared" si="442"/>
        <v>0</v>
      </c>
      <c r="X541" s="110">
        <f t="shared" si="442"/>
        <v>0</v>
      </c>
      <c r="Y541" s="110">
        <f t="shared" si="442"/>
        <v>0</v>
      </c>
      <c r="Z541" s="110">
        <f t="shared" ref="Z541:AP541" si="443">SUM(Z542:Z543)</f>
        <v>0</v>
      </c>
      <c r="AA541" s="110">
        <f t="shared" si="443"/>
        <v>0</v>
      </c>
      <c r="AB541" s="110">
        <f t="shared" si="443"/>
        <v>0</v>
      </c>
      <c r="AC541" s="110">
        <f t="shared" si="443"/>
        <v>0</v>
      </c>
      <c r="AD541" s="110">
        <f t="shared" si="443"/>
        <v>0</v>
      </c>
      <c r="AE541" s="110">
        <f t="shared" si="443"/>
        <v>0</v>
      </c>
      <c r="AF541" s="110">
        <f t="shared" si="443"/>
        <v>0</v>
      </c>
      <c r="AG541" s="110">
        <f t="shared" si="443"/>
        <v>0</v>
      </c>
      <c r="AH541" s="110">
        <f t="shared" si="443"/>
        <v>0</v>
      </c>
      <c r="AI541" s="110">
        <f t="shared" si="443"/>
        <v>0</v>
      </c>
      <c r="AJ541" s="110">
        <f t="shared" si="443"/>
        <v>0</v>
      </c>
      <c r="AK541" s="110">
        <f t="shared" si="443"/>
        <v>0</v>
      </c>
      <c r="AL541" s="110">
        <f t="shared" si="443"/>
        <v>0</v>
      </c>
      <c r="AM541" s="110">
        <f t="shared" si="443"/>
        <v>0</v>
      </c>
      <c r="AN541" s="110">
        <f t="shared" si="443"/>
        <v>0</v>
      </c>
      <c r="AO541" s="110">
        <f t="shared" si="443"/>
        <v>0</v>
      </c>
      <c r="AP541" s="110">
        <f t="shared" si="443"/>
        <v>0</v>
      </c>
    </row>
    <row r="542" spans="1:42" x14ac:dyDescent="0.3">
      <c r="A542" s="8">
        <f t="shared" si="361"/>
        <v>4212</v>
      </c>
      <c r="B542" s="9">
        <f t="shared" si="413"/>
        <v>54</v>
      </c>
      <c r="C542" s="45" t="str">
        <f>IF(I542&gt;0,LEFT(E542,3),"  ")</f>
        <v>092</v>
      </c>
      <c r="D542" s="45" t="str">
        <f>IF(I542&gt;0,LEFT(E542,4),"  ")</f>
        <v>0922</v>
      </c>
      <c r="E542" s="39" t="s">
        <v>143</v>
      </c>
      <c r="F542" s="40">
        <v>32</v>
      </c>
      <c r="G542" s="74">
        <v>54</v>
      </c>
      <c r="H542" s="42">
        <v>4212</v>
      </c>
      <c r="I542" s="46">
        <v>1268</v>
      </c>
      <c r="J542" s="46">
        <v>1268</v>
      </c>
      <c r="K542" s="5" t="s">
        <v>186</v>
      </c>
      <c r="L542" s="400">
        <f>SUM(N542:AP542)</f>
        <v>0</v>
      </c>
      <c r="M542" s="77">
        <v>5410</v>
      </c>
      <c r="N542" s="400"/>
      <c r="O542" s="400"/>
      <c r="P542" s="400"/>
      <c r="Q542" s="400"/>
      <c r="R542" s="400"/>
      <c r="S542" s="400"/>
      <c r="T542" s="400"/>
      <c r="U542" s="400"/>
      <c r="V542" s="400"/>
      <c r="W542" s="400"/>
      <c r="X542" s="400"/>
      <c r="Y542" s="400"/>
      <c r="Z542" s="400"/>
      <c r="AA542" s="400"/>
      <c r="AB542" s="400"/>
      <c r="AC542" s="400"/>
      <c r="AD542" s="400"/>
      <c r="AE542" s="400"/>
      <c r="AF542" s="400"/>
      <c r="AG542" s="400"/>
      <c r="AH542" s="400"/>
      <c r="AI542" s="400"/>
      <c r="AJ542" s="400"/>
      <c r="AK542" s="400"/>
      <c r="AL542" s="400"/>
      <c r="AM542" s="400"/>
      <c r="AN542" s="400"/>
      <c r="AO542" s="400"/>
      <c r="AP542" s="400"/>
    </row>
    <row r="543" spans="1:42" x14ac:dyDescent="0.3">
      <c r="A543" s="8">
        <f t="shared" ref="A543" si="444">H543</f>
        <v>4214</v>
      </c>
      <c r="B543" s="9">
        <f t="shared" ref="B543" si="445">IF(J543&gt;0,G543," ")</f>
        <v>54</v>
      </c>
      <c r="C543" s="45" t="str">
        <f>IF(I543&gt;0,LEFT(E543,3),"  ")</f>
        <v>092</v>
      </c>
      <c r="D543" s="45" t="str">
        <f>IF(I543&gt;0,LEFT(E543,4),"  ")</f>
        <v>0922</v>
      </c>
      <c r="E543" s="39" t="s">
        <v>143</v>
      </c>
      <c r="F543" s="40">
        <v>32</v>
      </c>
      <c r="G543" s="74">
        <v>54</v>
      </c>
      <c r="H543" s="42">
        <v>4214</v>
      </c>
      <c r="I543" s="397">
        <v>7035</v>
      </c>
      <c r="J543" s="46">
        <v>1267</v>
      </c>
      <c r="K543" s="5" t="s">
        <v>3435</v>
      </c>
      <c r="L543" s="400">
        <f>SUM(N543:AP543)</f>
        <v>0</v>
      </c>
      <c r="M543" s="77">
        <v>5410</v>
      </c>
      <c r="N543" s="400"/>
      <c r="O543" s="400"/>
      <c r="P543" s="400"/>
      <c r="Q543" s="400"/>
      <c r="R543" s="400"/>
      <c r="S543" s="400"/>
      <c r="T543" s="400"/>
      <c r="U543" s="400"/>
      <c r="V543" s="400"/>
      <c r="W543" s="400"/>
      <c r="X543" s="400"/>
      <c r="Y543" s="400"/>
      <c r="Z543" s="400"/>
      <c r="AA543" s="400"/>
      <c r="AB543" s="400"/>
      <c r="AC543" s="400"/>
      <c r="AD543" s="400"/>
      <c r="AE543" s="400"/>
      <c r="AF543" s="400"/>
      <c r="AG543" s="400"/>
      <c r="AH543" s="400"/>
      <c r="AI543" s="400"/>
      <c r="AJ543" s="400"/>
      <c r="AK543" s="400"/>
      <c r="AL543" s="400"/>
      <c r="AM543" s="400"/>
      <c r="AN543" s="400"/>
      <c r="AO543" s="400"/>
      <c r="AP543" s="400"/>
    </row>
    <row r="544" spans="1:42" x14ac:dyDescent="0.3">
      <c r="A544" s="8">
        <f t="shared" si="361"/>
        <v>422</v>
      </c>
      <c r="B544" s="9" t="str">
        <f t="shared" si="413"/>
        <v xml:space="preserve"> </v>
      </c>
      <c r="C544" s="45" t="str">
        <f t="shared" si="309"/>
        <v xml:space="preserve">  </v>
      </c>
      <c r="D544" s="45" t="str">
        <f t="shared" si="310"/>
        <v xml:space="preserve">  </v>
      </c>
      <c r="E544" s="39"/>
      <c r="F544" s="40"/>
      <c r="G544" s="41"/>
      <c r="H544" s="42">
        <v>422</v>
      </c>
      <c r="I544" s="43"/>
      <c r="J544" s="43"/>
      <c r="K544" s="44" t="s">
        <v>73</v>
      </c>
      <c r="L544" s="110">
        <f>SUM(L545:L577)</f>
        <v>0</v>
      </c>
      <c r="M544" s="18"/>
      <c r="N544" s="110">
        <f>SUM(N545:N577)</f>
        <v>0</v>
      </c>
      <c r="O544" s="110">
        <f t="shared" ref="O544:Z544" si="446">SUM(O545:O577)</f>
        <v>0</v>
      </c>
      <c r="P544" s="110">
        <f t="shared" si="446"/>
        <v>0</v>
      </c>
      <c r="Q544" s="110">
        <f t="shared" si="446"/>
        <v>0</v>
      </c>
      <c r="R544" s="110">
        <f t="shared" si="446"/>
        <v>0</v>
      </c>
      <c r="S544" s="110">
        <f t="shared" si="446"/>
        <v>0</v>
      </c>
      <c r="T544" s="110">
        <f t="shared" si="446"/>
        <v>0</v>
      </c>
      <c r="U544" s="110">
        <f t="shared" si="446"/>
        <v>0</v>
      </c>
      <c r="V544" s="110">
        <f t="shared" si="446"/>
        <v>0</v>
      </c>
      <c r="W544" s="110">
        <f t="shared" si="446"/>
        <v>0</v>
      </c>
      <c r="X544" s="110">
        <f t="shared" si="446"/>
        <v>0</v>
      </c>
      <c r="Y544" s="110">
        <f t="shared" si="446"/>
        <v>0</v>
      </c>
      <c r="Z544" s="110">
        <f t="shared" si="446"/>
        <v>0</v>
      </c>
      <c r="AA544" s="110">
        <f t="shared" ref="AA544:AP544" si="447">SUM(AA545:AA577)</f>
        <v>0</v>
      </c>
      <c r="AB544" s="110">
        <f t="shared" si="447"/>
        <v>0</v>
      </c>
      <c r="AC544" s="110">
        <f t="shared" si="447"/>
        <v>0</v>
      </c>
      <c r="AD544" s="110">
        <f t="shared" si="447"/>
        <v>0</v>
      </c>
      <c r="AE544" s="110">
        <f t="shared" si="447"/>
        <v>0</v>
      </c>
      <c r="AF544" s="110">
        <f t="shared" si="447"/>
        <v>0</v>
      </c>
      <c r="AG544" s="110">
        <f t="shared" si="447"/>
        <v>0</v>
      </c>
      <c r="AH544" s="110">
        <f t="shared" si="447"/>
        <v>0</v>
      </c>
      <c r="AI544" s="110">
        <f t="shared" si="447"/>
        <v>0</v>
      </c>
      <c r="AJ544" s="110">
        <f t="shared" si="447"/>
        <v>0</v>
      </c>
      <c r="AK544" s="110">
        <f t="shared" si="447"/>
        <v>0</v>
      </c>
      <c r="AL544" s="110">
        <f t="shared" si="447"/>
        <v>0</v>
      </c>
      <c r="AM544" s="110">
        <f t="shared" si="447"/>
        <v>0</v>
      </c>
      <c r="AN544" s="110">
        <f t="shared" si="447"/>
        <v>0</v>
      </c>
      <c r="AO544" s="110">
        <f t="shared" si="447"/>
        <v>0</v>
      </c>
      <c r="AP544" s="110">
        <f t="shared" si="447"/>
        <v>0</v>
      </c>
    </row>
    <row r="545" spans="1:42" x14ac:dyDescent="0.3">
      <c r="A545" s="8">
        <f t="shared" si="361"/>
        <v>4221</v>
      </c>
      <c r="B545" s="9">
        <f t="shared" si="413"/>
        <v>32</v>
      </c>
      <c r="C545" s="45" t="str">
        <f t="shared" si="309"/>
        <v>092</v>
      </c>
      <c r="D545" s="45" t="str">
        <f t="shared" si="310"/>
        <v>0922</v>
      </c>
      <c r="E545" s="39" t="s">
        <v>143</v>
      </c>
      <c r="F545" s="40">
        <v>32</v>
      </c>
      <c r="G545" s="41">
        <v>32</v>
      </c>
      <c r="H545" s="42">
        <v>4221</v>
      </c>
      <c r="I545" s="46">
        <v>1269</v>
      </c>
      <c r="J545" s="46">
        <v>1269</v>
      </c>
      <c r="K545" s="44" t="s">
        <v>74</v>
      </c>
      <c r="L545" s="400">
        <f t="shared" ref="L545:L577" si="448">SUM(N545:AP545)</f>
        <v>0</v>
      </c>
      <c r="M545" s="76">
        <v>3210</v>
      </c>
      <c r="N545" s="400"/>
      <c r="O545" s="400"/>
      <c r="P545" s="400"/>
      <c r="Q545" s="400"/>
      <c r="R545" s="400"/>
      <c r="S545" s="400"/>
      <c r="T545" s="400"/>
      <c r="U545" s="400"/>
      <c r="V545" s="400"/>
      <c r="W545" s="400"/>
      <c r="X545" s="400"/>
      <c r="Y545" s="400"/>
      <c r="Z545" s="400"/>
      <c r="AA545" s="400"/>
      <c r="AB545" s="400"/>
      <c r="AC545" s="400"/>
      <c r="AD545" s="400"/>
      <c r="AE545" s="400"/>
      <c r="AF545" s="400"/>
      <c r="AG545" s="400"/>
      <c r="AH545" s="400"/>
      <c r="AI545" s="400"/>
      <c r="AJ545" s="400"/>
      <c r="AK545" s="400"/>
      <c r="AL545" s="400"/>
      <c r="AM545" s="400"/>
      <c r="AN545" s="400"/>
      <c r="AO545" s="400"/>
      <c r="AP545" s="400"/>
    </row>
    <row r="546" spans="1:42" x14ac:dyDescent="0.3">
      <c r="A546" s="8">
        <f>H546</f>
        <v>4221</v>
      </c>
      <c r="B546" s="9">
        <f t="shared" si="413"/>
        <v>49</v>
      </c>
      <c r="C546" s="45" t="str">
        <f>IF(I546&gt;0,LEFT(E546,3),"  ")</f>
        <v>091</v>
      </c>
      <c r="D546" s="45" t="str">
        <f>IF(I546&gt;0,LEFT(E546,4),"  ")</f>
        <v>0912</v>
      </c>
      <c r="E546" s="39" t="s">
        <v>137</v>
      </c>
      <c r="F546" s="40">
        <v>32</v>
      </c>
      <c r="G546" s="74">
        <v>49</v>
      </c>
      <c r="H546" s="42">
        <v>4221</v>
      </c>
      <c r="I546" s="46">
        <v>1270</v>
      </c>
      <c r="J546" s="46">
        <v>1270</v>
      </c>
      <c r="K546" s="44" t="s">
        <v>74</v>
      </c>
      <c r="L546" s="400">
        <f t="shared" si="448"/>
        <v>0</v>
      </c>
      <c r="M546" s="77">
        <v>4910</v>
      </c>
      <c r="N546" s="400"/>
      <c r="O546" s="400"/>
      <c r="P546" s="400"/>
      <c r="Q546" s="400"/>
      <c r="R546" s="400"/>
      <c r="S546" s="400"/>
      <c r="T546" s="400"/>
      <c r="U546" s="400"/>
      <c r="V546" s="400"/>
      <c r="W546" s="400"/>
      <c r="X546" s="400"/>
      <c r="Y546" s="400"/>
      <c r="Z546" s="400"/>
      <c r="AA546" s="400"/>
      <c r="AB546" s="400"/>
      <c r="AC546" s="400"/>
      <c r="AD546" s="400"/>
      <c r="AE546" s="400"/>
      <c r="AF546" s="400"/>
      <c r="AG546" s="400"/>
      <c r="AH546" s="400"/>
      <c r="AI546" s="400"/>
      <c r="AJ546" s="400"/>
      <c r="AK546" s="400"/>
      <c r="AL546" s="400"/>
      <c r="AM546" s="400"/>
      <c r="AN546" s="400"/>
      <c r="AO546" s="400"/>
      <c r="AP546" s="400"/>
    </row>
    <row r="547" spans="1:42" x14ac:dyDescent="0.3">
      <c r="A547" s="8">
        <f t="shared" ref="A547:A614" si="449">H547</f>
        <v>4221</v>
      </c>
      <c r="B547" s="9">
        <f t="shared" si="413"/>
        <v>54</v>
      </c>
      <c r="C547" s="45" t="str">
        <f t="shared" ref="C547" si="450">IF(I547&gt;0,LEFT(E547,3),"  ")</f>
        <v>091</v>
      </c>
      <c r="D547" s="45" t="str">
        <f t="shared" ref="D547" si="451">IF(I547&gt;0,LEFT(E547,4),"  ")</f>
        <v>0912</v>
      </c>
      <c r="E547" s="39" t="s">
        <v>137</v>
      </c>
      <c r="F547" s="40">
        <v>32</v>
      </c>
      <c r="G547" s="74">
        <v>54</v>
      </c>
      <c r="H547" s="42">
        <v>4221</v>
      </c>
      <c r="I547" s="46">
        <v>1271</v>
      </c>
      <c r="J547" s="46">
        <v>1271</v>
      </c>
      <c r="K547" s="44" t="s">
        <v>74</v>
      </c>
      <c r="L547" s="400">
        <f t="shared" si="448"/>
        <v>0</v>
      </c>
      <c r="M547" s="77">
        <v>5410</v>
      </c>
      <c r="N547" s="400"/>
      <c r="O547" s="400"/>
      <c r="P547" s="400"/>
      <c r="Q547" s="400"/>
      <c r="R547" s="400"/>
      <c r="S547" s="400"/>
      <c r="T547" s="400"/>
      <c r="U547" s="400"/>
      <c r="V547" s="400"/>
      <c r="W547" s="400"/>
      <c r="X547" s="400"/>
      <c r="Y547" s="400"/>
      <c r="Z547" s="400"/>
      <c r="AA547" s="400"/>
      <c r="AB547" s="400"/>
      <c r="AC547" s="400"/>
      <c r="AD547" s="400"/>
      <c r="AE547" s="400"/>
      <c r="AF547" s="400"/>
      <c r="AG547" s="400"/>
      <c r="AH547" s="400"/>
      <c r="AI547" s="400"/>
      <c r="AJ547" s="400"/>
      <c r="AK547" s="400"/>
      <c r="AL547" s="400"/>
      <c r="AM547" s="400"/>
      <c r="AN547" s="400"/>
      <c r="AO547" s="400"/>
      <c r="AP547" s="400"/>
    </row>
    <row r="548" spans="1:42" x14ac:dyDescent="0.3">
      <c r="A548" s="8">
        <f t="shared" si="449"/>
        <v>4221</v>
      </c>
      <c r="B548" s="9">
        <f t="shared" si="413"/>
        <v>62</v>
      </c>
      <c r="C548" s="45" t="str">
        <f>IF(I548&gt;0,LEFT(E548,3),"  ")</f>
        <v>091</v>
      </c>
      <c r="D548" s="45" t="str">
        <f>IF(I548&gt;0,LEFT(E548,4),"  ")</f>
        <v>0912</v>
      </c>
      <c r="E548" s="39" t="s">
        <v>137</v>
      </c>
      <c r="F548" s="40">
        <v>32</v>
      </c>
      <c r="G548" s="74">
        <v>62</v>
      </c>
      <c r="H548" s="42">
        <v>4221</v>
      </c>
      <c r="I548" s="46">
        <v>1272</v>
      </c>
      <c r="J548" s="46">
        <v>1272</v>
      </c>
      <c r="K548" s="44" t="s">
        <v>74</v>
      </c>
      <c r="L548" s="400">
        <f t="shared" si="448"/>
        <v>0</v>
      </c>
      <c r="M548" s="77">
        <v>6210</v>
      </c>
      <c r="N548" s="400"/>
      <c r="O548" s="400"/>
      <c r="P548" s="400"/>
      <c r="Q548" s="400"/>
      <c r="R548" s="400"/>
      <c r="S548" s="400"/>
      <c r="T548" s="400"/>
      <c r="U548" s="400"/>
      <c r="V548" s="400"/>
      <c r="W548" s="400"/>
      <c r="X548" s="400"/>
      <c r="Y548" s="400"/>
      <c r="Z548" s="400"/>
      <c r="AA548" s="400"/>
      <c r="AB548" s="400"/>
      <c r="AC548" s="400"/>
      <c r="AD548" s="400"/>
      <c r="AE548" s="400"/>
      <c r="AF548" s="400"/>
      <c r="AG548" s="400"/>
      <c r="AH548" s="400"/>
      <c r="AI548" s="400"/>
      <c r="AJ548" s="400"/>
      <c r="AK548" s="400"/>
      <c r="AL548" s="400"/>
      <c r="AM548" s="400"/>
      <c r="AN548" s="400"/>
      <c r="AO548" s="400"/>
      <c r="AP548" s="400"/>
    </row>
    <row r="549" spans="1:42" x14ac:dyDescent="0.3">
      <c r="A549" s="8">
        <f t="shared" si="449"/>
        <v>4221</v>
      </c>
      <c r="B549" s="9">
        <f t="shared" si="413"/>
        <v>72</v>
      </c>
      <c r="C549" s="45" t="str">
        <f>IF(I549&gt;0,LEFT(E549,3),"  ")</f>
        <v>091</v>
      </c>
      <c r="D549" s="45" t="str">
        <f>IF(I549&gt;0,LEFT(E549,4),"  ")</f>
        <v>0912</v>
      </c>
      <c r="E549" s="39" t="s">
        <v>137</v>
      </c>
      <c r="F549" s="40">
        <v>32</v>
      </c>
      <c r="G549" s="74">
        <v>72</v>
      </c>
      <c r="H549" s="42">
        <v>4221</v>
      </c>
      <c r="I549" s="46">
        <v>1273</v>
      </c>
      <c r="J549" s="46">
        <v>1273</v>
      </c>
      <c r="K549" s="44" t="s">
        <v>74</v>
      </c>
      <c r="L549" s="400">
        <f t="shared" si="448"/>
        <v>0</v>
      </c>
      <c r="M549" s="77">
        <v>7210</v>
      </c>
      <c r="N549" s="400"/>
      <c r="O549" s="400"/>
      <c r="P549" s="400"/>
      <c r="Q549" s="400"/>
      <c r="R549" s="400"/>
      <c r="S549" s="400"/>
      <c r="T549" s="400"/>
      <c r="U549" s="400"/>
      <c r="V549" s="400"/>
      <c r="W549" s="400"/>
      <c r="X549" s="400"/>
      <c r="Y549" s="400"/>
      <c r="Z549" s="400"/>
      <c r="AA549" s="400"/>
      <c r="AB549" s="400"/>
      <c r="AC549" s="400"/>
      <c r="AD549" s="400"/>
      <c r="AE549" s="400"/>
      <c r="AF549" s="400"/>
      <c r="AG549" s="400"/>
      <c r="AH549" s="400"/>
      <c r="AI549" s="400"/>
      <c r="AJ549" s="400"/>
      <c r="AK549" s="400"/>
      <c r="AL549" s="400"/>
      <c r="AM549" s="400"/>
      <c r="AN549" s="400"/>
      <c r="AO549" s="400"/>
      <c r="AP549" s="400"/>
    </row>
    <row r="550" spans="1:42" x14ac:dyDescent="0.3">
      <c r="A550" s="8">
        <f t="shared" si="449"/>
        <v>4222</v>
      </c>
      <c r="B550" s="9">
        <f t="shared" si="413"/>
        <v>32</v>
      </c>
      <c r="C550" s="45" t="str">
        <f t="shared" si="309"/>
        <v>092</v>
      </c>
      <c r="D550" s="45" t="str">
        <f t="shared" si="310"/>
        <v>0922</v>
      </c>
      <c r="E550" s="39" t="s">
        <v>143</v>
      </c>
      <c r="F550" s="40">
        <v>32</v>
      </c>
      <c r="G550" s="41">
        <v>32</v>
      </c>
      <c r="H550" s="42">
        <v>4222</v>
      </c>
      <c r="I550" s="46">
        <v>1274</v>
      </c>
      <c r="J550" s="46">
        <v>1274</v>
      </c>
      <c r="K550" s="44" t="s">
        <v>101</v>
      </c>
      <c r="L550" s="400">
        <f t="shared" si="448"/>
        <v>0</v>
      </c>
      <c r="M550" s="76">
        <v>3210</v>
      </c>
      <c r="N550" s="400"/>
      <c r="O550" s="400"/>
      <c r="P550" s="400"/>
      <c r="Q550" s="400"/>
      <c r="R550" s="400"/>
      <c r="S550" s="400"/>
      <c r="T550" s="400"/>
      <c r="U550" s="400"/>
      <c r="V550" s="400"/>
      <c r="W550" s="400"/>
      <c r="X550" s="400"/>
      <c r="Y550" s="400"/>
      <c r="Z550" s="400"/>
      <c r="AA550" s="400"/>
      <c r="AB550" s="400"/>
      <c r="AC550" s="400"/>
      <c r="AD550" s="400"/>
      <c r="AE550" s="400"/>
      <c r="AF550" s="400"/>
      <c r="AG550" s="400"/>
      <c r="AH550" s="400"/>
      <c r="AI550" s="400"/>
      <c r="AJ550" s="400"/>
      <c r="AK550" s="400"/>
      <c r="AL550" s="400"/>
      <c r="AM550" s="400"/>
      <c r="AN550" s="400"/>
      <c r="AO550" s="400"/>
      <c r="AP550" s="400"/>
    </row>
    <row r="551" spans="1:42" x14ac:dyDescent="0.3">
      <c r="A551" s="8">
        <f t="shared" si="449"/>
        <v>4222</v>
      </c>
      <c r="B551" s="9">
        <f t="shared" si="413"/>
        <v>49</v>
      </c>
      <c r="C551" s="45" t="str">
        <f>IF(I551&gt;0,LEFT(E551,3),"  ")</f>
        <v>091</v>
      </c>
      <c r="D551" s="45" t="str">
        <f>IF(I551&gt;0,LEFT(E551,4),"  ")</f>
        <v>0912</v>
      </c>
      <c r="E551" s="39" t="s">
        <v>137</v>
      </c>
      <c r="F551" s="40">
        <v>32</v>
      </c>
      <c r="G551" s="74">
        <v>49</v>
      </c>
      <c r="H551" s="42">
        <v>4222</v>
      </c>
      <c r="I551" s="46">
        <v>1275</v>
      </c>
      <c r="J551" s="46">
        <v>1275</v>
      </c>
      <c r="K551" s="44" t="s">
        <v>101</v>
      </c>
      <c r="L551" s="400">
        <f t="shared" si="448"/>
        <v>0</v>
      </c>
      <c r="M551" s="77">
        <v>4910</v>
      </c>
      <c r="N551" s="400"/>
      <c r="O551" s="400"/>
      <c r="P551" s="400"/>
      <c r="Q551" s="400"/>
      <c r="R551" s="400"/>
      <c r="S551" s="400"/>
      <c r="T551" s="400"/>
      <c r="U551" s="400"/>
      <c r="V551" s="400"/>
      <c r="W551" s="400"/>
      <c r="X551" s="400"/>
      <c r="Y551" s="400"/>
      <c r="Z551" s="400"/>
      <c r="AA551" s="400"/>
      <c r="AB551" s="400"/>
      <c r="AC551" s="400"/>
      <c r="AD551" s="400"/>
      <c r="AE551" s="400"/>
      <c r="AF551" s="400"/>
      <c r="AG551" s="400"/>
      <c r="AH551" s="400"/>
      <c r="AI551" s="400"/>
      <c r="AJ551" s="400"/>
      <c r="AK551" s="400"/>
      <c r="AL551" s="400"/>
      <c r="AM551" s="400"/>
      <c r="AN551" s="400"/>
      <c r="AO551" s="400"/>
      <c r="AP551" s="400"/>
    </row>
    <row r="552" spans="1:42" x14ac:dyDescent="0.3">
      <c r="A552" s="8">
        <f>H552</f>
        <v>4222</v>
      </c>
      <c r="B552" s="9">
        <f t="shared" si="413"/>
        <v>54</v>
      </c>
      <c r="C552" s="45" t="str">
        <f>IF(I552&gt;0,LEFT(E552,3),"  ")</f>
        <v>091</v>
      </c>
      <c r="D552" s="45" t="str">
        <f>IF(I552&gt;0,LEFT(E552,4),"  ")</f>
        <v>0912</v>
      </c>
      <c r="E552" s="39" t="s">
        <v>137</v>
      </c>
      <c r="F552" s="40">
        <v>32</v>
      </c>
      <c r="G552" s="74">
        <v>54</v>
      </c>
      <c r="H552" s="42">
        <v>4222</v>
      </c>
      <c r="I552" s="46">
        <v>1276</v>
      </c>
      <c r="J552" s="46">
        <v>1276</v>
      </c>
      <c r="K552" s="44" t="s">
        <v>101</v>
      </c>
      <c r="L552" s="400">
        <f t="shared" si="448"/>
        <v>0</v>
      </c>
      <c r="M552" s="77">
        <v>5410</v>
      </c>
      <c r="N552" s="400"/>
      <c r="O552" s="400"/>
      <c r="P552" s="400"/>
      <c r="Q552" s="400"/>
      <c r="R552" s="400"/>
      <c r="S552" s="400"/>
      <c r="T552" s="400"/>
      <c r="U552" s="400"/>
      <c r="V552" s="400"/>
      <c r="W552" s="400"/>
      <c r="X552" s="400"/>
      <c r="Y552" s="400"/>
      <c r="Z552" s="400"/>
      <c r="AA552" s="400"/>
      <c r="AB552" s="400"/>
      <c r="AC552" s="400"/>
      <c r="AD552" s="400"/>
      <c r="AE552" s="400"/>
      <c r="AF552" s="400"/>
      <c r="AG552" s="400"/>
      <c r="AH552" s="400"/>
      <c r="AI552" s="400"/>
      <c r="AJ552" s="400"/>
      <c r="AK552" s="400"/>
      <c r="AL552" s="400"/>
      <c r="AM552" s="400"/>
      <c r="AN552" s="400"/>
      <c r="AO552" s="400"/>
      <c r="AP552" s="400"/>
    </row>
    <row r="553" spans="1:42" x14ac:dyDescent="0.3">
      <c r="A553" s="8">
        <f t="shared" si="449"/>
        <v>4222</v>
      </c>
      <c r="B553" s="9">
        <f t="shared" si="413"/>
        <v>62</v>
      </c>
      <c r="C553" s="45" t="str">
        <f>IF(I553&gt;0,LEFT(E553,3),"  ")</f>
        <v>091</v>
      </c>
      <c r="D553" s="45" t="str">
        <f>IF(I553&gt;0,LEFT(E553,4),"  ")</f>
        <v>0912</v>
      </c>
      <c r="E553" s="39" t="s">
        <v>137</v>
      </c>
      <c r="F553" s="40">
        <v>32</v>
      </c>
      <c r="G553" s="74">
        <v>62</v>
      </c>
      <c r="H553" s="42">
        <v>4222</v>
      </c>
      <c r="I553" s="46">
        <v>1277</v>
      </c>
      <c r="J553" s="46">
        <v>1277</v>
      </c>
      <c r="K553" s="44" t="s">
        <v>101</v>
      </c>
      <c r="L553" s="400">
        <f t="shared" si="448"/>
        <v>0</v>
      </c>
      <c r="M553" s="77">
        <v>6210</v>
      </c>
      <c r="N553" s="400"/>
      <c r="O553" s="400"/>
      <c r="P553" s="400"/>
      <c r="Q553" s="400"/>
      <c r="R553" s="400"/>
      <c r="S553" s="400"/>
      <c r="T553" s="400"/>
      <c r="U553" s="400"/>
      <c r="V553" s="400"/>
      <c r="W553" s="400"/>
      <c r="X553" s="400"/>
      <c r="Y553" s="400"/>
      <c r="Z553" s="400"/>
      <c r="AA553" s="400"/>
      <c r="AB553" s="400"/>
      <c r="AC553" s="400"/>
      <c r="AD553" s="400"/>
      <c r="AE553" s="400"/>
      <c r="AF553" s="400"/>
      <c r="AG553" s="400"/>
      <c r="AH553" s="400"/>
      <c r="AI553" s="400"/>
      <c r="AJ553" s="400"/>
      <c r="AK553" s="400"/>
      <c r="AL553" s="400"/>
      <c r="AM553" s="400"/>
      <c r="AN553" s="400"/>
      <c r="AO553" s="400"/>
      <c r="AP553" s="400"/>
    </row>
    <row r="554" spans="1:42" x14ac:dyDescent="0.3">
      <c r="A554" s="8">
        <f t="shared" si="449"/>
        <v>4222</v>
      </c>
      <c r="B554" s="9">
        <f t="shared" si="413"/>
        <v>72</v>
      </c>
      <c r="C554" s="45" t="str">
        <f>IF(I554&gt;0,LEFT(E554,3),"  ")</f>
        <v>091</v>
      </c>
      <c r="D554" s="45" t="str">
        <f>IF(I554&gt;0,LEFT(E554,4),"  ")</f>
        <v>0912</v>
      </c>
      <c r="E554" s="39" t="s">
        <v>137</v>
      </c>
      <c r="F554" s="40">
        <v>32</v>
      </c>
      <c r="G554" s="74">
        <v>72</v>
      </c>
      <c r="H554" s="42">
        <v>4222</v>
      </c>
      <c r="I554" s="46">
        <v>1278</v>
      </c>
      <c r="J554" s="46">
        <v>1278</v>
      </c>
      <c r="K554" s="44" t="s">
        <v>101</v>
      </c>
      <c r="L554" s="400">
        <f t="shared" si="448"/>
        <v>0</v>
      </c>
      <c r="M554" s="77">
        <v>7210</v>
      </c>
      <c r="N554" s="400"/>
      <c r="O554" s="400"/>
      <c r="P554" s="400"/>
      <c r="Q554" s="400"/>
      <c r="R554" s="400"/>
      <c r="S554" s="400"/>
      <c r="T554" s="400"/>
      <c r="U554" s="400"/>
      <c r="V554" s="400"/>
      <c r="W554" s="400"/>
      <c r="X554" s="400"/>
      <c r="Y554" s="400"/>
      <c r="Z554" s="400"/>
      <c r="AA554" s="400"/>
      <c r="AB554" s="400"/>
      <c r="AC554" s="400"/>
      <c r="AD554" s="400"/>
      <c r="AE554" s="400"/>
      <c r="AF554" s="400"/>
      <c r="AG554" s="400"/>
      <c r="AH554" s="400"/>
      <c r="AI554" s="400"/>
      <c r="AJ554" s="400"/>
      <c r="AK554" s="400"/>
      <c r="AL554" s="400"/>
      <c r="AM554" s="400"/>
      <c r="AN554" s="400"/>
      <c r="AO554" s="400"/>
      <c r="AP554" s="400"/>
    </row>
    <row r="555" spans="1:42" x14ac:dyDescent="0.3">
      <c r="A555" s="8">
        <f t="shared" si="449"/>
        <v>4223</v>
      </c>
      <c r="B555" s="9">
        <f t="shared" si="413"/>
        <v>32</v>
      </c>
      <c r="C555" s="45" t="str">
        <f t="shared" ref="C555:C697" si="452">IF(I555&gt;0,LEFT(E555,3),"  ")</f>
        <v>092</v>
      </c>
      <c r="D555" s="45" t="str">
        <f t="shared" ref="D555:D697" si="453">IF(I555&gt;0,LEFT(E555,4),"  ")</f>
        <v>0922</v>
      </c>
      <c r="E555" s="39" t="s">
        <v>143</v>
      </c>
      <c r="F555" s="40">
        <v>32</v>
      </c>
      <c r="G555" s="41">
        <v>32</v>
      </c>
      <c r="H555" s="42">
        <v>4223</v>
      </c>
      <c r="I555" s="46">
        <v>1279</v>
      </c>
      <c r="J555" s="46">
        <v>1279</v>
      </c>
      <c r="K555" s="44" t="s">
        <v>102</v>
      </c>
      <c r="L555" s="400">
        <f t="shared" si="448"/>
        <v>0</v>
      </c>
      <c r="M555" s="76">
        <v>3210</v>
      </c>
      <c r="N555" s="400"/>
      <c r="O555" s="400"/>
      <c r="P555" s="400"/>
      <c r="Q555" s="400"/>
      <c r="R555" s="400"/>
      <c r="S555" s="400"/>
      <c r="T555" s="400"/>
      <c r="U555" s="400"/>
      <c r="V555" s="400"/>
      <c r="W555" s="400"/>
      <c r="X555" s="400"/>
      <c r="Y555" s="400"/>
      <c r="Z555" s="400"/>
      <c r="AA555" s="400"/>
      <c r="AB555" s="400"/>
      <c r="AC555" s="400"/>
      <c r="AD555" s="400"/>
      <c r="AE555" s="400"/>
      <c r="AF555" s="400"/>
      <c r="AG555" s="400"/>
      <c r="AH555" s="400"/>
      <c r="AI555" s="400"/>
      <c r="AJ555" s="400"/>
      <c r="AK555" s="400"/>
      <c r="AL555" s="400"/>
      <c r="AM555" s="400"/>
      <c r="AN555" s="400"/>
      <c r="AO555" s="400"/>
      <c r="AP555" s="400"/>
    </row>
    <row r="556" spans="1:42" x14ac:dyDescent="0.3">
      <c r="A556" s="8">
        <f t="shared" si="449"/>
        <v>4223</v>
      </c>
      <c r="B556" s="9">
        <f t="shared" si="413"/>
        <v>49</v>
      </c>
      <c r="C556" s="45" t="str">
        <f>IF(I556&gt;0,LEFT(E556,3),"  ")</f>
        <v>091</v>
      </c>
      <c r="D556" s="45" t="str">
        <f>IF(I556&gt;0,LEFT(E556,4),"  ")</f>
        <v>0912</v>
      </c>
      <c r="E556" s="39" t="s">
        <v>137</v>
      </c>
      <c r="F556" s="40">
        <v>32</v>
      </c>
      <c r="G556" s="74">
        <v>49</v>
      </c>
      <c r="H556" s="42">
        <v>4223</v>
      </c>
      <c r="I556" s="46">
        <v>1280</v>
      </c>
      <c r="J556" s="46">
        <v>1280</v>
      </c>
      <c r="K556" s="44" t="s">
        <v>102</v>
      </c>
      <c r="L556" s="400">
        <f t="shared" si="448"/>
        <v>0</v>
      </c>
      <c r="M556" s="77">
        <v>4910</v>
      </c>
      <c r="N556" s="400"/>
      <c r="O556" s="400"/>
      <c r="P556" s="400"/>
      <c r="Q556" s="400"/>
      <c r="R556" s="400"/>
      <c r="S556" s="400"/>
      <c r="T556" s="400"/>
      <c r="U556" s="400"/>
      <c r="V556" s="400"/>
      <c r="W556" s="400"/>
      <c r="X556" s="400"/>
      <c r="Y556" s="400"/>
      <c r="Z556" s="400"/>
      <c r="AA556" s="400"/>
      <c r="AB556" s="400"/>
      <c r="AC556" s="400"/>
      <c r="AD556" s="400"/>
      <c r="AE556" s="400"/>
      <c r="AF556" s="400"/>
      <c r="AG556" s="400"/>
      <c r="AH556" s="400"/>
      <c r="AI556" s="400"/>
      <c r="AJ556" s="400"/>
      <c r="AK556" s="400"/>
      <c r="AL556" s="400"/>
      <c r="AM556" s="400"/>
      <c r="AN556" s="400"/>
      <c r="AO556" s="400"/>
      <c r="AP556" s="400"/>
    </row>
    <row r="557" spans="1:42" x14ac:dyDescent="0.3">
      <c r="A557" s="8">
        <f t="shared" si="449"/>
        <v>4223</v>
      </c>
      <c r="B557" s="9">
        <f t="shared" si="413"/>
        <v>62</v>
      </c>
      <c r="C557" s="45" t="str">
        <f>IF(I557&gt;0,LEFT(E557,3),"  ")</f>
        <v>091</v>
      </c>
      <c r="D557" s="45" t="str">
        <f>IF(I557&gt;0,LEFT(E557,4),"  ")</f>
        <v>0912</v>
      </c>
      <c r="E557" s="39" t="s">
        <v>137</v>
      </c>
      <c r="F557" s="40">
        <v>32</v>
      </c>
      <c r="G557" s="74">
        <v>62</v>
      </c>
      <c r="H557" s="42">
        <v>4223</v>
      </c>
      <c r="I557" s="46">
        <v>1281</v>
      </c>
      <c r="J557" s="46">
        <v>1281</v>
      </c>
      <c r="K557" s="44" t="s">
        <v>102</v>
      </c>
      <c r="L557" s="400">
        <f t="shared" si="448"/>
        <v>0</v>
      </c>
      <c r="M557" s="77">
        <v>6210</v>
      </c>
      <c r="N557" s="400"/>
      <c r="O557" s="400"/>
      <c r="P557" s="400"/>
      <c r="Q557" s="400"/>
      <c r="R557" s="400"/>
      <c r="S557" s="400"/>
      <c r="T557" s="400"/>
      <c r="U557" s="400"/>
      <c r="V557" s="400"/>
      <c r="W557" s="400"/>
      <c r="X557" s="400"/>
      <c r="Y557" s="400"/>
      <c r="Z557" s="400"/>
      <c r="AA557" s="400"/>
      <c r="AB557" s="400"/>
      <c r="AC557" s="400"/>
      <c r="AD557" s="400"/>
      <c r="AE557" s="400"/>
      <c r="AF557" s="400"/>
      <c r="AG557" s="400"/>
      <c r="AH557" s="400"/>
      <c r="AI557" s="400"/>
      <c r="AJ557" s="400"/>
      <c r="AK557" s="400"/>
      <c r="AL557" s="400"/>
      <c r="AM557" s="400"/>
      <c r="AN557" s="400"/>
      <c r="AO557" s="400"/>
      <c r="AP557" s="400"/>
    </row>
    <row r="558" spans="1:42" x14ac:dyDescent="0.3">
      <c r="A558" s="8">
        <f t="shared" si="449"/>
        <v>4223</v>
      </c>
      <c r="B558" s="9">
        <f t="shared" si="413"/>
        <v>72</v>
      </c>
      <c r="C558" s="45" t="str">
        <f>IF(I558&gt;0,LEFT(E558,3),"  ")</f>
        <v>091</v>
      </c>
      <c r="D558" s="45" t="str">
        <f>IF(I558&gt;0,LEFT(E558,4),"  ")</f>
        <v>0912</v>
      </c>
      <c r="E558" s="39" t="s">
        <v>137</v>
      </c>
      <c r="F558" s="40">
        <v>32</v>
      </c>
      <c r="G558" s="74">
        <v>72</v>
      </c>
      <c r="H558" s="42">
        <v>4223</v>
      </c>
      <c r="I558" s="46">
        <v>1282</v>
      </c>
      <c r="J558" s="46">
        <v>1282</v>
      </c>
      <c r="K558" s="44" t="s">
        <v>102</v>
      </c>
      <c r="L558" s="400">
        <f t="shared" si="448"/>
        <v>0</v>
      </c>
      <c r="M558" s="77">
        <v>7210</v>
      </c>
      <c r="N558" s="400"/>
      <c r="O558" s="400"/>
      <c r="P558" s="400"/>
      <c r="Q558" s="400"/>
      <c r="R558" s="400"/>
      <c r="S558" s="400"/>
      <c r="T558" s="400"/>
      <c r="U558" s="400"/>
      <c r="V558" s="400"/>
      <c r="W558" s="400"/>
      <c r="X558" s="400"/>
      <c r="Y558" s="400"/>
      <c r="Z558" s="400"/>
      <c r="AA558" s="400"/>
      <c r="AB558" s="400"/>
      <c r="AC558" s="400"/>
      <c r="AD558" s="400"/>
      <c r="AE558" s="400"/>
      <c r="AF558" s="400"/>
      <c r="AG558" s="400"/>
      <c r="AH558" s="400"/>
      <c r="AI558" s="400"/>
      <c r="AJ558" s="400"/>
      <c r="AK558" s="400"/>
      <c r="AL558" s="400"/>
      <c r="AM558" s="400"/>
      <c r="AN558" s="400"/>
      <c r="AO558" s="400"/>
      <c r="AP558" s="400"/>
    </row>
    <row r="559" spans="1:42" x14ac:dyDescent="0.3">
      <c r="A559" s="8">
        <f t="shared" si="449"/>
        <v>4224</v>
      </c>
      <c r="B559" s="9">
        <f t="shared" si="413"/>
        <v>32</v>
      </c>
      <c r="C559" s="45" t="str">
        <f t="shared" si="452"/>
        <v>092</v>
      </c>
      <c r="D559" s="45" t="str">
        <f t="shared" si="453"/>
        <v>0922</v>
      </c>
      <c r="E559" s="39" t="s">
        <v>143</v>
      </c>
      <c r="F559" s="40">
        <v>32</v>
      </c>
      <c r="G559" s="41">
        <v>32</v>
      </c>
      <c r="H559" s="42">
        <v>4224</v>
      </c>
      <c r="I559" s="46">
        <v>1283</v>
      </c>
      <c r="J559" s="46">
        <v>1283</v>
      </c>
      <c r="K559" s="44" t="s">
        <v>122</v>
      </c>
      <c r="L559" s="400">
        <f t="shared" si="448"/>
        <v>0</v>
      </c>
      <c r="M559" s="76">
        <v>3210</v>
      </c>
      <c r="N559" s="400"/>
      <c r="O559" s="400"/>
      <c r="P559" s="400"/>
      <c r="Q559" s="400"/>
      <c r="R559" s="400"/>
      <c r="S559" s="400"/>
      <c r="T559" s="400"/>
      <c r="U559" s="400"/>
      <c r="V559" s="400"/>
      <c r="W559" s="400"/>
      <c r="X559" s="400"/>
      <c r="Y559" s="400"/>
      <c r="Z559" s="400"/>
      <c r="AA559" s="400"/>
      <c r="AB559" s="400"/>
      <c r="AC559" s="400"/>
      <c r="AD559" s="400"/>
      <c r="AE559" s="400"/>
      <c r="AF559" s="400"/>
      <c r="AG559" s="400"/>
      <c r="AH559" s="400"/>
      <c r="AI559" s="400"/>
      <c r="AJ559" s="400"/>
      <c r="AK559" s="400"/>
      <c r="AL559" s="400"/>
      <c r="AM559" s="400"/>
      <c r="AN559" s="400"/>
      <c r="AO559" s="400"/>
      <c r="AP559" s="400"/>
    </row>
    <row r="560" spans="1:42" x14ac:dyDescent="0.3">
      <c r="A560" s="8">
        <f>H560</f>
        <v>4224</v>
      </c>
      <c r="B560" s="9">
        <f t="shared" si="413"/>
        <v>49</v>
      </c>
      <c r="C560" s="45" t="str">
        <f t="shared" si="452"/>
        <v>091</v>
      </c>
      <c r="D560" s="45" t="str">
        <f t="shared" si="453"/>
        <v>0912</v>
      </c>
      <c r="E560" s="39" t="s">
        <v>137</v>
      </c>
      <c r="F560" s="40">
        <v>32</v>
      </c>
      <c r="G560" s="74">
        <v>49</v>
      </c>
      <c r="H560" s="42">
        <v>4224</v>
      </c>
      <c r="I560" s="46">
        <v>1284</v>
      </c>
      <c r="J560" s="46">
        <v>1284</v>
      </c>
      <c r="K560" s="44" t="s">
        <v>122</v>
      </c>
      <c r="L560" s="400">
        <f t="shared" si="448"/>
        <v>0</v>
      </c>
      <c r="M560" s="77">
        <v>4910</v>
      </c>
      <c r="N560" s="400"/>
      <c r="O560" s="400"/>
      <c r="P560" s="400"/>
      <c r="Q560" s="400"/>
      <c r="R560" s="400"/>
      <c r="S560" s="400"/>
      <c r="T560" s="400"/>
      <c r="U560" s="400"/>
      <c r="V560" s="400"/>
      <c r="W560" s="400"/>
      <c r="X560" s="400"/>
      <c r="Y560" s="400"/>
      <c r="Z560" s="400"/>
      <c r="AA560" s="400"/>
      <c r="AB560" s="400"/>
      <c r="AC560" s="400"/>
      <c r="AD560" s="400"/>
      <c r="AE560" s="400"/>
      <c r="AF560" s="400"/>
      <c r="AG560" s="400"/>
      <c r="AH560" s="400"/>
      <c r="AI560" s="400"/>
      <c r="AJ560" s="400"/>
      <c r="AK560" s="400"/>
      <c r="AL560" s="400"/>
      <c r="AM560" s="400"/>
      <c r="AN560" s="400"/>
      <c r="AO560" s="400"/>
      <c r="AP560" s="400"/>
    </row>
    <row r="561" spans="1:42" x14ac:dyDescent="0.3">
      <c r="A561" s="8">
        <f t="shared" si="449"/>
        <v>4224</v>
      </c>
      <c r="B561" s="9">
        <f t="shared" si="413"/>
        <v>62</v>
      </c>
      <c r="C561" s="45" t="str">
        <f>IF(I561&gt;0,LEFT(E561,3),"  ")</f>
        <v>091</v>
      </c>
      <c r="D561" s="45" t="str">
        <f>IF(I561&gt;0,LEFT(E561,4),"  ")</f>
        <v>0912</v>
      </c>
      <c r="E561" s="39" t="s">
        <v>137</v>
      </c>
      <c r="F561" s="40">
        <v>32</v>
      </c>
      <c r="G561" s="74">
        <v>62</v>
      </c>
      <c r="H561" s="42">
        <v>4224</v>
      </c>
      <c r="I561" s="46">
        <v>1285</v>
      </c>
      <c r="J561" s="46">
        <v>1285</v>
      </c>
      <c r="K561" s="44" t="s">
        <v>122</v>
      </c>
      <c r="L561" s="400">
        <f t="shared" si="448"/>
        <v>0</v>
      </c>
      <c r="M561" s="77">
        <v>6210</v>
      </c>
      <c r="N561" s="400"/>
      <c r="O561" s="400"/>
      <c r="P561" s="400"/>
      <c r="Q561" s="400"/>
      <c r="R561" s="400"/>
      <c r="S561" s="400"/>
      <c r="T561" s="400"/>
      <c r="U561" s="400"/>
      <c r="V561" s="400"/>
      <c r="W561" s="400"/>
      <c r="X561" s="400"/>
      <c r="Y561" s="400"/>
      <c r="Z561" s="400"/>
      <c r="AA561" s="400"/>
      <c r="AB561" s="400"/>
      <c r="AC561" s="400"/>
      <c r="AD561" s="400"/>
      <c r="AE561" s="400"/>
      <c r="AF561" s="400"/>
      <c r="AG561" s="400"/>
      <c r="AH561" s="400"/>
      <c r="AI561" s="400"/>
      <c r="AJ561" s="400"/>
      <c r="AK561" s="400"/>
      <c r="AL561" s="400"/>
      <c r="AM561" s="400"/>
      <c r="AN561" s="400"/>
      <c r="AO561" s="400"/>
      <c r="AP561" s="400"/>
    </row>
    <row r="562" spans="1:42" x14ac:dyDescent="0.3">
      <c r="A562" s="8">
        <f t="shared" si="449"/>
        <v>4224</v>
      </c>
      <c r="B562" s="9">
        <f t="shared" si="413"/>
        <v>72</v>
      </c>
      <c r="C562" s="45" t="str">
        <f>IF(I562&gt;0,LEFT(E562,3),"  ")</f>
        <v>091</v>
      </c>
      <c r="D562" s="45" t="str">
        <f>IF(I562&gt;0,LEFT(E562,4),"  ")</f>
        <v>0912</v>
      </c>
      <c r="E562" s="39" t="s">
        <v>137</v>
      </c>
      <c r="F562" s="40">
        <v>32</v>
      </c>
      <c r="G562" s="74">
        <v>72</v>
      </c>
      <c r="H562" s="42">
        <v>4224</v>
      </c>
      <c r="I562" s="46">
        <v>1286</v>
      </c>
      <c r="J562" s="46">
        <v>1286</v>
      </c>
      <c r="K562" s="44" t="s">
        <v>122</v>
      </c>
      <c r="L562" s="400">
        <f t="shared" si="448"/>
        <v>0</v>
      </c>
      <c r="M562" s="77">
        <v>7210</v>
      </c>
      <c r="N562" s="400"/>
      <c r="O562" s="400"/>
      <c r="P562" s="400"/>
      <c r="Q562" s="400"/>
      <c r="R562" s="400"/>
      <c r="S562" s="400"/>
      <c r="T562" s="400"/>
      <c r="U562" s="400"/>
      <c r="V562" s="400"/>
      <c r="W562" s="400"/>
      <c r="X562" s="400"/>
      <c r="Y562" s="400"/>
      <c r="Z562" s="400"/>
      <c r="AA562" s="400"/>
      <c r="AB562" s="400"/>
      <c r="AC562" s="400"/>
      <c r="AD562" s="400"/>
      <c r="AE562" s="400"/>
      <c r="AF562" s="400"/>
      <c r="AG562" s="400"/>
      <c r="AH562" s="400"/>
      <c r="AI562" s="400"/>
      <c r="AJ562" s="400"/>
      <c r="AK562" s="400"/>
      <c r="AL562" s="400"/>
      <c r="AM562" s="400"/>
      <c r="AN562" s="400"/>
      <c r="AO562" s="400"/>
      <c r="AP562" s="400"/>
    </row>
    <row r="563" spans="1:42" x14ac:dyDescent="0.3">
      <c r="A563" s="8">
        <f t="shared" si="449"/>
        <v>4225</v>
      </c>
      <c r="B563" s="9">
        <f t="shared" si="413"/>
        <v>32</v>
      </c>
      <c r="C563" s="45" t="str">
        <f t="shared" si="452"/>
        <v>092</v>
      </c>
      <c r="D563" s="45" t="str">
        <f t="shared" si="453"/>
        <v>0922</v>
      </c>
      <c r="E563" s="39" t="s">
        <v>143</v>
      </c>
      <c r="F563" s="40">
        <v>32</v>
      </c>
      <c r="G563" s="41">
        <v>32</v>
      </c>
      <c r="H563" s="42">
        <v>4225</v>
      </c>
      <c r="I563" s="46">
        <v>1287</v>
      </c>
      <c r="J563" s="46">
        <v>1287</v>
      </c>
      <c r="K563" s="44" t="s">
        <v>108</v>
      </c>
      <c r="L563" s="400">
        <f t="shared" si="448"/>
        <v>0</v>
      </c>
      <c r="M563" s="76">
        <v>3210</v>
      </c>
      <c r="N563" s="400"/>
      <c r="O563" s="400"/>
      <c r="P563" s="400"/>
      <c r="Q563" s="400"/>
      <c r="R563" s="400"/>
      <c r="S563" s="400"/>
      <c r="T563" s="400"/>
      <c r="U563" s="400"/>
      <c r="V563" s="400"/>
      <c r="W563" s="400"/>
      <c r="X563" s="400"/>
      <c r="Y563" s="400"/>
      <c r="Z563" s="400"/>
      <c r="AA563" s="400"/>
      <c r="AB563" s="400"/>
      <c r="AC563" s="400"/>
      <c r="AD563" s="400"/>
      <c r="AE563" s="400"/>
      <c r="AF563" s="400"/>
      <c r="AG563" s="400"/>
      <c r="AH563" s="400"/>
      <c r="AI563" s="400"/>
      <c r="AJ563" s="400"/>
      <c r="AK563" s="400"/>
      <c r="AL563" s="400"/>
      <c r="AM563" s="400"/>
      <c r="AN563" s="400"/>
      <c r="AO563" s="400"/>
      <c r="AP563" s="400"/>
    </row>
    <row r="564" spans="1:42" x14ac:dyDescent="0.3">
      <c r="A564" s="8">
        <f t="shared" si="449"/>
        <v>4225</v>
      </c>
      <c r="B564" s="9">
        <f t="shared" si="413"/>
        <v>49</v>
      </c>
      <c r="C564" s="45" t="str">
        <f>IF(I564&gt;0,LEFT(E564,3),"  ")</f>
        <v>091</v>
      </c>
      <c r="D564" s="45" t="str">
        <f>IF(I564&gt;0,LEFT(E564,4),"  ")</f>
        <v>0912</v>
      </c>
      <c r="E564" s="39" t="s">
        <v>137</v>
      </c>
      <c r="F564" s="40">
        <v>32</v>
      </c>
      <c r="G564" s="74">
        <v>49</v>
      </c>
      <c r="H564" s="42">
        <v>4225</v>
      </c>
      <c r="I564" s="46">
        <v>1288</v>
      </c>
      <c r="J564" s="46">
        <v>1288</v>
      </c>
      <c r="K564" s="44" t="s">
        <v>108</v>
      </c>
      <c r="L564" s="400">
        <f t="shared" si="448"/>
        <v>0</v>
      </c>
      <c r="M564" s="77">
        <v>4910</v>
      </c>
      <c r="N564" s="400"/>
      <c r="O564" s="400"/>
      <c r="P564" s="400"/>
      <c r="Q564" s="400"/>
      <c r="R564" s="400"/>
      <c r="S564" s="400"/>
      <c r="T564" s="400"/>
      <c r="U564" s="400"/>
      <c r="V564" s="400"/>
      <c r="W564" s="400"/>
      <c r="X564" s="400"/>
      <c r="Y564" s="400"/>
      <c r="Z564" s="400"/>
      <c r="AA564" s="400"/>
      <c r="AB564" s="400"/>
      <c r="AC564" s="400"/>
      <c r="AD564" s="400"/>
      <c r="AE564" s="400"/>
      <c r="AF564" s="400"/>
      <c r="AG564" s="400"/>
      <c r="AH564" s="400"/>
      <c r="AI564" s="400"/>
      <c r="AJ564" s="400"/>
      <c r="AK564" s="400"/>
      <c r="AL564" s="400"/>
      <c r="AM564" s="400"/>
      <c r="AN564" s="400"/>
      <c r="AO564" s="400"/>
      <c r="AP564" s="400"/>
    </row>
    <row r="565" spans="1:42" x14ac:dyDescent="0.3">
      <c r="A565" s="8">
        <f t="shared" si="449"/>
        <v>4225</v>
      </c>
      <c r="B565" s="9">
        <f t="shared" si="413"/>
        <v>54</v>
      </c>
      <c r="C565" s="45" t="str">
        <f>IF(I565&gt;0,LEFT(E565,3),"  ")</f>
        <v>091</v>
      </c>
      <c r="D565" s="45" t="str">
        <f>IF(I565&gt;0,LEFT(E565,4),"  ")</f>
        <v>0912</v>
      </c>
      <c r="E565" s="39" t="s">
        <v>137</v>
      </c>
      <c r="F565" s="40">
        <v>32</v>
      </c>
      <c r="G565" s="74">
        <v>54</v>
      </c>
      <c r="H565" s="42">
        <v>4225</v>
      </c>
      <c r="I565" s="46">
        <v>1289</v>
      </c>
      <c r="J565" s="46">
        <v>1289</v>
      </c>
      <c r="K565" s="44" t="s">
        <v>108</v>
      </c>
      <c r="L565" s="400">
        <f t="shared" si="448"/>
        <v>0</v>
      </c>
      <c r="M565" s="77">
        <v>5410</v>
      </c>
      <c r="N565" s="400"/>
      <c r="O565" s="400"/>
      <c r="P565" s="400"/>
      <c r="Q565" s="400"/>
      <c r="R565" s="400"/>
      <c r="S565" s="400"/>
      <c r="T565" s="400"/>
      <c r="U565" s="400"/>
      <c r="V565" s="400"/>
      <c r="W565" s="400"/>
      <c r="X565" s="400"/>
      <c r="Y565" s="400"/>
      <c r="Z565" s="400"/>
      <c r="AA565" s="400"/>
      <c r="AB565" s="400"/>
      <c r="AC565" s="400"/>
      <c r="AD565" s="400"/>
      <c r="AE565" s="400"/>
      <c r="AF565" s="400"/>
      <c r="AG565" s="400"/>
      <c r="AH565" s="400"/>
      <c r="AI565" s="400"/>
      <c r="AJ565" s="400"/>
      <c r="AK565" s="400"/>
      <c r="AL565" s="400"/>
      <c r="AM565" s="400"/>
      <c r="AN565" s="400"/>
      <c r="AO565" s="400"/>
      <c r="AP565" s="400"/>
    </row>
    <row r="566" spans="1:42" x14ac:dyDescent="0.3">
      <c r="A566" s="8">
        <f t="shared" si="449"/>
        <v>4225</v>
      </c>
      <c r="B566" s="9">
        <f t="shared" si="413"/>
        <v>62</v>
      </c>
      <c r="C566" s="45" t="str">
        <f>IF(I566&gt;0,LEFT(E566,3),"  ")</f>
        <v>091</v>
      </c>
      <c r="D566" s="45" t="str">
        <f>IF(I566&gt;0,LEFT(E566,4),"  ")</f>
        <v>0912</v>
      </c>
      <c r="E566" s="39" t="s">
        <v>137</v>
      </c>
      <c r="F566" s="40">
        <v>32</v>
      </c>
      <c r="G566" s="74">
        <v>62</v>
      </c>
      <c r="H566" s="42">
        <v>4225</v>
      </c>
      <c r="I566" s="46">
        <v>1290</v>
      </c>
      <c r="J566" s="46">
        <v>1290</v>
      </c>
      <c r="K566" s="44" t="s">
        <v>108</v>
      </c>
      <c r="L566" s="400">
        <f t="shared" si="448"/>
        <v>0</v>
      </c>
      <c r="M566" s="77">
        <v>6210</v>
      </c>
      <c r="N566" s="400"/>
      <c r="O566" s="400"/>
      <c r="P566" s="400"/>
      <c r="Q566" s="400"/>
      <c r="R566" s="400"/>
      <c r="S566" s="400"/>
      <c r="T566" s="400"/>
      <c r="U566" s="400"/>
      <c r="V566" s="400"/>
      <c r="W566" s="400"/>
      <c r="X566" s="400"/>
      <c r="Y566" s="400"/>
      <c r="Z566" s="400"/>
      <c r="AA566" s="400"/>
      <c r="AB566" s="400"/>
      <c r="AC566" s="400"/>
      <c r="AD566" s="400"/>
      <c r="AE566" s="400"/>
      <c r="AF566" s="400"/>
      <c r="AG566" s="400"/>
      <c r="AH566" s="400"/>
      <c r="AI566" s="400"/>
      <c r="AJ566" s="400"/>
      <c r="AK566" s="400"/>
      <c r="AL566" s="400"/>
      <c r="AM566" s="400"/>
      <c r="AN566" s="400"/>
      <c r="AO566" s="400"/>
      <c r="AP566" s="400"/>
    </row>
    <row r="567" spans="1:42" x14ac:dyDescent="0.3">
      <c r="A567" s="8">
        <f t="shared" si="449"/>
        <v>4225</v>
      </c>
      <c r="B567" s="9">
        <f t="shared" si="413"/>
        <v>72</v>
      </c>
      <c r="C567" s="45" t="str">
        <f>IF(I567&gt;0,LEFT(E567,3),"  ")</f>
        <v>091</v>
      </c>
      <c r="D567" s="45" t="str">
        <f>IF(I567&gt;0,LEFT(E567,4),"  ")</f>
        <v>0912</v>
      </c>
      <c r="E567" s="39" t="s">
        <v>137</v>
      </c>
      <c r="F567" s="40">
        <v>32</v>
      </c>
      <c r="G567" s="74">
        <v>72</v>
      </c>
      <c r="H567" s="42">
        <v>4225</v>
      </c>
      <c r="I567" s="46">
        <v>1291</v>
      </c>
      <c r="J567" s="46">
        <v>1291</v>
      </c>
      <c r="K567" s="44" t="s">
        <v>108</v>
      </c>
      <c r="L567" s="400">
        <f t="shared" si="448"/>
        <v>0</v>
      </c>
      <c r="M567" s="77">
        <v>7210</v>
      </c>
      <c r="N567" s="400"/>
      <c r="O567" s="400"/>
      <c r="P567" s="400"/>
      <c r="Q567" s="400"/>
      <c r="R567" s="400"/>
      <c r="S567" s="400"/>
      <c r="T567" s="400"/>
      <c r="U567" s="400"/>
      <c r="V567" s="400"/>
      <c r="W567" s="400"/>
      <c r="X567" s="400"/>
      <c r="Y567" s="400"/>
      <c r="Z567" s="400"/>
      <c r="AA567" s="400"/>
      <c r="AB567" s="400"/>
      <c r="AC567" s="400"/>
      <c r="AD567" s="400"/>
      <c r="AE567" s="400"/>
      <c r="AF567" s="400"/>
      <c r="AG567" s="400"/>
      <c r="AH567" s="400"/>
      <c r="AI567" s="400"/>
      <c r="AJ567" s="400"/>
      <c r="AK567" s="400"/>
      <c r="AL567" s="400"/>
      <c r="AM567" s="400"/>
      <c r="AN567" s="400"/>
      <c r="AO567" s="400"/>
      <c r="AP567" s="400"/>
    </row>
    <row r="568" spans="1:42" x14ac:dyDescent="0.3">
      <c r="A568" s="8">
        <f t="shared" si="449"/>
        <v>4226</v>
      </c>
      <c r="B568" s="9">
        <f t="shared" si="413"/>
        <v>32</v>
      </c>
      <c r="C568" s="45" t="str">
        <f t="shared" si="452"/>
        <v>092</v>
      </c>
      <c r="D568" s="45" t="str">
        <f t="shared" si="453"/>
        <v>0922</v>
      </c>
      <c r="E568" s="39" t="s">
        <v>143</v>
      </c>
      <c r="F568" s="40">
        <v>32</v>
      </c>
      <c r="G568" s="41">
        <v>32</v>
      </c>
      <c r="H568" s="42">
        <v>4226</v>
      </c>
      <c r="I568" s="46">
        <v>1292</v>
      </c>
      <c r="J568" s="46">
        <v>1292</v>
      </c>
      <c r="K568" s="44" t="s">
        <v>151</v>
      </c>
      <c r="L568" s="400">
        <f t="shared" si="448"/>
        <v>0</v>
      </c>
      <c r="M568" s="76">
        <v>3210</v>
      </c>
      <c r="N568" s="400"/>
      <c r="O568" s="400"/>
      <c r="P568" s="400"/>
      <c r="Q568" s="400"/>
      <c r="R568" s="400"/>
      <c r="S568" s="400"/>
      <c r="T568" s="400"/>
      <c r="U568" s="400"/>
      <c r="V568" s="400"/>
      <c r="W568" s="400"/>
      <c r="X568" s="400"/>
      <c r="Y568" s="400"/>
      <c r="Z568" s="400"/>
      <c r="AA568" s="400"/>
      <c r="AB568" s="400"/>
      <c r="AC568" s="400"/>
      <c r="AD568" s="400"/>
      <c r="AE568" s="400"/>
      <c r="AF568" s="400"/>
      <c r="AG568" s="400"/>
      <c r="AH568" s="400"/>
      <c r="AI568" s="400"/>
      <c r="AJ568" s="400"/>
      <c r="AK568" s="400"/>
      <c r="AL568" s="400"/>
      <c r="AM568" s="400"/>
      <c r="AN568" s="400"/>
      <c r="AO568" s="400"/>
      <c r="AP568" s="400"/>
    </row>
    <row r="569" spans="1:42" x14ac:dyDescent="0.3">
      <c r="A569" s="8">
        <f t="shared" si="449"/>
        <v>4226</v>
      </c>
      <c r="B569" s="9">
        <f t="shared" si="413"/>
        <v>49</v>
      </c>
      <c r="C569" s="45" t="str">
        <f>IF(I569&gt;0,LEFT(E569,3),"  ")</f>
        <v>091</v>
      </c>
      <c r="D569" s="45" t="str">
        <f>IF(I569&gt;0,LEFT(E569,4),"  ")</f>
        <v>0912</v>
      </c>
      <c r="E569" s="39" t="s">
        <v>137</v>
      </c>
      <c r="F569" s="40">
        <v>32</v>
      </c>
      <c r="G569" s="74">
        <v>49</v>
      </c>
      <c r="H569" s="42">
        <v>4226</v>
      </c>
      <c r="I569" s="46">
        <v>1293</v>
      </c>
      <c r="J569" s="46">
        <v>1293</v>
      </c>
      <c r="K569" s="44" t="s">
        <v>151</v>
      </c>
      <c r="L569" s="400">
        <f t="shared" si="448"/>
        <v>0</v>
      </c>
      <c r="M569" s="77">
        <v>4910</v>
      </c>
      <c r="N569" s="400"/>
      <c r="O569" s="400"/>
      <c r="P569" s="400"/>
      <c r="Q569" s="400"/>
      <c r="R569" s="400"/>
      <c r="S569" s="400"/>
      <c r="T569" s="400"/>
      <c r="U569" s="400"/>
      <c r="V569" s="400"/>
      <c r="W569" s="400"/>
      <c r="X569" s="400"/>
      <c r="Y569" s="400"/>
      <c r="Z569" s="400"/>
      <c r="AA569" s="400"/>
      <c r="AB569" s="400"/>
      <c r="AC569" s="400"/>
      <c r="AD569" s="400"/>
      <c r="AE569" s="400"/>
      <c r="AF569" s="400"/>
      <c r="AG569" s="400"/>
      <c r="AH569" s="400"/>
      <c r="AI569" s="400"/>
      <c r="AJ569" s="400"/>
      <c r="AK569" s="400"/>
      <c r="AL569" s="400"/>
      <c r="AM569" s="400"/>
      <c r="AN569" s="400"/>
      <c r="AO569" s="400"/>
      <c r="AP569" s="400"/>
    </row>
    <row r="570" spans="1:42" x14ac:dyDescent="0.3">
      <c r="A570" s="8">
        <f t="shared" si="449"/>
        <v>4226</v>
      </c>
      <c r="B570" s="9">
        <f t="shared" si="413"/>
        <v>54</v>
      </c>
      <c r="C570" s="45" t="str">
        <f t="shared" ref="C570" si="454">IF(I570&gt;0,LEFT(E570,3),"  ")</f>
        <v>092</v>
      </c>
      <c r="D570" s="45" t="str">
        <f t="shared" ref="D570" si="455">IF(I570&gt;0,LEFT(E570,4),"  ")</f>
        <v>0922</v>
      </c>
      <c r="E570" s="39" t="s">
        <v>143</v>
      </c>
      <c r="F570" s="40">
        <v>32</v>
      </c>
      <c r="G570" s="41">
        <v>54</v>
      </c>
      <c r="H570" s="42">
        <v>4226</v>
      </c>
      <c r="I570" s="397">
        <v>1745</v>
      </c>
      <c r="J570" s="46">
        <v>1292</v>
      </c>
      <c r="K570" s="44" t="s">
        <v>151</v>
      </c>
      <c r="L570" s="400">
        <f t="shared" si="448"/>
        <v>0</v>
      </c>
      <c r="M570" s="77">
        <v>5410</v>
      </c>
      <c r="N570" s="400"/>
      <c r="O570" s="400"/>
      <c r="P570" s="400"/>
      <c r="Q570" s="400"/>
      <c r="R570" s="400"/>
      <c r="S570" s="400"/>
      <c r="T570" s="400"/>
      <c r="U570" s="400"/>
      <c r="V570" s="400"/>
      <c r="W570" s="400"/>
      <c r="X570" s="400"/>
      <c r="Y570" s="400"/>
      <c r="Z570" s="400"/>
      <c r="AA570" s="400"/>
      <c r="AB570" s="400"/>
      <c r="AC570" s="400"/>
      <c r="AD570" s="400"/>
      <c r="AE570" s="400"/>
      <c r="AF570" s="400"/>
      <c r="AG570" s="400"/>
      <c r="AH570" s="400"/>
      <c r="AI570" s="400"/>
      <c r="AJ570" s="400"/>
      <c r="AK570" s="400"/>
      <c r="AL570" s="400"/>
      <c r="AM570" s="400"/>
      <c r="AN570" s="400"/>
      <c r="AO570" s="400"/>
      <c r="AP570" s="400"/>
    </row>
    <row r="571" spans="1:42" x14ac:dyDescent="0.3">
      <c r="A571" s="8">
        <f t="shared" si="449"/>
        <v>4226</v>
      </c>
      <c r="B571" s="9">
        <f t="shared" si="413"/>
        <v>62</v>
      </c>
      <c r="C571" s="45" t="str">
        <f>IF(I571&gt;0,LEFT(E571,3),"  ")</f>
        <v>091</v>
      </c>
      <c r="D571" s="45" t="str">
        <f>IF(I571&gt;0,LEFT(E571,4),"  ")</f>
        <v>0912</v>
      </c>
      <c r="E571" s="39" t="s">
        <v>137</v>
      </c>
      <c r="F571" s="40">
        <v>32</v>
      </c>
      <c r="G571" s="74">
        <v>62</v>
      </c>
      <c r="H571" s="42">
        <v>4226</v>
      </c>
      <c r="I571" s="46">
        <v>1294</v>
      </c>
      <c r="J571" s="46">
        <v>1294</v>
      </c>
      <c r="K571" s="44" t="s">
        <v>151</v>
      </c>
      <c r="L571" s="400">
        <f t="shared" si="448"/>
        <v>0</v>
      </c>
      <c r="M571" s="77">
        <v>6210</v>
      </c>
      <c r="N571" s="400"/>
      <c r="O571" s="400"/>
      <c r="P571" s="400"/>
      <c r="Q571" s="400"/>
      <c r="R571" s="400"/>
      <c r="S571" s="400"/>
      <c r="T571" s="400"/>
      <c r="U571" s="400"/>
      <c r="V571" s="400"/>
      <c r="W571" s="400"/>
      <c r="X571" s="400"/>
      <c r="Y571" s="400"/>
      <c r="Z571" s="400"/>
      <c r="AA571" s="400"/>
      <c r="AB571" s="400"/>
      <c r="AC571" s="400"/>
      <c r="AD571" s="400"/>
      <c r="AE571" s="400"/>
      <c r="AF571" s="400"/>
      <c r="AG571" s="400"/>
      <c r="AH571" s="400"/>
      <c r="AI571" s="400"/>
      <c r="AJ571" s="400"/>
      <c r="AK571" s="400"/>
      <c r="AL571" s="400"/>
      <c r="AM571" s="400"/>
      <c r="AN571" s="400"/>
      <c r="AO571" s="400"/>
      <c r="AP571" s="400"/>
    </row>
    <row r="572" spans="1:42" x14ac:dyDescent="0.3">
      <c r="A572" s="8">
        <f t="shared" si="449"/>
        <v>4226</v>
      </c>
      <c r="B572" s="9">
        <f t="shared" si="413"/>
        <v>72</v>
      </c>
      <c r="C572" s="45" t="str">
        <f>IF(I572&gt;0,LEFT(E572,3),"  ")</f>
        <v>091</v>
      </c>
      <c r="D572" s="45" t="str">
        <f>IF(I572&gt;0,LEFT(E572,4),"  ")</f>
        <v>0912</v>
      </c>
      <c r="E572" s="39" t="s">
        <v>137</v>
      </c>
      <c r="F572" s="40">
        <v>32</v>
      </c>
      <c r="G572" s="74">
        <v>72</v>
      </c>
      <c r="H572" s="42">
        <v>4226</v>
      </c>
      <c r="I572" s="46">
        <v>1295</v>
      </c>
      <c r="J572" s="46">
        <v>1295</v>
      </c>
      <c r="K572" s="44" t="s">
        <v>151</v>
      </c>
      <c r="L572" s="400">
        <f t="shared" si="448"/>
        <v>0</v>
      </c>
      <c r="M572" s="77">
        <v>7210</v>
      </c>
      <c r="N572" s="400"/>
      <c r="O572" s="400"/>
      <c r="P572" s="400"/>
      <c r="Q572" s="400"/>
      <c r="R572" s="400"/>
      <c r="S572" s="400"/>
      <c r="T572" s="400"/>
      <c r="U572" s="400"/>
      <c r="V572" s="400"/>
      <c r="W572" s="400"/>
      <c r="X572" s="400"/>
      <c r="Y572" s="400"/>
      <c r="Z572" s="400"/>
      <c r="AA572" s="400"/>
      <c r="AB572" s="400"/>
      <c r="AC572" s="400"/>
      <c r="AD572" s="400"/>
      <c r="AE572" s="400"/>
      <c r="AF572" s="400"/>
      <c r="AG572" s="400"/>
      <c r="AH572" s="400"/>
      <c r="AI572" s="400"/>
      <c r="AJ572" s="400"/>
      <c r="AK572" s="400"/>
      <c r="AL572" s="400"/>
      <c r="AM572" s="400"/>
      <c r="AN572" s="400"/>
      <c r="AO572" s="400"/>
      <c r="AP572" s="400"/>
    </row>
    <row r="573" spans="1:42" ht="26.4" x14ac:dyDescent="0.3">
      <c r="A573" s="8">
        <f t="shared" si="449"/>
        <v>4227</v>
      </c>
      <c r="B573" s="9">
        <f t="shared" si="413"/>
        <v>32</v>
      </c>
      <c r="C573" s="45" t="str">
        <f t="shared" si="452"/>
        <v>092</v>
      </c>
      <c r="D573" s="45" t="str">
        <f t="shared" si="453"/>
        <v>0922</v>
      </c>
      <c r="E573" s="39" t="s">
        <v>143</v>
      </c>
      <c r="F573" s="40">
        <v>32</v>
      </c>
      <c r="G573" s="41">
        <v>32</v>
      </c>
      <c r="H573" s="42">
        <v>4227</v>
      </c>
      <c r="I573" s="46">
        <v>1296</v>
      </c>
      <c r="J573" s="46">
        <v>1296</v>
      </c>
      <c r="K573" s="44" t="s">
        <v>103</v>
      </c>
      <c r="L573" s="400">
        <f t="shared" si="448"/>
        <v>0</v>
      </c>
      <c r="M573" s="76">
        <v>3210</v>
      </c>
      <c r="N573" s="400"/>
      <c r="O573" s="400"/>
      <c r="P573" s="400"/>
      <c r="Q573" s="400"/>
      <c r="R573" s="400"/>
      <c r="S573" s="400"/>
      <c r="T573" s="400"/>
      <c r="U573" s="400"/>
      <c r="V573" s="400"/>
      <c r="W573" s="400"/>
      <c r="X573" s="400"/>
      <c r="Y573" s="400"/>
      <c r="Z573" s="400"/>
      <c r="AA573" s="400"/>
      <c r="AB573" s="400"/>
      <c r="AC573" s="400"/>
      <c r="AD573" s="400"/>
      <c r="AE573" s="400"/>
      <c r="AF573" s="400"/>
      <c r="AG573" s="400"/>
      <c r="AH573" s="400"/>
      <c r="AI573" s="400"/>
      <c r="AJ573" s="400"/>
      <c r="AK573" s="400"/>
      <c r="AL573" s="400"/>
      <c r="AM573" s="400"/>
      <c r="AN573" s="400"/>
      <c r="AO573" s="400"/>
      <c r="AP573" s="400"/>
    </row>
    <row r="574" spans="1:42" ht="26.4" x14ac:dyDescent="0.3">
      <c r="A574" s="8">
        <f>H574</f>
        <v>4227</v>
      </c>
      <c r="B574" s="9">
        <f t="shared" si="413"/>
        <v>49</v>
      </c>
      <c r="C574" s="45" t="str">
        <f>IF(I574&gt;0,LEFT(E574,3),"  ")</f>
        <v>091</v>
      </c>
      <c r="D574" s="45" t="str">
        <f>IF(I574&gt;0,LEFT(E574,4),"  ")</f>
        <v>0912</v>
      </c>
      <c r="E574" s="39" t="s">
        <v>137</v>
      </c>
      <c r="F574" s="40">
        <v>32</v>
      </c>
      <c r="G574" s="74">
        <v>49</v>
      </c>
      <c r="H574" s="42">
        <v>4227</v>
      </c>
      <c r="I574" s="46">
        <v>1297</v>
      </c>
      <c r="J574" s="46">
        <v>1297</v>
      </c>
      <c r="K574" s="44" t="s">
        <v>103</v>
      </c>
      <c r="L574" s="400">
        <f t="shared" si="448"/>
        <v>0</v>
      </c>
      <c r="M574" s="77">
        <v>4910</v>
      </c>
      <c r="N574" s="400"/>
      <c r="O574" s="400"/>
      <c r="P574" s="400"/>
      <c r="Q574" s="400"/>
      <c r="R574" s="400"/>
      <c r="S574" s="400"/>
      <c r="T574" s="400"/>
      <c r="U574" s="400"/>
      <c r="V574" s="400"/>
      <c r="W574" s="400"/>
      <c r="X574" s="400"/>
      <c r="Y574" s="400"/>
      <c r="Z574" s="400"/>
      <c r="AA574" s="400"/>
      <c r="AB574" s="400"/>
      <c r="AC574" s="400"/>
      <c r="AD574" s="400"/>
      <c r="AE574" s="400"/>
      <c r="AF574" s="400"/>
      <c r="AG574" s="400"/>
      <c r="AH574" s="400"/>
      <c r="AI574" s="400"/>
      <c r="AJ574" s="400"/>
      <c r="AK574" s="400"/>
      <c r="AL574" s="400"/>
      <c r="AM574" s="400"/>
      <c r="AN574" s="400"/>
      <c r="AO574" s="400"/>
      <c r="AP574" s="400"/>
    </row>
    <row r="575" spans="1:42" ht="26.4" x14ac:dyDescent="0.3">
      <c r="A575" s="8">
        <f t="shared" si="449"/>
        <v>4227</v>
      </c>
      <c r="B575" s="9">
        <f t="shared" si="413"/>
        <v>54</v>
      </c>
      <c r="C575" s="45" t="str">
        <f>IF(I575&gt;0,LEFT(E575,3),"  ")</f>
        <v>091</v>
      </c>
      <c r="D575" s="45" t="str">
        <f>IF(I575&gt;0,LEFT(E575,4),"  ")</f>
        <v>0912</v>
      </c>
      <c r="E575" s="39" t="s">
        <v>137</v>
      </c>
      <c r="F575" s="40">
        <v>32</v>
      </c>
      <c r="G575" s="74">
        <v>54</v>
      </c>
      <c r="H575" s="42">
        <v>4227</v>
      </c>
      <c r="I575" s="46">
        <v>1298</v>
      </c>
      <c r="J575" s="46">
        <v>1298</v>
      </c>
      <c r="K575" s="44" t="s">
        <v>103</v>
      </c>
      <c r="L575" s="400">
        <f t="shared" si="448"/>
        <v>0</v>
      </c>
      <c r="M575" s="77">
        <v>5410</v>
      </c>
      <c r="N575" s="400"/>
      <c r="O575" s="400"/>
      <c r="P575" s="400"/>
      <c r="Q575" s="400"/>
      <c r="R575" s="400"/>
      <c r="S575" s="400"/>
      <c r="T575" s="400"/>
      <c r="U575" s="400"/>
      <c r="V575" s="400"/>
      <c r="W575" s="400"/>
      <c r="X575" s="400"/>
      <c r="Y575" s="400"/>
      <c r="Z575" s="400"/>
      <c r="AA575" s="400"/>
      <c r="AB575" s="400"/>
      <c r="AC575" s="400"/>
      <c r="AD575" s="400"/>
      <c r="AE575" s="400"/>
      <c r="AF575" s="400"/>
      <c r="AG575" s="400"/>
      <c r="AH575" s="400"/>
      <c r="AI575" s="400"/>
      <c r="AJ575" s="400"/>
      <c r="AK575" s="400"/>
      <c r="AL575" s="400"/>
      <c r="AM575" s="400"/>
      <c r="AN575" s="400"/>
      <c r="AO575" s="400"/>
      <c r="AP575" s="400"/>
    </row>
    <row r="576" spans="1:42" ht="26.4" x14ac:dyDescent="0.3">
      <c r="A576" s="8">
        <f t="shared" si="449"/>
        <v>4227</v>
      </c>
      <c r="B576" s="9">
        <f t="shared" si="413"/>
        <v>62</v>
      </c>
      <c r="C576" s="45" t="str">
        <f>IF(I576&gt;0,LEFT(E576,3),"  ")</f>
        <v>091</v>
      </c>
      <c r="D576" s="45" t="str">
        <f>IF(I576&gt;0,LEFT(E576,4),"  ")</f>
        <v>0912</v>
      </c>
      <c r="E576" s="39" t="s">
        <v>137</v>
      </c>
      <c r="F576" s="40">
        <v>32</v>
      </c>
      <c r="G576" s="74">
        <v>62</v>
      </c>
      <c r="H576" s="42">
        <v>4227</v>
      </c>
      <c r="I576" s="46">
        <v>1299</v>
      </c>
      <c r="J576" s="46">
        <v>1299</v>
      </c>
      <c r="K576" s="44" t="s">
        <v>103</v>
      </c>
      <c r="L576" s="400">
        <f t="shared" si="448"/>
        <v>0</v>
      </c>
      <c r="M576" s="77">
        <v>6210</v>
      </c>
      <c r="N576" s="400"/>
      <c r="O576" s="400"/>
      <c r="P576" s="400"/>
      <c r="Q576" s="400"/>
      <c r="R576" s="400"/>
      <c r="S576" s="400"/>
      <c r="T576" s="400"/>
      <c r="U576" s="400"/>
      <c r="V576" s="400"/>
      <c r="W576" s="400"/>
      <c r="X576" s="400"/>
      <c r="Y576" s="400"/>
      <c r="Z576" s="400"/>
      <c r="AA576" s="400"/>
      <c r="AB576" s="400"/>
      <c r="AC576" s="400"/>
      <c r="AD576" s="400"/>
      <c r="AE576" s="400"/>
      <c r="AF576" s="400"/>
      <c r="AG576" s="400"/>
      <c r="AH576" s="400"/>
      <c r="AI576" s="400"/>
      <c r="AJ576" s="400"/>
      <c r="AK576" s="400"/>
      <c r="AL576" s="400"/>
      <c r="AM576" s="400"/>
      <c r="AN576" s="400"/>
      <c r="AO576" s="400"/>
      <c r="AP576" s="400"/>
    </row>
    <row r="577" spans="1:42" ht="26.4" x14ac:dyDescent="0.3">
      <c r="A577" s="8">
        <f t="shared" si="449"/>
        <v>4227</v>
      </c>
      <c r="B577" s="9">
        <f t="shared" si="413"/>
        <v>72</v>
      </c>
      <c r="C577" s="45" t="str">
        <f>IF(I577&gt;0,LEFT(E577,3),"  ")</f>
        <v>091</v>
      </c>
      <c r="D577" s="45" t="str">
        <f>IF(I577&gt;0,LEFT(E577,4),"  ")</f>
        <v>0912</v>
      </c>
      <c r="E577" s="39" t="s">
        <v>137</v>
      </c>
      <c r="F577" s="40">
        <v>32</v>
      </c>
      <c r="G577" s="74">
        <v>72</v>
      </c>
      <c r="H577" s="42">
        <v>4227</v>
      </c>
      <c r="I577" s="46">
        <v>1300</v>
      </c>
      <c r="J577" s="46">
        <v>1300</v>
      </c>
      <c r="K577" s="44" t="s">
        <v>103</v>
      </c>
      <c r="L577" s="400">
        <f t="shared" si="448"/>
        <v>0</v>
      </c>
      <c r="M577" s="77">
        <v>7210</v>
      </c>
      <c r="N577" s="400"/>
      <c r="O577" s="400"/>
      <c r="P577" s="400"/>
      <c r="Q577" s="400"/>
      <c r="R577" s="400"/>
      <c r="S577" s="400"/>
      <c r="T577" s="400"/>
      <c r="U577" s="400"/>
      <c r="V577" s="400"/>
      <c r="W577" s="400"/>
      <c r="X577" s="400"/>
      <c r="Y577" s="400"/>
      <c r="Z577" s="400"/>
      <c r="AA577" s="400"/>
      <c r="AB577" s="400"/>
      <c r="AC577" s="400"/>
      <c r="AD577" s="400"/>
      <c r="AE577" s="400"/>
      <c r="AF577" s="400"/>
      <c r="AG577" s="400"/>
      <c r="AH577" s="400"/>
      <c r="AI577" s="400"/>
      <c r="AJ577" s="400"/>
      <c r="AK577" s="400"/>
      <c r="AL577" s="400"/>
      <c r="AM577" s="400"/>
      <c r="AN577" s="400"/>
      <c r="AO577" s="400"/>
      <c r="AP577" s="400"/>
    </row>
    <row r="578" spans="1:42" x14ac:dyDescent="0.3">
      <c r="A578" s="8">
        <f t="shared" si="449"/>
        <v>423</v>
      </c>
      <c r="B578" s="9" t="str">
        <f t="shared" si="413"/>
        <v xml:space="preserve"> </v>
      </c>
      <c r="C578" s="45" t="str">
        <f t="shared" si="452"/>
        <v xml:space="preserve">  </v>
      </c>
      <c r="D578" s="45" t="str">
        <f t="shared" si="453"/>
        <v xml:space="preserve">  </v>
      </c>
      <c r="E578" s="39"/>
      <c r="F578" s="40"/>
      <c r="G578" s="41"/>
      <c r="H578" s="42">
        <v>423</v>
      </c>
      <c r="I578" s="43"/>
      <c r="J578" s="43"/>
      <c r="K578" s="44" t="s">
        <v>152</v>
      </c>
      <c r="L578" s="110">
        <f>SUM(L579:L581)</f>
        <v>0</v>
      </c>
      <c r="M578" s="18"/>
      <c r="N578" s="110">
        <f>SUM(N579:N581)</f>
        <v>0</v>
      </c>
      <c r="O578" s="110">
        <f t="shared" ref="O578:Z578" si="456">SUM(O579:O581)</f>
        <v>0</v>
      </c>
      <c r="P578" s="110">
        <f t="shared" si="456"/>
        <v>0</v>
      </c>
      <c r="Q578" s="110">
        <f t="shared" si="456"/>
        <v>0</v>
      </c>
      <c r="R578" s="110">
        <f t="shared" si="456"/>
        <v>0</v>
      </c>
      <c r="S578" s="110">
        <f t="shared" si="456"/>
        <v>0</v>
      </c>
      <c r="T578" s="110">
        <f t="shared" si="456"/>
        <v>0</v>
      </c>
      <c r="U578" s="110">
        <f t="shared" si="456"/>
        <v>0</v>
      </c>
      <c r="V578" s="110">
        <f t="shared" si="456"/>
        <v>0</v>
      </c>
      <c r="W578" s="110">
        <f t="shared" si="456"/>
        <v>0</v>
      </c>
      <c r="X578" s="110">
        <f t="shared" si="456"/>
        <v>0</v>
      </c>
      <c r="Y578" s="110">
        <f t="shared" si="456"/>
        <v>0</v>
      </c>
      <c r="Z578" s="110">
        <f t="shared" si="456"/>
        <v>0</v>
      </c>
      <c r="AA578" s="110">
        <f t="shared" ref="AA578:AP578" si="457">SUM(AA579:AA581)</f>
        <v>0</v>
      </c>
      <c r="AB578" s="110">
        <f t="shared" si="457"/>
        <v>0</v>
      </c>
      <c r="AC578" s="110">
        <f t="shared" si="457"/>
        <v>0</v>
      </c>
      <c r="AD578" s="110">
        <f t="shared" si="457"/>
        <v>0</v>
      </c>
      <c r="AE578" s="110">
        <f t="shared" si="457"/>
        <v>0</v>
      </c>
      <c r="AF578" s="110">
        <f t="shared" si="457"/>
        <v>0</v>
      </c>
      <c r="AG578" s="110">
        <f t="shared" si="457"/>
        <v>0</v>
      </c>
      <c r="AH578" s="110">
        <f t="shared" si="457"/>
        <v>0</v>
      </c>
      <c r="AI578" s="110">
        <f t="shared" si="457"/>
        <v>0</v>
      </c>
      <c r="AJ578" s="110">
        <f t="shared" si="457"/>
        <v>0</v>
      </c>
      <c r="AK578" s="110">
        <f t="shared" si="457"/>
        <v>0</v>
      </c>
      <c r="AL578" s="110">
        <f t="shared" si="457"/>
        <v>0</v>
      </c>
      <c r="AM578" s="110">
        <f t="shared" si="457"/>
        <v>0</v>
      </c>
      <c r="AN578" s="110">
        <f t="shared" si="457"/>
        <v>0</v>
      </c>
      <c r="AO578" s="110">
        <f t="shared" si="457"/>
        <v>0</v>
      </c>
      <c r="AP578" s="110">
        <f t="shared" si="457"/>
        <v>0</v>
      </c>
    </row>
    <row r="579" spans="1:42" ht="26.4" x14ac:dyDescent="0.3">
      <c r="A579" s="8">
        <f t="shared" si="449"/>
        <v>4231</v>
      </c>
      <c r="B579" s="9">
        <f t="shared" si="413"/>
        <v>32</v>
      </c>
      <c r="C579" s="45" t="str">
        <f t="shared" si="452"/>
        <v>092</v>
      </c>
      <c r="D579" s="45" t="str">
        <f t="shared" si="453"/>
        <v>0922</v>
      </c>
      <c r="E579" s="39" t="s">
        <v>143</v>
      </c>
      <c r="F579" s="40">
        <v>32</v>
      </c>
      <c r="G579" s="41">
        <v>32</v>
      </c>
      <c r="H579" s="42">
        <v>4231</v>
      </c>
      <c r="I579" s="46">
        <v>1301</v>
      </c>
      <c r="J579" s="46">
        <v>1301</v>
      </c>
      <c r="K579" s="44" t="s">
        <v>153</v>
      </c>
      <c r="L579" s="400">
        <f>SUM(N579:AP579)</f>
        <v>0</v>
      </c>
      <c r="M579" s="76">
        <v>3210</v>
      </c>
      <c r="N579" s="400"/>
      <c r="O579" s="400"/>
      <c r="P579" s="400"/>
      <c r="Q579" s="400"/>
      <c r="R579" s="400"/>
      <c r="S579" s="400"/>
      <c r="T579" s="400"/>
      <c r="U579" s="400"/>
      <c r="V579" s="400"/>
      <c r="W579" s="400"/>
      <c r="X579" s="400"/>
      <c r="Y579" s="400"/>
      <c r="Z579" s="400"/>
      <c r="AA579" s="400"/>
      <c r="AB579" s="400"/>
      <c r="AC579" s="400"/>
      <c r="AD579" s="400"/>
      <c r="AE579" s="400"/>
      <c r="AF579" s="400"/>
      <c r="AG579" s="400"/>
      <c r="AH579" s="400"/>
      <c r="AI579" s="400"/>
      <c r="AJ579" s="400"/>
      <c r="AK579" s="400"/>
      <c r="AL579" s="400"/>
      <c r="AM579" s="400"/>
      <c r="AN579" s="400"/>
      <c r="AO579" s="400"/>
      <c r="AP579" s="400"/>
    </row>
    <row r="580" spans="1:42" ht="26.4" x14ac:dyDescent="0.3">
      <c r="A580" s="8">
        <f>H580</f>
        <v>4231</v>
      </c>
      <c r="B580" s="9">
        <f t="shared" si="413"/>
        <v>54</v>
      </c>
      <c r="C580" s="45" t="str">
        <f>IF(I580&gt;0,LEFT(E580,3),"  ")</f>
        <v>091</v>
      </c>
      <c r="D580" s="45" t="str">
        <f>IF(I580&gt;0,LEFT(E580,4),"  ")</f>
        <v>0912</v>
      </c>
      <c r="E580" s="39" t="s">
        <v>137</v>
      </c>
      <c r="F580" s="40">
        <v>32</v>
      </c>
      <c r="G580" s="74">
        <v>54</v>
      </c>
      <c r="H580" s="42">
        <v>4231</v>
      </c>
      <c r="I580" s="46">
        <v>1302</v>
      </c>
      <c r="J580" s="46">
        <v>1302</v>
      </c>
      <c r="K580" s="44" t="s">
        <v>153</v>
      </c>
      <c r="L580" s="400">
        <f>SUM(N580:AP580)</f>
        <v>0</v>
      </c>
      <c r="M580" s="77">
        <v>5410</v>
      </c>
      <c r="N580" s="400"/>
      <c r="O580" s="400"/>
      <c r="P580" s="400"/>
      <c r="Q580" s="400"/>
      <c r="R580" s="400"/>
      <c r="S580" s="400"/>
      <c r="T580" s="400"/>
      <c r="U580" s="400"/>
      <c r="V580" s="400"/>
      <c r="W580" s="400"/>
      <c r="X580" s="400"/>
      <c r="Y580" s="400"/>
      <c r="Z580" s="400"/>
      <c r="AA580" s="400"/>
      <c r="AB580" s="400"/>
      <c r="AC580" s="400"/>
      <c r="AD580" s="400"/>
      <c r="AE580" s="400"/>
      <c r="AF580" s="400"/>
      <c r="AG580" s="400"/>
      <c r="AH580" s="400"/>
      <c r="AI580" s="400"/>
      <c r="AJ580" s="400"/>
      <c r="AK580" s="400"/>
      <c r="AL580" s="400"/>
      <c r="AM580" s="400"/>
      <c r="AN580" s="400"/>
      <c r="AO580" s="400"/>
      <c r="AP580" s="400"/>
    </row>
    <row r="581" spans="1:42" ht="26.4" x14ac:dyDescent="0.3">
      <c r="A581" s="8">
        <f t="shared" si="449"/>
        <v>4231</v>
      </c>
      <c r="B581" s="9">
        <f t="shared" si="413"/>
        <v>72</v>
      </c>
      <c r="C581" s="45" t="str">
        <f>IF(I581&gt;0,LEFT(E581,3),"  ")</f>
        <v>091</v>
      </c>
      <c r="D581" s="45" t="str">
        <f>IF(I581&gt;0,LEFT(E581,4),"  ")</f>
        <v>0912</v>
      </c>
      <c r="E581" s="39" t="s">
        <v>137</v>
      </c>
      <c r="F581" s="40">
        <v>32</v>
      </c>
      <c r="G581" s="74">
        <v>72</v>
      </c>
      <c r="H581" s="42">
        <v>4231</v>
      </c>
      <c r="I581" s="46">
        <v>1303</v>
      </c>
      <c r="J581" s="46">
        <v>1303</v>
      </c>
      <c r="K581" s="44" t="s">
        <v>153</v>
      </c>
      <c r="L581" s="400">
        <f>SUM(N581:AP581)</f>
        <v>0</v>
      </c>
      <c r="M581" s="77">
        <v>7210</v>
      </c>
      <c r="N581" s="400"/>
      <c r="O581" s="400"/>
      <c r="P581" s="400"/>
      <c r="Q581" s="400"/>
      <c r="R581" s="400"/>
      <c r="S581" s="400"/>
      <c r="T581" s="400"/>
      <c r="U581" s="400"/>
      <c r="V581" s="400"/>
      <c r="W581" s="400"/>
      <c r="X581" s="400"/>
      <c r="Y581" s="400"/>
      <c r="Z581" s="400"/>
      <c r="AA581" s="400"/>
      <c r="AB581" s="400"/>
      <c r="AC581" s="400"/>
      <c r="AD581" s="400"/>
      <c r="AE581" s="400"/>
      <c r="AF581" s="400"/>
      <c r="AG581" s="400"/>
      <c r="AH581" s="400"/>
      <c r="AI581" s="400"/>
      <c r="AJ581" s="400"/>
      <c r="AK581" s="400"/>
      <c r="AL581" s="400"/>
      <c r="AM581" s="400"/>
      <c r="AN581" s="400"/>
      <c r="AO581" s="400"/>
      <c r="AP581" s="400"/>
    </row>
    <row r="582" spans="1:42" ht="26.4" x14ac:dyDescent="0.3">
      <c r="A582" s="8">
        <f t="shared" si="449"/>
        <v>424</v>
      </c>
      <c r="B582" s="9" t="str">
        <f t="shared" si="413"/>
        <v xml:space="preserve"> </v>
      </c>
      <c r="C582" s="45" t="str">
        <f t="shared" si="452"/>
        <v xml:space="preserve">  </v>
      </c>
      <c r="D582" s="45" t="str">
        <f t="shared" si="453"/>
        <v xml:space="preserve">  </v>
      </c>
      <c r="E582" s="39"/>
      <c r="F582" s="40"/>
      <c r="G582" s="41"/>
      <c r="H582" s="42">
        <v>424</v>
      </c>
      <c r="I582" s="43"/>
      <c r="J582" s="43"/>
      <c r="K582" s="44" t="s">
        <v>134</v>
      </c>
      <c r="L582" s="110">
        <f>SUM(L583:L587)</f>
        <v>0</v>
      </c>
      <c r="M582" s="18"/>
      <c r="N582" s="110">
        <f>SUM(N583:N587)</f>
        <v>0</v>
      </c>
      <c r="O582" s="110">
        <f t="shared" ref="O582:Z582" si="458">SUM(O583:O587)</f>
        <v>0</v>
      </c>
      <c r="P582" s="110">
        <f t="shared" si="458"/>
        <v>0</v>
      </c>
      <c r="Q582" s="110">
        <f t="shared" si="458"/>
        <v>0</v>
      </c>
      <c r="R582" s="110">
        <f t="shared" si="458"/>
        <v>0</v>
      </c>
      <c r="S582" s="110">
        <f t="shared" si="458"/>
        <v>0</v>
      </c>
      <c r="T582" s="110">
        <f t="shared" si="458"/>
        <v>0</v>
      </c>
      <c r="U582" s="110">
        <f t="shared" si="458"/>
        <v>0</v>
      </c>
      <c r="V582" s="110">
        <f t="shared" si="458"/>
        <v>0</v>
      </c>
      <c r="W582" s="110">
        <f t="shared" si="458"/>
        <v>0</v>
      </c>
      <c r="X582" s="110">
        <f t="shared" si="458"/>
        <v>0</v>
      </c>
      <c r="Y582" s="110">
        <f t="shared" si="458"/>
        <v>0</v>
      </c>
      <c r="Z582" s="110">
        <f t="shared" si="458"/>
        <v>0</v>
      </c>
      <c r="AA582" s="110">
        <f t="shared" ref="AA582:AP582" si="459">SUM(AA583:AA587)</f>
        <v>0</v>
      </c>
      <c r="AB582" s="110">
        <f t="shared" si="459"/>
        <v>0</v>
      </c>
      <c r="AC582" s="110">
        <f t="shared" si="459"/>
        <v>0</v>
      </c>
      <c r="AD582" s="110">
        <f t="shared" si="459"/>
        <v>0</v>
      </c>
      <c r="AE582" s="110">
        <f t="shared" si="459"/>
        <v>0</v>
      </c>
      <c r="AF582" s="110">
        <f t="shared" si="459"/>
        <v>0</v>
      </c>
      <c r="AG582" s="110">
        <f t="shared" si="459"/>
        <v>0</v>
      </c>
      <c r="AH582" s="110">
        <f t="shared" si="459"/>
        <v>0</v>
      </c>
      <c r="AI582" s="110">
        <f t="shared" si="459"/>
        <v>0</v>
      </c>
      <c r="AJ582" s="110">
        <f t="shared" si="459"/>
        <v>0</v>
      </c>
      <c r="AK582" s="110">
        <f t="shared" si="459"/>
        <v>0</v>
      </c>
      <c r="AL582" s="110">
        <f t="shared" si="459"/>
        <v>0</v>
      </c>
      <c r="AM582" s="110">
        <f t="shared" si="459"/>
        <v>0</v>
      </c>
      <c r="AN582" s="110">
        <f t="shared" si="459"/>
        <v>0</v>
      </c>
      <c r="AO582" s="110">
        <f t="shared" si="459"/>
        <v>0</v>
      </c>
      <c r="AP582" s="110">
        <f t="shared" si="459"/>
        <v>0</v>
      </c>
    </row>
    <row r="583" spans="1:42" x14ac:dyDescent="0.3">
      <c r="A583" s="8">
        <f t="shared" si="449"/>
        <v>4241</v>
      </c>
      <c r="B583" s="9">
        <f t="shared" si="413"/>
        <v>32</v>
      </c>
      <c r="C583" s="45" t="str">
        <f t="shared" si="452"/>
        <v>092</v>
      </c>
      <c r="D583" s="45" t="str">
        <f t="shared" si="453"/>
        <v>0922</v>
      </c>
      <c r="E583" s="39" t="s">
        <v>143</v>
      </c>
      <c r="F583" s="40">
        <v>32</v>
      </c>
      <c r="G583" s="41">
        <v>32</v>
      </c>
      <c r="H583" s="42">
        <v>4241</v>
      </c>
      <c r="I583" s="46">
        <v>1304</v>
      </c>
      <c r="J583" s="46">
        <v>1304</v>
      </c>
      <c r="K583" s="44" t="s">
        <v>135</v>
      </c>
      <c r="L583" s="400">
        <f>SUM(N583:AP583)</f>
        <v>0</v>
      </c>
      <c r="M583" s="76">
        <v>3210</v>
      </c>
      <c r="N583" s="400"/>
      <c r="O583" s="400"/>
      <c r="P583" s="400"/>
      <c r="Q583" s="400"/>
      <c r="R583" s="400"/>
      <c r="S583" s="400"/>
      <c r="T583" s="400"/>
      <c r="U583" s="400"/>
      <c r="V583" s="400"/>
      <c r="W583" s="400"/>
      <c r="X583" s="400"/>
      <c r="Y583" s="400"/>
      <c r="Z583" s="400"/>
      <c r="AA583" s="400"/>
      <c r="AB583" s="400"/>
      <c r="AC583" s="400"/>
      <c r="AD583" s="400"/>
      <c r="AE583" s="400"/>
      <c r="AF583" s="400"/>
      <c r="AG583" s="400"/>
      <c r="AH583" s="400"/>
      <c r="AI583" s="400"/>
      <c r="AJ583" s="400"/>
      <c r="AK583" s="400"/>
      <c r="AL583" s="400"/>
      <c r="AM583" s="400"/>
      <c r="AN583" s="400"/>
      <c r="AO583" s="400"/>
      <c r="AP583" s="400"/>
    </row>
    <row r="584" spans="1:42" x14ac:dyDescent="0.3">
      <c r="A584" s="8">
        <f t="shared" si="449"/>
        <v>4241</v>
      </c>
      <c r="B584" s="9">
        <f t="shared" si="413"/>
        <v>49</v>
      </c>
      <c r="C584" s="45" t="str">
        <f>IF(I584&gt;0,LEFT(E584,3),"  ")</f>
        <v>091</v>
      </c>
      <c r="D584" s="45" t="str">
        <f>IF(I584&gt;0,LEFT(E584,4),"  ")</f>
        <v>0912</v>
      </c>
      <c r="E584" s="39" t="s">
        <v>137</v>
      </c>
      <c r="F584" s="40">
        <v>32</v>
      </c>
      <c r="G584" s="74">
        <v>49</v>
      </c>
      <c r="H584" s="42">
        <v>4241</v>
      </c>
      <c r="I584" s="46">
        <v>1305</v>
      </c>
      <c r="J584" s="46">
        <v>1305</v>
      </c>
      <c r="K584" s="44" t="s">
        <v>135</v>
      </c>
      <c r="L584" s="400">
        <f>SUM(N584:AP584)</f>
        <v>0</v>
      </c>
      <c r="M584" s="77">
        <v>4910</v>
      </c>
      <c r="N584" s="400"/>
      <c r="O584" s="400"/>
      <c r="P584" s="400"/>
      <c r="Q584" s="400"/>
      <c r="R584" s="400"/>
      <c r="S584" s="400"/>
      <c r="T584" s="400"/>
      <c r="U584" s="400"/>
      <c r="V584" s="400"/>
      <c r="W584" s="400"/>
      <c r="X584" s="400"/>
      <c r="Y584" s="400"/>
      <c r="Z584" s="400"/>
      <c r="AA584" s="400"/>
      <c r="AB584" s="400"/>
      <c r="AC584" s="400"/>
      <c r="AD584" s="400"/>
      <c r="AE584" s="400"/>
      <c r="AF584" s="400"/>
      <c r="AG584" s="400"/>
      <c r="AH584" s="400"/>
      <c r="AI584" s="400"/>
      <c r="AJ584" s="400"/>
      <c r="AK584" s="400"/>
      <c r="AL584" s="400"/>
      <c r="AM584" s="400"/>
      <c r="AN584" s="400"/>
      <c r="AO584" s="400"/>
      <c r="AP584" s="400"/>
    </row>
    <row r="585" spans="1:42" x14ac:dyDescent="0.3">
      <c r="A585" s="8">
        <f>H585</f>
        <v>4241</v>
      </c>
      <c r="B585" s="9">
        <f t="shared" si="413"/>
        <v>54</v>
      </c>
      <c r="C585" s="45" t="str">
        <f t="shared" ref="C585" si="460">IF(I585&gt;0,LEFT(E585,3),"  ")</f>
        <v>091</v>
      </c>
      <c r="D585" s="45" t="str">
        <f t="shared" ref="D585" si="461">IF(I585&gt;0,LEFT(E585,4),"  ")</f>
        <v>0912</v>
      </c>
      <c r="E585" s="39" t="s">
        <v>137</v>
      </c>
      <c r="F585" s="40">
        <v>32</v>
      </c>
      <c r="G585" s="74">
        <v>54</v>
      </c>
      <c r="H585" s="42">
        <v>4241</v>
      </c>
      <c r="I585" s="46">
        <v>1306</v>
      </c>
      <c r="J585" s="46">
        <v>1306</v>
      </c>
      <c r="K585" s="44" t="s">
        <v>135</v>
      </c>
      <c r="L585" s="400">
        <f>SUM(N585:AP585)</f>
        <v>0</v>
      </c>
      <c r="M585" s="77">
        <v>5410</v>
      </c>
      <c r="N585" s="400"/>
      <c r="O585" s="400"/>
      <c r="P585" s="400"/>
      <c r="Q585" s="400"/>
      <c r="R585" s="400"/>
      <c r="S585" s="400"/>
      <c r="T585" s="400"/>
      <c r="U585" s="400"/>
      <c r="V585" s="400"/>
      <c r="W585" s="400"/>
      <c r="X585" s="400"/>
      <c r="Y585" s="400"/>
      <c r="Z585" s="400"/>
      <c r="AA585" s="400"/>
      <c r="AB585" s="400"/>
      <c r="AC585" s="400"/>
      <c r="AD585" s="400"/>
      <c r="AE585" s="400"/>
      <c r="AF585" s="400"/>
      <c r="AG585" s="400"/>
      <c r="AH585" s="400"/>
      <c r="AI585" s="400"/>
      <c r="AJ585" s="400"/>
      <c r="AK585" s="400"/>
      <c r="AL585" s="400"/>
      <c r="AM585" s="400"/>
      <c r="AN585" s="400"/>
      <c r="AO585" s="400"/>
      <c r="AP585" s="400"/>
    </row>
    <row r="586" spans="1:42" x14ac:dyDescent="0.3">
      <c r="A586" s="8">
        <f t="shared" si="449"/>
        <v>4241</v>
      </c>
      <c r="B586" s="9">
        <f t="shared" si="413"/>
        <v>62</v>
      </c>
      <c r="C586" s="45" t="str">
        <f>IF(I586&gt;0,LEFT(E586,3),"  ")</f>
        <v>091</v>
      </c>
      <c r="D586" s="45" t="str">
        <f>IF(I586&gt;0,LEFT(E586,4),"  ")</f>
        <v>0912</v>
      </c>
      <c r="E586" s="39" t="s">
        <v>137</v>
      </c>
      <c r="F586" s="40">
        <v>32</v>
      </c>
      <c r="G586" s="74">
        <v>62</v>
      </c>
      <c r="H586" s="42">
        <v>4241</v>
      </c>
      <c r="I586" s="46">
        <v>1307</v>
      </c>
      <c r="J586" s="46">
        <v>1307</v>
      </c>
      <c r="K586" s="44" t="s">
        <v>135</v>
      </c>
      <c r="L586" s="400">
        <f>SUM(N586:AP586)</f>
        <v>0</v>
      </c>
      <c r="M586" s="77">
        <v>6210</v>
      </c>
      <c r="N586" s="400"/>
      <c r="O586" s="400"/>
      <c r="P586" s="400"/>
      <c r="Q586" s="400"/>
      <c r="R586" s="400"/>
      <c r="S586" s="400"/>
      <c r="T586" s="400"/>
      <c r="U586" s="400"/>
      <c r="V586" s="400"/>
      <c r="W586" s="400"/>
      <c r="X586" s="400"/>
      <c r="Y586" s="400"/>
      <c r="Z586" s="400"/>
      <c r="AA586" s="400"/>
      <c r="AB586" s="400"/>
      <c r="AC586" s="400"/>
      <c r="AD586" s="400"/>
      <c r="AE586" s="400"/>
      <c r="AF586" s="400"/>
      <c r="AG586" s="400"/>
      <c r="AH586" s="400"/>
      <c r="AI586" s="400"/>
      <c r="AJ586" s="400"/>
      <c r="AK586" s="400"/>
      <c r="AL586" s="400"/>
      <c r="AM586" s="400"/>
      <c r="AN586" s="400"/>
      <c r="AO586" s="400"/>
      <c r="AP586" s="400"/>
    </row>
    <row r="587" spans="1:42" x14ac:dyDescent="0.3">
      <c r="A587" s="8">
        <f t="shared" si="449"/>
        <v>4241</v>
      </c>
      <c r="B587" s="9">
        <f t="shared" si="413"/>
        <v>72</v>
      </c>
      <c r="C587" s="45" t="str">
        <f>IF(I587&gt;0,LEFT(E587,3),"  ")</f>
        <v>091</v>
      </c>
      <c r="D587" s="45" t="str">
        <f>IF(I587&gt;0,LEFT(E587,4),"  ")</f>
        <v>0912</v>
      </c>
      <c r="E587" s="39" t="s">
        <v>137</v>
      </c>
      <c r="F587" s="40">
        <v>32</v>
      </c>
      <c r="G587" s="74">
        <v>72</v>
      </c>
      <c r="H587" s="42">
        <v>4241</v>
      </c>
      <c r="I587" s="46">
        <v>1308</v>
      </c>
      <c r="J587" s="46">
        <v>1308</v>
      </c>
      <c r="K587" s="44" t="s">
        <v>135</v>
      </c>
      <c r="L587" s="400">
        <f>SUM(N587:AP587)</f>
        <v>0</v>
      </c>
      <c r="M587" s="77">
        <v>7210</v>
      </c>
      <c r="N587" s="400"/>
      <c r="O587" s="400"/>
      <c r="P587" s="400"/>
      <c r="Q587" s="400"/>
      <c r="R587" s="400"/>
      <c r="S587" s="400"/>
      <c r="T587" s="400"/>
      <c r="U587" s="400"/>
      <c r="V587" s="400"/>
      <c r="W587" s="400"/>
      <c r="X587" s="400"/>
      <c r="Y587" s="400"/>
      <c r="Z587" s="400"/>
      <c r="AA587" s="400"/>
      <c r="AB587" s="400"/>
      <c r="AC587" s="400"/>
      <c r="AD587" s="400"/>
      <c r="AE587" s="400"/>
      <c r="AF587" s="400"/>
      <c r="AG587" s="400"/>
      <c r="AH587" s="400"/>
      <c r="AI587" s="400"/>
      <c r="AJ587" s="400"/>
      <c r="AK587" s="400"/>
      <c r="AL587" s="400"/>
      <c r="AM587" s="400"/>
      <c r="AN587" s="400"/>
      <c r="AO587" s="400"/>
      <c r="AP587" s="400"/>
    </row>
    <row r="588" spans="1:42" x14ac:dyDescent="0.3">
      <c r="A588" s="8">
        <f t="shared" si="449"/>
        <v>425</v>
      </c>
      <c r="B588" s="9" t="str">
        <f t="shared" si="413"/>
        <v xml:space="preserve"> </v>
      </c>
      <c r="C588" s="45" t="str">
        <f t="shared" si="452"/>
        <v xml:space="preserve">  </v>
      </c>
      <c r="D588" s="45" t="str">
        <f t="shared" si="453"/>
        <v xml:space="preserve">  </v>
      </c>
      <c r="E588" s="39"/>
      <c r="F588" s="40"/>
      <c r="G588" s="41"/>
      <c r="H588" s="42">
        <v>425</v>
      </c>
      <c r="I588" s="43"/>
      <c r="J588" s="43"/>
      <c r="K588" s="44" t="s">
        <v>187</v>
      </c>
      <c r="L588" s="110">
        <f>SUM(L589)</f>
        <v>0</v>
      </c>
      <c r="M588" s="18"/>
      <c r="N588" s="110">
        <f>SUM(N589)</f>
        <v>0</v>
      </c>
      <c r="O588" s="110">
        <f t="shared" ref="O588:Z588" si="462">SUM(O589)</f>
        <v>0</v>
      </c>
      <c r="P588" s="110">
        <f t="shared" si="462"/>
        <v>0</v>
      </c>
      <c r="Q588" s="110">
        <f t="shared" si="462"/>
        <v>0</v>
      </c>
      <c r="R588" s="110">
        <f t="shared" si="462"/>
        <v>0</v>
      </c>
      <c r="S588" s="110">
        <f t="shared" si="462"/>
        <v>0</v>
      </c>
      <c r="T588" s="110">
        <f t="shared" si="462"/>
        <v>0</v>
      </c>
      <c r="U588" s="110">
        <f t="shared" si="462"/>
        <v>0</v>
      </c>
      <c r="V588" s="110">
        <f t="shared" si="462"/>
        <v>0</v>
      </c>
      <c r="W588" s="110">
        <f t="shared" si="462"/>
        <v>0</v>
      </c>
      <c r="X588" s="110">
        <f t="shared" si="462"/>
        <v>0</v>
      </c>
      <c r="Y588" s="110">
        <f t="shared" si="462"/>
        <v>0</v>
      </c>
      <c r="Z588" s="110">
        <f t="shared" si="462"/>
        <v>0</v>
      </c>
      <c r="AA588" s="110">
        <f t="shared" ref="AA588:AP588" si="463">SUM(AA589)</f>
        <v>0</v>
      </c>
      <c r="AB588" s="110">
        <f t="shared" si="463"/>
        <v>0</v>
      </c>
      <c r="AC588" s="110">
        <f t="shared" si="463"/>
        <v>0</v>
      </c>
      <c r="AD588" s="110">
        <f t="shared" si="463"/>
        <v>0</v>
      </c>
      <c r="AE588" s="110">
        <f t="shared" si="463"/>
        <v>0</v>
      </c>
      <c r="AF588" s="110">
        <f t="shared" si="463"/>
        <v>0</v>
      </c>
      <c r="AG588" s="110">
        <f t="shared" si="463"/>
        <v>0</v>
      </c>
      <c r="AH588" s="110">
        <f t="shared" si="463"/>
        <v>0</v>
      </c>
      <c r="AI588" s="110">
        <f t="shared" si="463"/>
        <v>0</v>
      </c>
      <c r="AJ588" s="110">
        <f t="shared" si="463"/>
        <v>0</v>
      </c>
      <c r="AK588" s="110">
        <f t="shared" si="463"/>
        <v>0</v>
      </c>
      <c r="AL588" s="110">
        <f t="shared" si="463"/>
        <v>0</v>
      </c>
      <c r="AM588" s="110">
        <f t="shared" si="463"/>
        <v>0</v>
      </c>
      <c r="AN588" s="110">
        <f t="shared" si="463"/>
        <v>0</v>
      </c>
      <c r="AO588" s="110">
        <f t="shared" si="463"/>
        <v>0</v>
      </c>
      <c r="AP588" s="110">
        <f t="shared" si="463"/>
        <v>0</v>
      </c>
    </row>
    <row r="589" spans="1:42" x14ac:dyDescent="0.3">
      <c r="A589" s="8">
        <f t="shared" si="449"/>
        <v>4251</v>
      </c>
      <c r="B589" s="9">
        <f t="shared" si="413"/>
        <v>32</v>
      </c>
      <c r="C589" s="45" t="str">
        <f t="shared" si="452"/>
        <v>092</v>
      </c>
      <c r="D589" s="45" t="str">
        <f t="shared" si="453"/>
        <v>0922</v>
      </c>
      <c r="E589" s="39" t="s">
        <v>143</v>
      </c>
      <c r="F589" s="40">
        <v>32</v>
      </c>
      <c r="G589" s="41">
        <v>32</v>
      </c>
      <c r="H589" s="42">
        <v>4251</v>
      </c>
      <c r="I589" s="46">
        <v>1309</v>
      </c>
      <c r="J589" s="46">
        <v>1309</v>
      </c>
      <c r="K589" s="44" t="s">
        <v>188</v>
      </c>
      <c r="L589" s="400">
        <f>SUM(N589:AP589)</f>
        <v>0</v>
      </c>
      <c r="M589" s="76">
        <v>3210</v>
      </c>
      <c r="N589" s="400"/>
      <c r="O589" s="400"/>
      <c r="P589" s="400"/>
      <c r="Q589" s="400"/>
      <c r="R589" s="400"/>
      <c r="S589" s="400"/>
      <c r="T589" s="400"/>
      <c r="U589" s="400"/>
      <c r="V589" s="400"/>
      <c r="W589" s="400"/>
      <c r="X589" s="400"/>
      <c r="Y589" s="400"/>
      <c r="Z589" s="400"/>
      <c r="AA589" s="400"/>
      <c r="AB589" s="400"/>
      <c r="AC589" s="400"/>
      <c r="AD589" s="400"/>
      <c r="AE589" s="400"/>
      <c r="AF589" s="400"/>
      <c r="AG589" s="400"/>
      <c r="AH589" s="400"/>
      <c r="AI589" s="400"/>
      <c r="AJ589" s="400"/>
      <c r="AK589" s="400"/>
      <c r="AL589" s="400"/>
      <c r="AM589" s="400"/>
      <c r="AN589" s="400"/>
      <c r="AO589" s="400"/>
      <c r="AP589" s="400"/>
    </row>
    <row r="590" spans="1:42" x14ac:dyDescent="0.3">
      <c r="A590" s="8">
        <f t="shared" si="449"/>
        <v>426</v>
      </c>
      <c r="B590" s="9" t="str">
        <f t="shared" si="413"/>
        <v xml:space="preserve"> </v>
      </c>
      <c r="C590" s="45" t="str">
        <f t="shared" si="452"/>
        <v xml:space="preserve">  </v>
      </c>
      <c r="D590" s="45" t="str">
        <f t="shared" si="453"/>
        <v xml:space="preserve">  </v>
      </c>
      <c r="E590" s="39"/>
      <c r="F590" s="40"/>
      <c r="G590" s="41"/>
      <c r="H590" s="42">
        <v>426</v>
      </c>
      <c r="I590" s="43"/>
      <c r="J590" s="43"/>
      <c r="K590" s="44" t="s">
        <v>104</v>
      </c>
      <c r="L590" s="110">
        <f>SUM(L591)</f>
        <v>0</v>
      </c>
      <c r="N590" s="110">
        <f>SUM(N591)</f>
        <v>0</v>
      </c>
      <c r="O590" s="110">
        <f t="shared" ref="O590:Z590" si="464">SUM(O591)</f>
        <v>0</v>
      </c>
      <c r="P590" s="110">
        <f t="shared" si="464"/>
        <v>0</v>
      </c>
      <c r="Q590" s="110">
        <f t="shared" si="464"/>
        <v>0</v>
      </c>
      <c r="R590" s="110">
        <f t="shared" si="464"/>
        <v>0</v>
      </c>
      <c r="S590" s="110">
        <f t="shared" si="464"/>
        <v>0</v>
      </c>
      <c r="T590" s="110">
        <f t="shared" si="464"/>
        <v>0</v>
      </c>
      <c r="U590" s="110">
        <f t="shared" si="464"/>
        <v>0</v>
      </c>
      <c r="V590" s="110">
        <f t="shared" si="464"/>
        <v>0</v>
      </c>
      <c r="W590" s="110">
        <f t="shared" si="464"/>
        <v>0</v>
      </c>
      <c r="X590" s="110">
        <f t="shared" si="464"/>
        <v>0</v>
      </c>
      <c r="Y590" s="110">
        <f t="shared" si="464"/>
        <v>0</v>
      </c>
      <c r="Z590" s="110">
        <f t="shared" si="464"/>
        <v>0</v>
      </c>
      <c r="AA590" s="110">
        <f t="shared" ref="AA590:AP590" si="465">SUM(AA591)</f>
        <v>0</v>
      </c>
      <c r="AB590" s="110">
        <f t="shared" si="465"/>
        <v>0</v>
      </c>
      <c r="AC590" s="110">
        <f t="shared" si="465"/>
        <v>0</v>
      </c>
      <c r="AD590" s="110">
        <f t="shared" si="465"/>
        <v>0</v>
      </c>
      <c r="AE590" s="110">
        <f t="shared" si="465"/>
        <v>0</v>
      </c>
      <c r="AF590" s="110">
        <f t="shared" si="465"/>
        <v>0</v>
      </c>
      <c r="AG590" s="110">
        <f t="shared" si="465"/>
        <v>0</v>
      </c>
      <c r="AH590" s="110">
        <f t="shared" si="465"/>
        <v>0</v>
      </c>
      <c r="AI590" s="110">
        <f t="shared" si="465"/>
        <v>0</v>
      </c>
      <c r="AJ590" s="110">
        <f t="shared" si="465"/>
        <v>0</v>
      </c>
      <c r="AK590" s="110">
        <f t="shared" si="465"/>
        <v>0</v>
      </c>
      <c r="AL590" s="110">
        <f t="shared" si="465"/>
        <v>0</v>
      </c>
      <c r="AM590" s="110">
        <f t="shared" si="465"/>
        <v>0</v>
      </c>
      <c r="AN590" s="110">
        <f t="shared" si="465"/>
        <v>0</v>
      </c>
      <c r="AO590" s="110">
        <f t="shared" si="465"/>
        <v>0</v>
      </c>
      <c r="AP590" s="110">
        <f t="shared" si="465"/>
        <v>0</v>
      </c>
    </row>
    <row r="591" spans="1:42" x14ac:dyDescent="0.3">
      <c r="A591" s="8">
        <f t="shared" si="449"/>
        <v>4262</v>
      </c>
      <c r="B591" s="9">
        <f t="shared" si="413"/>
        <v>32</v>
      </c>
      <c r="C591" s="45" t="str">
        <f t="shared" si="452"/>
        <v>092</v>
      </c>
      <c r="D591" s="45" t="str">
        <f t="shared" si="453"/>
        <v>0922</v>
      </c>
      <c r="E591" s="39" t="s">
        <v>143</v>
      </c>
      <c r="F591" s="40">
        <v>32</v>
      </c>
      <c r="G591" s="41">
        <v>32</v>
      </c>
      <c r="H591" s="42">
        <v>4262</v>
      </c>
      <c r="I591" s="46">
        <v>1310</v>
      </c>
      <c r="J591" s="46">
        <v>1310</v>
      </c>
      <c r="K591" s="44" t="s">
        <v>105</v>
      </c>
      <c r="L591" s="400">
        <f>SUM(N591:AP591)</f>
        <v>0</v>
      </c>
      <c r="M591" s="76">
        <v>3210</v>
      </c>
      <c r="N591" s="400"/>
      <c r="O591" s="400"/>
      <c r="P591" s="400"/>
      <c r="Q591" s="400"/>
      <c r="R591" s="400"/>
      <c r="S591" s="400"/>
      <c r="T591" s="400"/>
      <c r="U591" s="400"/>
      <c r="V591" s="400"/>
      <c r="W591" s="400"/>
      <c r="X591" s="400"/>
      <c r="Y591" s="400"/>
      <c r="Z591" s="400"/>
      <c r="AA591" s="400"/>
      <c r="AB591" s="400"/>
      <c r="AC591" s="400"/>
      <c r="AD591" s="400"/>
      <c r="AE591" s="400"/>
      <c r="AF591" s="400"/>
      <c r="AG591" s="400"/>
      <c r="AH591" s="400"/>
      <c r="AI591" s="400"/>
      <c r="AJ591" s="400"/>
      <c r="AK591" s="400"/>
      <c r="AL591" s="400"/>
      <c r="AM591" s="400"/>
      <c r="AN591" s="400"/>
      <c r="AO591" s="400"/>
      <c r="AP591" s="400"/>
    </row>
    <row r="592" spans="1:42" ht="26.4" x14ac:dyDescent="0.3">
      <c r="A592" s="8">
        <f t="shared" si="449"/>
        <v>45</v>
      </c>
      <c r="B592" s="9" t="str">
        <f t="shared" si="413"/>
        <v xml:space="preserve"> </v>
      </c>
      <c r="C592" s="45" t="str">
        <f t="shared" si="452"/>
        <v xml:space="preserve">  </v>
      </c>
      <c r="D592" s="45" t="str">
        <f t="shared" si="453"/>
        <v xml:space="preserve">  </v>
      </c>
      <c r="E592" s="39"/>
      <c r="F592" s="40"/>
      <c r="G592" s="41"/>
      <c r="H592" s="42">
        <v>45</v>
      </c>
      <c r="I592" s="43"/>
      <c r="J592" s="43"/>
      <c r="K592" s="44" t="s">
        <v>106</v>
      </c>
      <c r="L592" s="110">
        <f>SUM(L593,L595)</f>
        <v>0</v>
      </c>
      <c r="M592" s="18"/>
      <c r="N592" s="110">
        <f>SUM(N593,N595)</f>
        <v>0</v>
      </c>
      <c r="O592" s="110">
        <f t="shared" ref="O592:Y592" si="466">SUM(O593,O595)</f>
        <v>0</v>
      </c>
      <c r="P592" s="110">
        <f t="shared" si="466"/>
        <v>0</v>
      </c>
      <c r="Q592" s="110">
        <f t="shared" si="466"/>
        <v>0</v>
      </c>
      <c r="R592" s="110">
        <f t="shared" si="466"/>
        <v>0</v>
      </c>
      <c r="S592" s="110">
        <f t="shared" si="466"/>
        <v>0</v>
      </c>
      <c r="T592" s="110">
        <f t="shared" si="466"/>
        <v>0</v>
      </c>
      <c r="U592" s="110">
        <f t="shared" si="466"/>
        <v>0</v>
      </c>
      <c r="V592" s="110">
        <f t="shared" si="466"/>
        <v>0</v>
      </c>
      <c r="W592" s="110">
        <f t="shared" si="466"/>
        <v>0</v>
      </c>
      <c r="X592" s="110">
        <f t="shared" si="466"/>
        <v>0</v>
      </c>
      <c r="Y592" s="110">
        <f t="shared" si="466"/>
        <v>0</v>
      </c>
      <c r="Z592" s="110">
        <f t="shared" ref="Z592:AP592" si="467">SUM(Z593,Z595)</f>
        <v>0</v>
      </c>
      <c r="AA592" s="110">
        <f t="shared" si="467"/>
        <v>0</v>
      </c>
      <c r="AB592" s="110">
        <f t="shared" si="467"/>
        <v>0</v>
      </c>
      <c r="AC592" s="110">
        <f t="shared" si="467"/>
        <v>0</v>
      </c>
      <c r="AD592" s="110">
        <f t="shared" si="467"/>
        <v>0</v>
      </c>
      <c r="AE592" s="110">
        <f t="shared" si="467"/>
        <v>0</v>
      </c>
      <c r="AF592" s="110">
        <f t="shared" si="467"/>
        <v>0</v>
      </c>
      <c r="AG592" s="110">
        <f t="shared" si="467"/>
        <v>0</v>
      </c>
      <c r="AH592" s="110">
        <f t="shared" si="467"/>
        <v>0</v>
      </c>
      <c r="AI592" s="110">
        <f t="shared" si="467"/>
        <v>0</v>
      </c>
      <c r="AJ592" s="110">
        <f t="shared" si="467"/>
        <v>0</v>
      </c>
      <c r="AK592" s="110">
        <f t="shared" si="467"/>
        <v>0</v>
      </c>
      <c r="AL592" s="110">
        <f t="shared" si="467"/>
        <v>0</v>
      </c>
      <c r="AM592" s="110">
        <f t="shared" si="467"/>
        <v>0</v>
      </c>
      <c r="AN592" s="110">
        <f t="shared" si="467"/>
        <v>0</v>
      </c>
      <c r="AO592" s="110">
        <f t="shared" si="467"/>
        <v>0</v>
      </c>
      <c r="AP592" s="110">
        <f t="shared" si="467"/>
        <v>0</v>
      </c>
    </row>
    <row r="593" spans="1:42" ht="26.4" x14ac:dyDescent="0.3">
      <c r="A593" s="8">
        <f t="shared" ref="A593:A594" si="468">H593</f>
        <v>451</v>
      </c>
      <c r="B593" s="9" t="str">
        <f t="shared" ref="B593:B594" si="469">IF(J593&gt;0,G593," ")</f>
        <v xml:space="preserve"> </v>
      </c>
      <c r="C593" s="45" t="str">
        <f t="shared" ref="C593" si="470">IF(I593&gt;0,LEFT(E593,3),"  ")</f>
        <v xml:space="preserve">  </v>
      </c>
      <c r="D593" s="45" t="str">
        <f t="shared" ref="D593" si="471">IF(I593&gt;0,LEFT(E593,4),"  ")</f>
        <v xml:space="preserve">  </v>
      </c>
      <c r="E593" s="39"/>
      <c r="F593" s="40"/>
      <c r="G593" s="41"/>
      <c r="H593" s="42">
        <v>451</v>
      </c>
      <c r="I593" s="43"/>
      <c r="J593" s="43"/>
      <c r="K593" s="5" t="s">
        <v>1553</v>
      </c>
      <c r="L593" s="110">
        <f>SUM(L594)</f>
        <v>0</v>
      </c>
      <c r="M593" s="18"/>
      <c r="N593" s="117">
        <f>SUM(N594:N594)</f>
        <v>0</v>
      </c>
      <c r="O593" s="110">
        <f t="shared" ref="O593:AM595" si="472">SUM(O594)</f>
        <v>0</v>
      </c>
      <c r="P593" s="110">
        <f t="shared" si="472"/>
        <v>0</v>
      </c>
      <c r="Q593" s="110">
        <f t="shared" si="472"/>
        <v>0</v>
      </c>
      <c r="R593" s="110">
        <f t="shared" si="472"/>
        <v>0</v>
      </c>
      <c r="S593" s="110">
        <f t="shared" si="472"/>
        <v>0</v>
      </c>
      <c r="T593" s="110">
        <f t="shared" si="472"/>
        <v>0</v>
      </c>
      <c r="U593" s="110">
        <f t="shared" si="472"/>
        <v>0</v>
      </c>
      <c r="V593" s="110">
        <f t="shared" si="472"/>
        <v>0</v>
      </c>
      <c r="W593" s="110">
        <f t="shared" si="472"/>
        <v>0</v>
      </c>
      <c r="X593" s="110">
        <f t="shared" si="472"/>
        <v>0</v>
      </c>
      <c r="Y593" s="110">
        <f t="shared" si="472"/>
        <v>0</v>
      </c>
      <c r="Z593" s="110">
        <f t="shared" si="472"/>
        <v>0</v>
      </c>
      <c r="AA593" s="110">
        <f t="shared" si="472"/>
        <v>0</v>
      </c>
      <c r="AB593" s="110">
        <f t="shared" si="472"/>
        <v>0</v>
      </c>
      <c r="AC593" s="110">
        <f t="shared" si="472"/>
        <v>0</v>
      </c>
      <c r="AD593" s="110">
        <f t="shared" si="472"/>
        <v>0</v>
      </c>
      <c r="AE593" s="110">
        <f t="shared" si="472"/>
        <v>0</v>
      </c>
      <c r="AF593" s="110">
        <f t="shared" si="472"/>
        <v>0</v>
      </c>
      <c r="AG593" s="110">
        <f t="shared" si="472"/>
        <v>0</v>
      </c>
      <c r="AH593" s="110">
        <f t="shared" si="472"/>
        <v>0</v>
      </c>
      <c r="AI593" s="110">
        <f t="shared" si="472"/>
        <v>0</v>
      </c>
      <c r="AJ593" s="110">
        <f t="shared" si="472"/>
        <v>0</v>
      </c>
      <c r="AK593" s="110">
        <f t="shared" si="472"/>
        <v>0</v>
      </c>
      <c r="AL593" s="110">
        <f t="shared" si="472"/>
        <v>0</v>
      </c>
      <c r="AM593" s="110">
        <f t="shared" si="472"/>
        <v>0</v>
      </c>
      <c r="AN593" s="110">
        <f t="shared" ref="AN593:AP595" si="473">SUM(AN594)</f>
        <v>0</v>
      </c>
      <c r="AO593" s="110">
        <f t="shared" si="473"/>
        <v>0</v>
      </c>
      <c r="AP593" s="110">
        <f t="shared" si="473"/>
        <v>0</v>
      </c>
    </row>
    <row r="594" spans="1:42" ht="26.4" x14ac:dyDescent="0.3">
      <c r="A594" s="8">
        <f t="shared" si="468"/>
        <v>4511</v>
      </c>
      <c r="B594" s="9">
        <f t="shared" si="469"/>
        <v>54</v>
      </c>
      <c r="C594" s="45"/>
      <c r="D594" s="45"/>
      <c r="E594" s="39" t="s">
        <v>143</v>
      </c>
      <c r="F594" s="3">
        <v>32</v>
      </c>
      <c r="G594" s="74">
        <v>54</v>
      </c>
      <c r="H594" s="42">
        <v>4511</v>
      </c>
      <c r="I594" s="397">
        <v>7027</v>
      </c>
      <c r="J594" s="46">
        <v>1207</v>
      </c>
      <c r="K594" s="5" t="s">
        <v>3436</v>
      </c>
      <c r="L594" s="400">
        <f>SUM(N594:AP594)</f>
        <v>0</v>
      </c>
      <c r="M594" s="77">
        <v>5410</v>
      </c>
      <c r="N594" s="400"/>
      <c r="O594" s="400"/>
      <c r="P594" s="400"/>
      <c r="Q594" s="400"/>
      <c r="R594" s="400"/>
      <c r="S594" s="400"/>
      <c r="T594" s="400"/>
      <c r="U594" s="400"/>
      <c r="V594" s="400"/>
      <c r="W594" s="400"/>
      <c r="X594" s="400"/>
      <c r="Y594" s="400"/>
      <c r="Z594" s="400"/>
      <c r="AA594" s="400"/>
      <c r="AB594" s="400"/>
      <c r="AC594" s="400"/>
      <c r="AD594" s="400"/>
      <c r="AE594" s="400"/>
      <c r="AF594" s="400"/>
      <c r="AG594" s="400"/>
      <c r="AH594" s="400"/>
      <c r="AI594" s="400"/>
      <c r="AJ594" s="400"/>
      <c r="AK594" s="400"/>
      <c r="AL594" s="400"/>
      <c r="AM594" s="400"/>
      <c r="AN594" s="400"/>
      <c r="AO594" s="400"/>
      <c r="AP594" s="400"/>
    </row>
    <row r="595" spans="1:42" ht="26.4" x14ac:dyDescent="0.3">
      <c r="A595" s="8">
        <f t="shared" si="449"/>
        <v>452</v>
      </c>
      <c r="B595" s="9" t="str">
        <f t="shared" si="413"/>
        <v xml:space="preserve"> </v>
      </c>
      <c r="C595" s="45" t="str">
        <f t="shared" si="452"/>
        <v xml:space="preserve">  </v>
      </c>
      <c r="D595" s="45" t="str">
        <f t="shared" si="453"/>
        <v xml:space="preserve">  </v>
      </c>
      <c r="E595" s="39"/>
      <c r="F595" s="40"/>
      <c r="G595" s="41"/>
      <c r="H595" s="42">
        <v>452</v>
      </c>
      <c r="I595" s="43"/>
      <c r="J595" s="43"/>
      <c r="K595" s="5" t="s">
        <v>189</v>
      </c>
      <c r="L595" s="110">
        <f>SUM(L596)</f>
        <v>0</v>
      </c>
      <c r="M595" s="18"/>
      <c r="N595" s="110">
        <f>SUM(N596)</f>
        <v>0</v>
      </c>
      <c r="O595" s="110">
        <f t="shared" si="472"/>
        <v>0</v>
      </c>
      <c r="P595" s="110">
        <f t="shared" si="472"/>
        <v>0</v>
      </c>
      <c r="Q595" s="110">
        <f t="shared" si="472"/>
        <v>0</v>
      </c>
      <c r="R595" s="110">
        <f t="shared" si="472"/>
        <v>0</v>
      </c>
      <c r="S595" s="110">
        <f t="shared" si="472"/>
        <v>0</v>
      </c>
      <c r="T595" s="110">
        <f t="shared" si="472"/>
        <v>0</v>
      </c>
      <c r="U595" s="110">
        <f t="shared" si="472"/>
        <v>0</v>
      </c>
      <c r="V595" s="110">
        <f t="shared" si="472"/>
        <v>0</v>
      </c>
      <c r="W595" s="110">
        <f t="shared" si="472"/>
        <v>0</v>
      </c>
      <c r="X595" s="110">
        <f t="shared" si="472"/>
        <v>0</v>
      </c>
      <c r="Y595" s="110">
        <f t="shared" si="472"/>
        <v>0</v>
      </c>
      <c r="Z595" s="110">
        <f t="shared" si="472"/>
        <v>0</v>
      </c>
      <c r="AA595" s="110">
        <f t="shared" si="472"/>
        <v>0</v>
      </c>
      <c r="AB595" s="110">
        <f t="shared" si="472"/>
        <v>0</v>
      </c>
      <c r="AC595" s="110">
        <f t="shared" si="472"/>
        <v>0</v>
      </c>
      <c r="AD595" s="110">
        <f t="shared" si="472"/>
        <v>0</v>
      </c>
      <c r="AE595" s="110">
        <f t="shared" si="472"/>
        <v>0</v>
      </c>
      <c r="AF595" s="110">
        <f t="shared" si="472"/>
        <v>0</v>
      </c>
      <c r="AG595" s="110">
        <f t="shared" si="472"/>
        <v>0</v>
      </c>
      <c r="AH595" s="110">
        <f t="shared" si="472"/>
        <v>0</v>
      </c>
      <c r="AI595" s="110">
        <f t="shared" si="472"/>
        <v>0</v>
      </c>
      <c r="AJ595" s="110">
        <f t="shared" si="472"/>
        <v>0</v>
      </c>
      <c r="AK595" s="110">
        <f t="shared" si="472"/>
        <v>0</v>
      </c>
      <c r="AL595" s="110">
        <f t="shared" si="472"/>
        <v>0</v>
      </c>
      <c r="AM595" s="110">
        <f t="shared" si="472"/>
        <v>0</v>
      </c>
      <c r="AN595" s="110">
        <f t="shared" si="473"/>
        <v>0</v>
      </c>
      <c r="AO595" s="110">
        <f t="shared" si="473"/>
        <v>0</v>
      </c>
      <c r="AP595" s="110">
        <f t="shared" si="473"/>
        <v>0</v>
      </c>
    </row>
    <row r="596" spans="1:42" ht="26.4" x14ac:dyDescent="0.3">
      <c r="A596" s="8">
        <f t="shared" si="449"/>
        <v>4521</v>
      </c>
      <c r="B596" s="9">
        <f t="shared" si="413"/>
        <v>49</v>
      </c>
      <c r="C596" s="45"/>
      <c r="D596" s="45"/>
      <c r="E596" s="39" t="s">
        <v>143</v>
      </c>
      <c r="F596" s="3">
        <v>32</v>
      </c>
      <c r="G596" s="74">
        <v>49</v>
      </c>
      <c r="H596" s="42">
        <v>4521</v>
      </c>
      <c r="I596" s="46">
        <v>1311</v>
      </c>
      <c r="J596" s="46">
        <v>1311</v>
      </c>
      <c r="K596" s="5" t="s">
        <v>190</v>
      </c>
      <c r="L596" s="400">
        <f>SUM(N596:AP596)</f>
        <v>0</v>
      </c>
      <c r="M596" s="77">
        <v>4910</v>
      </c>
      <c r="N596" s="400"/>
      <c r="O596" s="400"/>
      <c r="P596" s="400"/>
      <c r="Q596" s="400"/>
      <c r="R596" s="400"/>
      <c r="S596" s="400"/>
      <c r="T596" s="400"/>
      <c r="U596" s="400"/>
      <c r="V596" s="400"/>
      <c r="W596" s="400"/>
      <c r="X596" s="400"/>
      <c r="Y596" s="400"/>
      <c r="Z596" s="400"/>
      <c r="AA596" s="400"/>
      <c r="AB596" s="400"/>
      <c r="AC596" s="400"/>
      <c r="AD596" s="400"/>
      <c r="AE596" s="400"/>
      <c r="AF596" s="400"/>
      <c r="AG596" s="400"/>
      <c r="AH596" s="400"/>
      <c r="AI596" s="400"/>
      <c r="AJ596" s="400"/>
      <c r="AK596" s="400"/>
      <c r="AL596" s="400"/>
      <c r="AM596" s="400"/>
      <c r="AN596" s="400"/>
      <c r="AO596" s="400"/>
      <c r="AP596" s="400"/>
    </row>
    <row r="597" spans="1:42" ht="26.4" x14ac:dyDescent="0.3">
      <c r="A597" s="8">
        <f t="shared" si="449"/>
        <v>5</v>
      </c>
      <c r="B597" s="9" t="str">
        <f t="shared" ref="B597:B667" si="474">IF(J597&gt;0,G597," ")</f>
        <v xml:space="preserve"> </v>
      </c>
      <c r="C597" s="45" t="str">
        <f t="shared" si="452"/>
        <v xml:space="preserve">  </v>
      </c>
      <c r="D597" s="45" t="str">
        <f t="shared" si="453"/>
        <v xml:space="preserve">  </v>
      </c>
      <c r="E597" s="39"/>
      <c r="F597" s="40"/>
      <c r="G597" s="41"/>
      <c r="H597" s="42">
        <v>5</v>
      </c>
      <c r="I597" s="43"/>
      <c r="J597" s="43"/>
      <c r="K597" s="44" t="s">
        <v>130</v>
      </c>
      <c r="L597" s="110">
        <f>SUM(L598,L603)</f>
        <v>0</v>
      </c>
      <c r="M597" s="18"/>
      <c r="N597" s="110">
        <f>SUM(N598,N603)</f>
        <v>0</v>
      </c>
      <c r="O597" s="110">
        <f t="shared" ref="O597:Y597" si="475">SUM(O598,O603)</f>
        <v>0</v>
      </c>
      <c r="P597" s="110">
        <f t="shared" si="475"/>
        <v>0</v>
      </c>
      <c r="Q597" s="110">
        <f t="shared" si="475"/>
        <v>0</v>
      </c>
      <c r="R597" s="110">
        <f t="shared" si="475"/>
        <v>0</v>
      </c>
      <c r="S597" s="110">
        <f t="shared" si="475"/>
        <v>0</v>
      </c>
      <c r="T597" s="110">
        <f t="shared" si="475"/>
        <v>0</v>
      </c>
      <c r="U597" s="110">
        <f t="shared" si="475"/>
        <v>0</v>
      </c>
      <c r="V597" s="110">
        <f t="shared" si="475"/>
        <v>0</v>
      </c>
      <c r="W597" s="110">
        <f t="shared" si="475"/>
        <v>0</v>
      </c>
      <c r="X597" s="110">
        <f t="shared" si="475"/>
        <v>0</v>
      </c>
      <c r="Y597" s="110">
        <f t="shared" si="475"/>
        <v>0</v>
      </c>
      <c r="Z597" s="110">
        <f t="shared" ref="Z597:AP597" si="476">SUM(Z598,Z603)</f>
        <v>0</v>
      </c>
      <c r="AA597" s="110">
        <f t="shared" si="476"/>
        <v>0</v>
      </c>
      <c r="AB597" s="110">
        <f t="shared" si="476"/>
        <v>0</v>
      </c>
      <c r="AC597" s="110">
        <f t="shared" si="476"/>
        <v>0</v>
      </c>
      <c r="AD597" s="110">
        <f t="shared" si="476"/>
        <v>0</v>
      </c>
      <c r="AE597" s="110">
        <f t="shared" si="476"/>
        <v>0</v>
      </c>
      <c r="AF597" s="110">
        <f t="shared" si="476"/>
        <v>0</v>
      </c>
      <c r="AG597" s="110">
        <f t="shared" si="476"/>
        <v>0</v>
      </c>
      <c r="AH597" s="110">
        <f t="shared" si="476"/>
        <v>0</v>
      </c>
      <c r="AI597" s="110">
        <f t="shared" si="476"/>
        <v>0</v>
      </c>
      <c r="AJ597" s="110">
        <f t="shared" si="476"/>
        <v>0</v>
      </c>
      <c r="AK597" s="110">
        <f t="shared" si="476"/>
        <v>0</v>
      </c>
      <c r="AL597" s="110">
        <f t="shared" si="476"/>
        <v>0</v>
      </c>
      <c r="AM597" s="110">
        <f t="shared" si="476"/>
        <v>0</v>
      </c>
      <c r="AN597" s="110">
        <f t="shared" si="476"/>
        <v>0</v>
      </c>
      <c r="AO597" s="110">
        <f t="shared" si="476"/>
        <v>0</v>
      </c>
      <c r="AP597" s="110">
        <f t="shared" si="476"/>
        <v>0</v>
      </c>
    </row>
    <row r="598" spans="1:42" ht="26.4" x14ac:dyDescent="0.3">
      <c r="A598" s="8">
        <f t="shared" si="449"/>
        <v>54</v>
      </c>
      <c r="B598" s="9" t="str">
        <f t="shared" si="474"/>
        <v xml:space="preserve"> </v>
      </c>
      <c r="C598" s="45" t="str">
        <f t="shared" si="452"/>
        <v xml:space="preserve">  </v>
      </c>
      <c r="D598" s="45" t="str">
        <f t="shared" si="453"/>
        <v xml:space="preserve">  </v>
      </c>
      <c r="E598" s="39"/>
      <c r="F598" s="40"/>
      <c r="G598" s="41"/>
      <c r="H598" s="42">
        <v>54</v>
      </c>
      <c r="I598" s="43"/>
      <c r="J598" s="43"/>
      <c r="K598" s="44" t="s">
        <v>131</v>
      </c>
      <c r="L598" s="110">
        <f>SUM(L599,L601)</f>
        <v>0</v>
      </c>
      <c r="M598" s="18"/>
      <c r="N598" s="110">
        <f>SUM(N599,N601)</f>
        <v>0</v>
      </c>
      <c r="O598" s="110">
        <f t="shared" ref="O598:Y598" si="477">SUM(O599,O601)</f>
        <v>0</v>
      </c>
      <c r="P598" s="110">
        <f t="shared" si="477"/>
        <v>0</v>
      </c>
      <c r="Q598" s="110">
        <f t="shared" si="477"/>
        <v>0</v>
      </c>
      <c r="R598" s="110">
        <f t="shared" si="477"/>
        <v>0</v>
      </c>
      <c r="S598" s="110">
        <f t="shared" si="477"/>
        <v>0</v>
      </c>
      <c r="T598" s="110">
        <f t="shared" si="477"/>
        <v>0</v>
      </c>
      <c r="U598" s="110">
        <f t="shared" si="477"/>
        <v>0</v>
      </c>
      <c r="V598" s="110">
        <f t="shared" si="477"/>
        <v>0</v>
      </c>
      <c r="W598" s="110">
        <f t="shared" si="477"/>
        <v>0</v>
      </c>
      <c r="X598" s="110">
        <f t="shared" si="477"/>
        <v>0</v>
      </c>
      <c r="Y598" s="110">
        <f t="shared" si="477"/>
        <v>0</v>
      </c>
      <c r="Z598" s="110">
        <f t="shared" ref="Z598:AP598" si="478">SUM(Z599,Z601)</f>
        <v>0</v>
      </c>
      <c r="AA598" s="110">
        <f t="shared" si="478"/>
        <v>0</v>
      </c>
      <c r="AB598" s="110">
        <f t="shared" si="478"/>
        <v>0</v>
      </c>
      <c r="AC598" s="110">
        <f t="shared" si="478"/>
        <v>0</v>
      </c>
      <c r="AD598" s="110">
        <f t="shared" si="478"/>
        <v>0</v>
      </c>
      <c r="AE598" s="110">
        <f t="shared" si="478"/>
        <v>0</v>
      </c>
      <c r="AF598" s="110">
        <f t="shared" si="478"/>
        <v>0</v>
      </c>
      <c r="AG598" s="110">
        <f t="shared" si="478"/>
        <v>0</v>
      </c>
      <c r="AH598" s="110">
        <f t="shared" si="478"/>
        <v>0</v>
      </c>
      <c r="AI598" s="110">
        <f t="shared" si="478"/>
        <v>0</v>
      </c>
      <c r="AJ598" s="110">
        <f t="shared" si="478"/>
        <v>0</v>
      </c>
      <c r="AK598" s="110">
        <f t="shared" si="478"/>
        <v>0</v>
      </c>
      <c r="AL598" s="110">
        <f t="shared" si="478"/>
        <v>0</v>
      </c>
      <c r="AM598" s="110">
        <f t="shared" si="478"/>
        <v>0</v>
      </c>
      <c r="AN598" s="110">
        <f t="shared" si="478"/>
        <v>0</v>
      </c>
      <c r="AO598" s="110">
        <f t="shared" si="478"/>
        <v>0</v>
      </c>
      <c r="AP598" s="110">
        <f t="shared" si="478"/>
        <v>0</v>
      </c>
    </row>
    <row r="599" spans="1:42" ht="52.8" x14ac:dyDescent="0.3">
      <c r="A599" s="8">
        <f t="shared" ref="A599:A600" si="479">H599</f>
        <v>544</v>
      </c>
      <c r="B599" s="9" t="str">
        <f t="shared" ref="B599:B600" si="480">IF(J599&gt;0,G599," ")</f>
        <v xml:space="preserve"> </v>
      </c>
      <c r="C599" s="45" t="str">
        <f t="shared" ref="C599" si="481">IF(I599&gt;0,LEFT(E599,3),"  ")</f>
        <v xml:space="preserve">  </v>
      </c>
      <c r="D599" s="45" t="str">
        <f t="shared" ref="D599" si="482">IF(I599&gt;0,LEFT(E599,4),"  ")</f>
        <v xml:space="preserve">  </v>
      </c>
      <c r="E599" s="39"/>
      <c r="F599" s="40"/>
      <c r="G599" s="41"/>
      <c r="H599" s="42">
        <v>544</v>
      </c>
      <c r="I599" s="43"/>
      <c r="J599" s="43"/>
      <c r="K599" s="81" t="s">
        <v>1927</v>
      </c>
      <c r="L599" s="110">
        <f>SUM(L600)</f>
        <v>0</v>
      </c>
      <c r="M599" s="18"/>
      <c r="N599" s="110">
        <f>SUM(N600)</f>
        <v>0</v>
      </c>
      <c r="O599" s="110">
        <f t="shared" ref="O599:Y599" si="483">SUM(O600)</f>
        <v>0</v>
      </c>
      <c r="P599" s="110">
        <f t="shared" si="483"/>
        <v>0</v>
      </c>
      <c r="Q599" s="110">
        <f t="shared" si="483"/>
        <v>0</v>
      </c>
      <c r="R599" s="110">
        <f t="shared" si="483"/>
        <v>0</v>
      </c>
      <c r="S599" s="110">
        <f t="shared" si="483"/>
        <v>0</v>
      </c>
      <c r="T599" s="110">
        <f t="shared" si="483"/>
        <v>0</v>
      </c>
      <c r="U599" s="110">
        <f t="shared" si="483"/>
        <v>0</v>
      </c>
      <c r="V599" s="110">
        <f t="shared" si="483"/>
        <v>0</v>
      </c>
      <c r="W599" s="110">
        <f t="shared" si="483"/>
        <v>0</v>
      </c>
      <c r="X599" s="110">
        <f t="shared" si="483"/>
        <v>0</v>
      </c>
      <c r="Y599" s="110">
        <f t="shared" si="483"/>
        <v>0</v>
      </c>
      <c r="Z599" s="110">
        <f t="shared" ref="Z599:AP599" si="484">SUM(Z600)</f>
        <v>0</v>
      </c>
      <c r="AA599" s="110">
        <f t="shared" si="484"/>
        <v>0</v>
      </c>
      <c r="AB599" s="110">
        <f t="shared" si="484"/>
        <v>0</v>
      </c>
      <c r="AC599" s="110">
        <f t="shared" si="484"/>
        <v>0</v>
      </c>
      <c r="AD599" s="110">
        <f t="shared" si="484"/>
        <v>0</v>
      </c>
      <c r="AE599" s="110">
        <f t="shared" si="484"/>
        <v>0</v>
      </c>
      <c r="AF599" s="110">
        <f t="shared" si="484"/>
        <v>0</v>
      </c>
      <c r="AG599" s="110">
        <f t="shared" si="484"/>
        <v>0</v>
      </c>
      <c r="AH599" s="110">
        <f t="shared" si="484"/>
        <v>0</v>
      </c>
      <c r="AI599" s="110">
        <f t="shared" si="484"/>
        <v>0</v>
      </c>
      <c r="AJ599" s="110">
        <f t="shared" si="484"/>
        <v>0</v>
      </c>
      <c r="AK599" s="110">
        <f t="shared" si="484"/>
        <v>0</v>
      </c>
      <c r="AL599" s="110">
        <f t="shared" si="484"/>
        <v>0</v>
      </c>
      <c r="AM599" s="110">
        <f t="shared" si="484"/>
        <v>0</v>
      </c>
      <c r="AN599" s="110">
        <f t="shared" si="484"/>
        <v>0</v>
      </c>
      <c r="AO599" s="110">
        <f t="shared" si="484"/>
        <v>0</v>
      </c>
      <c r="AP599" s="110">
        <f t="shared" si="484"/>
        <v>0</v>
      </c>
    </row>
    <row r="600" spans="1:42" ht="39.6" x14ac:dyDescent="0.3">
      <c r="A600" s="8">
        <f t="shared" si="479"/>
        <v>5445</v>
      </c>
      <c r="B600" s="9">
        <f t="shared" si="480"/>
        <v>32</v>
      </c>
      <c r="C600" s="45"/>
      <c r="D600" s="45"/>
      <c r="E600" s="39" t="s">
        <v>143</v>
      </c>
      <c r="F600" s="3">
        <v>32</v>
      </c>
      <c r="G600" s="41">
        <v>32</v>
      </c>
      <c r="H600" s="42">
        <v>5445</v>
      </c>
      <c r="I600" s="397">
        <v>7041</v>
      </c>
      <c r="J600" s="46">
        <v>1312</v>
      </c>
      <c r="K600" s="81" t="s">
        <v>1947</v>
      </c>
      <c r="L600" s="400">
        <f>SUM(N600:AP600)</f>
        <v>0</v>
      </c>
      <c r="M600" s="76">
        <v>3210</v>
      </c>
      <c r="N600" s="400"/>
      <c r="O600" s="400"/>
      <c r="P600" s="400"/>
      <c r="Q600" s="400"/>
      <c r="R600" s="400"/>
      <c r="S600" s="400"/>
      <c r="T600" s="400"/>
      <c r="U600" s="400"/>
      <c r="V600" s="400"/>
      <c r="W600" s="400"/>
      <c r="X600" s="400"/>
      <c r="Y600" s="400"/>
      <c r="Z600" s="400"/>
      <c r="AA600" s="400"/>
      <c r="AB600" s="400"/>
      <c r="AC600" s="400"/>
      <c r="AD600" s="400"/>
      <c r="AE600" s="400"/>
      <c r="AF600" s="400"/>
      <c r="AG600" s="400"/>
      <c r="AH600" s="400"/>
      <c r="AI600" s="400"/>
      <c r="AJ600" s="400"/>
      <c r="AK600" s="400"/>
      <c r="AL600" s="400"/>
      <c r="AM600" s="400"/>
      <c r="AN600" s="400"/>
      <c r="AO600" s="400"/>
      <c r="AP600" s="400"/>
    </row>
    <row r="601" spans="1:42" ht="39.6" x14ac:dyDescent="0.3">
      <c r="A601" s="8">
        <f t="shared" si="449"/>
        <v>545</v>
      </c>
      <c r="B601" s="9" t="str">
        <f t="shared" si="474"/>
        <v xml:space="preserve"> </v>
      </c>
      <c r="C601" s="45" t="str">
        <f t="shared" si="452"/>
        <v xml:space="preserve">  </v>
      </c>
      <c r="D601" s="45" t="str">
        <f t="shared" si="453"/>
        <v xml:space="preserve">  </v>
      </c>
      <c r="E601" s="39"/>
      <c r="F601" s="40"/>
      <c r="G601" s="41"/>
      <c r="H601" s="42">
        <v>545</v>
      </c>
      <c r="I601" s="43"/>
      <c r="J601" s="43"/>
      <c r="K601" s="81" t="s">
        <v>191</v>
      </c>
      <c r="L601" s="110">
        <f>SUM(L602)</f>
        <v>0</v>
      </c>
      <c r="M601" s="18"/>
      <c r="N601" s="110">
        <f>SUM(N602)</f>
        <v>0</v>
      </c>
      <c r="O601" s="110">
        <f t="shared" ref="O601:AM601" si="485">SUM(O602)</f>
        <v>0</v>
      </c>
      <c r="P601" s="110">
        <f t="shared" si="485"/>
        <v>0</v>
      </c>
      <c r="Q601" s="110">
        <f t="shared" si="485"/>
        <v>0</v>
      </c>
      <c r="R601" s="110">
        <f t="shared" si="485"/>
        <v>0</v>
      </c>
      <c r="S601" s="110">
        <f t="shared" si="485"/>
        <v>0</v>
      </c>
      <c r="T601" s="110">
        <f t="shared" si="485"/>
        <v>0</v>
      </c>
      <c r="U601" s="110">
        <f t="shared" si="485"/>
        <v>0</v>
      </c>
      <c r="V601" s="110">
        <f t="shared" si="485"/>
        <v>0</v>
      </c>
      <c r="W601" s="110">
        <f t="shared" si="485"/>
        <v>0</v>
      </c>
      <c r="X601" s="110">
        <f t="shared" si="485"/>
        <v>0</v>
      </c>
      <c r="Y601" s="110">
        <f t="shared" si="485"/>
        <v>0</v>
      </c>
      <c r="Z601" s="110">
        <f t="shared" si="485"/>
        <v>0</v>
      </c>
      <c r="AA601" s="110">
        <f t="shared" si="485"/>
        <v>0</v>
      </c>
      <c r="AB601" s="110">
        <f t="shared" si="485"/>
        <v>0</v>
      </c>
      <c r="AC601" s="110">
        <f t="shared" si="485"/>
        <v>0</v>
      </c>
      <c r="AD601" s="110">
        <f t="shared" si="485"/>
        <v>0</v>
      </c>
      <c r="AE601" s="110">
        <f t="shared" si="485"/>
        <v>0</v>
      </c>
      <c r="AF601" s="110">
        <f t="shared" si="485"/>
        <v>0</v>
      </c>
      <c r="AG601" s="110">
        <f t="shared" si="485"/>
        <v>0</v>
      </c>
      <c r="AH601" s="110">
        <f t="shared" si="485"/>
        <v>0</v>
      </c>
      <c r="AI601" s="110">
        <f t="shared" si="485"/>
        <v>0</v>
      </c>
      <c r="AJ601" s="110">
        <f t="shared" si="485"/>
        <v>0</v>
      </c>
      <c r="AK601" s="110">
        <f t="shared" si="485"/>
        <v>0</v>
      </c>
      <c r="AL601" s="110">
        <f t="shared" si="485"/>
        <v>0</v>
      </c>
      <c r="AM601" s="110">
        <f t="shared" si="485"/>
        <v>0</v>
      </c>
      <c r="AN601" s="110">
        <f t="shared" ref="AN601:AP601" si="486">SUM(AN602)</f>
        <v>0</v>
      </c>
      <c r="AO601" s="110">
        <f t="shared" si="486"/>
        <v>0</v>
      </c>
      <c r="AP601" s="110">
        <f t="shared" si="486"/>
        <v>0</v>
      </c>
    </row>
    <row r="602" spans="1:42" ht="39.6" x14ac:dyDescent="0.3">
      <c r="A602" s="8">
        <f t="shared" si="449"/>
        <v>5453</v>
      </c>
      <c r="B602" s="9">
        <f t="shared" si="474"/>
        <v>32</v>
      </c>
      <c r="C602" s="45"/>
      <c r="D602" s="45"/>
      <c r="E602" s="39" t="s">
        <v>143</v>
      </c>
      <c r="F602" s="3">
        <v>32</v>
      </c>
      <c r="G602" s="41">
        <v>32</v>
      </c>
      <c r="H602" s="42">
        <v>5453</v>
      </c>
      <c r="I602" s="46">
        <v>1312</v>
      </c>
      <c r="J602" s="46">
        <v>1312</v>
      </c>
      <c r="K602" s="81" t="s">
        <v>192</v>
      </c>
      <c r="L602" s="400">
        <f>SUM(N602:AP602)</f>
        <v>0</v>
      </c>
      <c r="M602" s="76">
        <v>3210</v>
      </c>
      <c r="N602" s="400"/>
      <c r="O602" s="400"/>
      <c r="P602" s="400"/>
      <c r="Q602" s="400"/>
      <c r="R602" s="400"/>
      <c r="S602" s="400"/>
      <c r="T602" s="400"/>
      <c r="U602" s="400"/>
      <c r="V602" s="400"/>
      <c r="W602" s="400"/>
      <c r="X602" s="400"/>
      <c r="Y602" s="400"/>
      <c r="Z602" s="400"/>
      <c r="AA602" s="400"/>
      <c r="AB602" s="400"/>
      <c r="AC602" s="400"/>
      <c r="AD602" s="400"/>
      <c r="AE602" s="400"/>
      <c r="AF602" s="400"/>
      <c r="AG602" s="400"/>
      <c r="AH602" s="400"/>
      <c r="AI602" s="400"/>
      <c r="AJ602" s="400"/>
      <c r="AK602" s="400"/>
      <c r="AL602" s="400"/>
      <c r="AM602" s="400"/>
      <c r="AN602" s="400"/>
      <c r="AO602" s="400"/>
      <c r="AP602" s="400"/>
    </row>
    <row r="603" spans="1:42" x14ac:dyDescent="0.3">
      <c r="A603" s="8">
        <f t="shared" si="449"/>
        <v>0</v>
      </c>
      <c r="B603" s="9" t="str">
        <f t="shared" si="474"/>
        <v xml:space="preserve"> </v>
      </c>
      <c r="C603" s="45" t="str">
        <f t="shared" si="452"/>
        <v xml:space="preserve">  </v>
      </c>
      <c r="D603" s="45" t="str">
        <f t="shared" si="453"/>
        <v xml:space="preserve">  </v>
      </c>
      <c r="E603" s="39"/>
      <c r="F603" s="40"/>
      <c r="G603" s="41"/>
      <c r="H603" s="42"/>
      <c r="I603" s="43"/>
      <c r="J603" s="43"/>
      <c r="K603" s="44"/>
      <c r="L603" s="110"/>
      <c r="M603" s="18"/>
      <c r="N603" s="110"/>
      <c r="O603" s="110"/>
      <c r="P603" s="110"/>
      <c r="Q603" s="110"/>
      <c r="R603" s="110"/>
      <c r="S603" s="110"/>
      <c r="T603" s="110"/>
      <c r="U603" s="110"/>
      <c r="V603" s="110"/>
      <c r="W603" s="110"/>
      <c r="X603" s="110"/>
      <c r="Y603" s="110"/>
      <c r="Z603" s="110"/>
      <c r="AA603" s="110"/>
      <c r="AB603" s="110"/>
      <c r="AC603" s="110"/>
      <c r="AD603" s="110"/>
      <c r="AE603" s="110"/>
      <c r="AF603" s="110"/>
      <c r="AG603" s="110"/>
      <c r="AH603" s="110"/>
      <c r="AI603" s="110"/>
      <c r="AJ603" s="110"/>
      <c r="AK603" s="110"/>
      <c r="AL603" s="110"/>
      <c r="AM603" s="110"/>
      <c r="AN603" s="110"/>
      <c r="AO603" s="110"/>
      <c r="AP603" s="110"/>
    </row>
    <row r="604" spans="1:42" ht="26.4" x14ac:dyDescent="0.3">
      <c r="A604" s="8" t="str">
        <f t="shared" si="449"/>
        <v>Program 1207</v>
      </c>
      <c r="B604" s="9" t="str">
        <f t="shared" si="474"/>
        <v xml:space="preserve"> </v>
      </c>
      <c r="C604" s="45" t="str">
        <f t="shared" si="452"/>
        <v xml:space="preserve">  </v>
      </c>
      <c r="D604" s="45" t="str">
        <f t="shared" si="453"/>
        <v xml:space="preserve">  </v>
      </c>
      <c r="E604" s="52"/>
      <c r="F604" s="53"/>
      <c r="G604" s="54"/>
      <c r="H604" s="50" t="s">
        <v>138</v>
      </c>
      <c r="I604" s="20"/>
      <c r="J604" s="20"/>
      <c r="K604" s="65" t="s">
        <v>139</v>
      </c>
      <c r="L604" s="118">
        <f>SUM(L605,L626,L636,L655,L661,L667,L765,L693,L712,L731,L737,L743,L803,L784,L749)</f>
        <v>119677</v>
      </c>
      <c r="N604" s="118">
        <f>SUM(N605,N626,N636,N655,N661,N667,N765,N693,N712,N731,N737,N743,N803,N784,N749)</f>
        <v>119677</v>
      </c>
      <c r="O604" s="118">
        <f t="shared" ref="O604:Z604" si="487">SUM(O605,O626,O636,O655,O661,O667,O765,O693,O712,O731,O737,O743,O803,O784,O749)</f>
        <v>0</v>
      </c>
      <c r="P604" s="118">
        <f t="shared" si="487"/>
        <v>0</v>
      </c>
      <c r="Q604" s="118">
        <f t="shared" si="487"/>
        <v>0</v>
      </c>
      <c r="R604" s="118">
        <f t="shared" si="487"/>
        <v>0</v>
      </c>
      <c r="S604" s="118">
        <f t="shared" si="487"/>
        <v>0</v>
      </c>
      <c r="T604" s="118">
        <f t="shared" si="487"/>
        <v>0</v>
      </c>
      <c r="U604" s="118">
        <f t="shared" si="487"/>
        <v>0</v>
      </c>
      <c r="V604" s="118">
        <f t="shared" si="487"/>
        <v>0</v>
      </c>
      <c r="W604" s="118">
        <f t="shared" si="487"/>
        <v>0</v>
      </c>
      <c r="X604" s="118">
        <f t="shared" si="487"/>
        <v>0</v>
      </c>
      <c r="Y604" s="118">
        <f t="shared" si="487"/>
        <v>0</v>
      </c>
      <c r="Z604" s="118">
        <f t="shared" si="487"/>
        <v>0</v>
      </c>
      <c r="AA604" s="118">
        <f t="shared" ref="AA604:AP604" si="488">SUM(AA605,AA626,AA636,AA655,AA661,AA667,AA765,AA693,AA712,AA731,AA737,AA743,AA803,AA784,AA749)</f>
        <v>0</v>
      </c>
      <c r="AB604" s="118">
        <f t="shared" si="488"/>
        <v>0</v>
      </c>
      <c r="AC604" s="118">
        <f t="shared" si="488"/>
        <v>0</v>
      </c>
      <c r="AD604" s="118">
        <f t="shared" si="488"/>
        <v>0</v>
      </c>
      <c r="AE604" s="118">
        <f t="shared" si="488"/>
        <v>0</v>
      </c>
      <c r="AF604" s="118">
        <f t="shared" si="488"/>
        <v>0</v>
      </c>
      <c r="AG604" s="118">
        <f t="shared" si="488"/>
        <v>0</v>
      </c>
      <c r="AH604" s="118">
        <f t="shared" si="488"/>
        <v>0</v>
      </c>
      <c r="AI604" s="118">
        <f t="shared" si="488"/>
        <v>0</v>
      </c>
      <c r="AJ604" s="118">
        <f t="shared" si="488"/>
        <v>0</v>
      </c>
      <c r="AK604" s="118">
        <f t="shared" si="488"/>
        <v>0</v>
      </c>
      <c r="AL604" s="118">
        <f t="shared" si="488"/>
        <v>0</v>
      </c>
      <c r="AM604" s="118">
        <f t="shared" si="488"/>
        <v>0</v>
      </c>
      <c r="AN604" s="118">
        <f t="shared" si="488"/>
        <v>0</v>
      </c>
      <c r="AO604" s="118">
        <f t="shared" si="488"/>
        <v>0</v>
      </c>
      <c r="AP604" s="118">
        <f t="shared" si="488"/>
        <v>0</v>
      </c>
    </row>
    <row r="605" spans="1:42" ht="26.4" x14ac:dyDescent="0.3">
      <c r="A605" s="8" t="str">
        <f t="shared" si="449"/>
        <v>A 1207 04</v>
      </c>
      <c r="B605" s="9" t="str">
        <f t="shared" si="474"/>
        <v xml:space="preserve"> </v>
      </c>
      <c r="C605" s="45" t="str">
        <f t="shared" si="452"/>
        <v xml:space="preserve">  </v>
      </c>
      <c r="D605" s="45" t="str">
        <f t="shared" si="453"/>
        <v xml:space="preserve">  </v>
      </c>
      <c r="E605" s="33" t="s">
        <v>140</v>
      </c>
      <c r="F605" s="34">
        <v>11</v>
      </c>
      <c r="G605" s="35"/>
      <c r="H605" s="106" t="s">
        <v>141</v>
      </c>
      <c r="I605" s="37"/>
      <c r="J605" s="37"/>
      <c r="K605" s="38" t="s">
        <v>142</v>
      </c>
      <c r="L605" s="114">
        <f>SUM(L606)</f>
        <v>0</v>
      </c>
      <c r="M605" s="18"/>
      <c r="N605" s="114">
        <f t="shared" ref="N605:W605" si="489">SUM(N606)</f>
        <v>0</v>
      </c>
      <c r="O605" s="114">
        <f t="shared" si="489"/>
        <v>0</v>
      </c>
      <c r="P605" s="114">
        <f t="shared" si="489"/>
        <v>0</v>
      </c>
      <c r="Q605" s="114">
        <f t="shared" si="489"/>
        <v>0</v>
      </c>
      <c r="R605" s="114">
        <f t="shared" si="489"/>
        <v>0</v>
      </c>
      <c r="S605" s="114">
        <f t="shared" si="489"/>
        <v>0</v>
      </c>
      <c r="T605" s="114">
        <f t="shared" si="489"/>
        <v>0</v>
      </c>
      <c r="U605" s="114">
        <f t="shared" si="489"/>
        <v>0</v>
      </c>
      <c r="V605" s="114">
        <f t="shared" si="489"/>
        <v>0</v>
      </c>
      <c r="W605" s="114">
        <f t="shared" si="489"/>
        <v>0</v>
      </c>
      <c r="X605" s="114">
        <f t="shared" ref="X605:AP605" si="490">SUM(X606)</f>
        <v>0</v>
      </c>
      <c r="Y605" s="114">
        <f t="shared" si="490"/>
        <v>0</v>
      </c>
      <c r="Z605" s="114">
        <f t="shared" si="490"/>
        <v>0</v>
      </c>
      <c r="AA605" s="114">
        <f t="shared" si="490"/>
        <v>0</v>
      </c>
      <c r="AB605" s="114">
        <f t="shared" si="490"/>
        <v>0</v>
      </c>
      <c r="AC605" s="114">
        <f t="shared" si="490"/>
        <v>0</v>
      </c>
      <c r="AD605" s="114">
        <f t="shared" si="490"/>
        <v>0</v>
      </c>
      <c r="AE605" s="114">
        <f t="shared" si="490"/>
        <v>0</v>
      </c>
      <c r="AF605" s="114">
        <f t="shared" si="490"/>
        <v>0</v>
      </c>
      <c r="AG605" s="114">
        <f t="shared" si="490"/>
        <v>0</v>
      </c>
      <c r="AH605" s="114">
        <f t="shared" si="490"/>
        <v>0</v>
      </c>
      <c r="AI605" s="114">
        <f t="shared" si="490"/>
        <v>0</v>
      </c>
      <c r="AJ605" s="114">
        <f t="shared" si="490"/>
        <v>0</v>
      </c>
      <c r="AK605" s="114">
        <f t="shared" si="490"/>
        <v>0</v>
      </c>
      <c r="AL605" s="114">
        <f t="shared" si="490"/>
        <v>0</v>
      </c>
      <c r="AM605" s="114">
        <f t="shared" si="490"/>
        <v>0</v>
      </c>
      <c r="AN605" s="114">
        <f t="shared" si="490"/>
        <v>0</v>
      </c>
      <c r="AO605" s="114">
        <f t="shared" si="490"/>
        <v>0</v>
      </c>
      <c r="AP605" s="114">
        <f t="shared" si="490"/>
        <v>0</v>
      </c>
    </row>
    <row r="606" spans="1:42" x14ac:dyDescent="0.3">
      <c r="A606" s="8">
        <f t="shared" si="449"/>
        <v>3</v>
      </c>
      <c r="B606" s="9" t="str">
        <f t="shared" si="474"/>
        <v xml:space="preserve"> </v>
      </c>
      <c r="C606" s="45" t="str">
        <f t="shared" si="452"/>
        <v xml:space="preserve">  </v>
      </c>
      <c r="D606" s="45" t="str">
        <f t="shared" si="453"/>
        <v xml:space="preserve">  </v>
      </c>
      <c r="E606" s="39"/>
      <c r="F606" s="40"/>
      <c r="G606" s="41"/>
      <c r="H606" s="42">
        <v>3</v>
      </c>
      <c r="I606" s="43"/>
      <c r="J606" s="43"/>
      <c r="K606" s="44" t="s">
        <v>50</v>
      </c>
      <c r="L606" s="110">
        <f>SUM(L607,L612)</f>
        <v>0</v>
      </c>
      <c r="N606" s="110">
        <f>SUM(N607,N612)</f>
        <v>0</v>
      </c>
      <c r="O606" s="110">
        <f t="shared" ref="O606:Z606" si="491">SUM(O607,O612)</f>
        <v>0</v>
      </c>
      <c r="P606" s="110">
        <f t="shared" si="491"/>
        <v>0</v>
      </c>
      <c r="Q606" s="110">
        <f t="shared" si="491"/>
        <v>0</v>
      </c>
      <c r="R606" s="110">
        <f t="shared" si="491"/>
        <v>0</v>
      </c>
      <c r="S606" s="110">
        <f t="shared" si="491"/>
        <v>0</v>
      </c>
      <c r="T606" s="110">
        <f t="shared" si="491"/>
        <v>0</v>
      </c>
      <c r="U606" s="110">
        <f t="shared" si="491"/>
        <v>0</v>
      </c>
      <c r="V606" s="110">
        <f t="shared" si="491"/>
        <v>0</v>
      </c>
      <c r="W606" s="110">
        <f t="shared" si="491"/>
        <v>0</v>
      </c>
      <c r="X606" s="110">
        <f t="shared" si="491"/>
        <v>0</v>
      </c>
      <c r="Y606" s="110">
        <f t="shared" si="491"/>
        <v>0</v>
      </c>
      <c r="Z606" s="110">
        <f t="shared" si="491"/>
        <v>0</v>
      </c>
      <c r="AA606" s="110">
        <f t="shared" ref="AA606:AP606" si="492">SUM(AA607,AA612)</f>
        <v>0</v>
      </c>
      <c r="AB606" s="110">
        <f t="shared" si="492"/>
        <v>0</v>
      </c>
      <c r="AC606" s="110">
        <f t="shared" si="492"/>
        <v>0</v>
      </c>
      <c r="AD606" s="110">
        <f t="shared" si="492"/>
        <v>0</v>
      </c>
      <c r="AE606" s="110">
        <f t="shared" si="492"/>
        <v>0</v>
      </c>
      <c r="AF606" s="110">
        <f t="shared" si="492"/>
        <v>0</v>
      </c>
      <c r="AG606" s="110">
        <f t="shared" si="492"/>
        <v>0</v>
      </c>
      <c r="AH606" s="110">
        <f t="shared" si="492"/>
        <v>0</v>
      </c>
      <c r="AI606" s="110">
        <f t="shared" si="492"/>
        <v>0</v>
      </c>
      <c r="AJ606" s="110">
        <f t="shared" si="492"/>
        <v>0</v>
      </c>
      <c r="AK606" s="110">
        <f t="shared" si="492"/>
        <v>0</v>
      </c>
      <c r="AL606" s="110">
        <f t="shared" si="492"/>
        <v>0</v>
      </c>
      <c r="AM606" s="110">
        <f t="shared" si="492"/>
        <v>0</v>
      </c>
      <c r="AN606" s="110">
        <f t="shared" si="492"/>
        <v>0</v>
      </c>
      <c r="AO606" s="110">
        <f t="shared" si="492"/>
        <v>0</v>
      </c>
      <c r="AP606" s="110">
        <f t="shared" si="492"/>
        <v>0</v>
      </c>
    </row>
    <row r="607" spans="1:42" x14ac:dyDescent="0.3">
      <c r="A607" s="8">
        <f t="shared" si="449"/>
        <v>31</v>
      </c>
      <c r="B607" s="9" t="str">
        <f t="shared" si="474"/>
        <v xml:space="preserve"> </v>
      </c>
      <c r="C607" s="45" t="str">
        <f t="shared" si="452"/>
        <v xml:space="preserve">  </v>
      </c>
      <c r="D607" s="45" t="str">
        <f t="shared" si="453"/>
        <v xml:space="preserve">  </v>
      </c>
      <c r="E607" s="39"/>
      <c r="F607" s="40"/>
      <c r="G607" s="41"/>
      <c r="H607" s="42">
        <v>31</v>
      </c>
      <c r="I607" s="43"/>
      <c r="J607" s="43"/>
      <c r="K607" s="44" t="s">
        <v>51</v>
      </c>
      <c r="L607" s="110">
        <f t="shared" ref="L607" si="493">SUM(L608,L610)</f>
        <v>0</v>
      </c>
      <c r="N607" s="110">
        <f t="shared" ref="N607:Z607" si="494">SUM(N608,N610)</f>
        <v>0</v>
      </c>
      <c r="O607" s="110">
        <f t="shared" si="494"/>
        <v>0</v>
      </c>
      <c r="P607" s="110">
        <f t="shared" si="494"/>
        <v>0</v>
      </c>
      <c r="Q607" s="110">
        <f t="shared" si="494"/>
        <v>0</v>
      </c>
      <c r="R607" s="110">
        <f t="shared" si="494"/>
        <v>0</v>
      </c>
      <c r="S607" s="110">
        <f t="shared" si="494"/>
        <v>0</v>
      </c>
      <c r="T607" s="110">
        <f t="shared" si="494"/>
        <v>0</v>
      </c>
      <c r="U607" s="110">
        <f t="shared" si="494"/>
        <v>0</v>
      </c>
      <c r="V607" s="110">
        <f t="shared" si="494"/>
        <v>0</v>
      </c>
      <c r="W607" s="110">
        <f t="shared" si="494"/>
        <v>0</v>
      </c>
      <c r="X607" s="110">
        <f t="shared" si="494"/>
        <v>0</v>
      </c>
      <c r="Y607" s="110">
        <f t="shared" si="494"/>
        <v>0</v>
      </c>
      <c r="Z607" s="110">
        <f t="shared" si="494"/>
        <v>0</v>
      </c>
      <c r="AA607" s="110">
        <f t="shared" ref="AA607:AP607" si="495">SUM(AA608,AA610)</f>
        <v>0</v>
      </c>
      <c r="AB607" s="110">
        <f t="shared" si="495"/>
        <v>0</v>
      </c>
      <c r="AC607" s="110">
        <f t="shared" si="495"/>
        <v>0</v>
      </c>
      <c r="AD607" s="110">
        <f t="shared" si="495"/>
        <v>0</v>
      </c>
      <c r="AE607" s="110">
        <f t="shared" si="495"/>
        <v>0</v>
      </c>
      <c r="AF607" s="110">
        <f t="shared" si="495"/>
        <v>0</v>
      </c>
      <c r="AG607" s="110">
        <f t="shared" si="495"/>
        <v>0</v>
      </c>
      <c r="AH607" s="110">
        <f t="shared" si="495"/>
        <v>0</v>
      </c>
      <c r="AI607" s="110">
        <f t="shared" si="495"/>
        <v>0</v>
      </c>
      <c r="AJ607" s="110">
        <f t="shared" si="495"/>
        <v>0</v>
      </c>
      <c r="AK607" s="110">
        <f t="shared" si="495"/>
        <v>0</v>
      </c>
      <c r="AL607" s="110">
        <f t="shared" si="495"/>
        <v>0</v>
      </c>
      <c r="AM607" s="110">
        <f t="shared" si="495"/>
        <v>0</v>
      </c>
      <c r="AN607" s="110">
        <f t="shared" si="495"/>
        <v>0</v>
      </c>
      <c r="AO607" s="110">
        <f t="shared" si="495"/>
        <v>0</v>
      </c>
      <c r="AP607" s="110">
        <f t="shared" si="495"/>
        <v>0</v>
      </c>
    </row>
    <row r="608" spans="1:42" x14ac:dyDescent="0.3">
      <c r="A608" s="8">
        <f t="shared" si="449"/>
        <v>311</v>
      </c>
      <c r="B608" s="9" t="str">
        <f t="shared" si="474"/>
        <v xml:space="preserve"> </v>
      </c>
      <c r="C608" s="45" t="str">
        <f t="shared" si="452"/>
        <v xml:space="preserve">  </v>
      </c>
      <c r="D608" s="45" t="str">
        <f t="shared" si="453"/>
        <v xml:space="preserve">  </v>
      </c>
      <c r="E608" s="39"/>
      <c r="F608" s="40"/>
      <c r="G608" s="41"/>
      <c r="H608" s="42">
        <v>311</v>
      </c>
      <c r="I608" s="43"/>
      <c r="J608" s="43"/>
      <c r="K608" s="44" t="s">
        <v>52</v>
      </c>
      <c r="L608" s="110">
        <f>SUM(L609)</f>
        <v>0</v>
      </c>
      <c r="N608" s="110">
        <f>SUM(N609)</f>
        <v>0</v>
      </c>
      <c r="O608" s="110">
        <f t="shared" ref="O608:Z608" si="496">SUM(O609)</f>
        <v>0</v>
      </c>
      <c r="P608" s="110">
        <f t="shared" si="496"/>
        <v>0</v>
      </c>
      <c r="Q608" s="110">
        <f t="shared" si="496"/>
        <v>0</v>
      </c>
      <c r="R608" s="110">
        <f t="shared" si="496"/>
        <v>0</v>
      </c>
      <c r="S608" s="110">
        <f t="shared" si="496"/>
        <v>0</v>
      </c>
      <c r="T608" s="110">
        <f t="shared" si="496"/>
        <v>0</v>
      </c>
      <c r="U608" s="110">
        <f t="shared" si="496"/>
        <v>0</v>
      </c>
      <c r="V608" s="110">
        <f t="shared" si="496"/>
        <v>0</v>
      </c>
      <c r="W608" s="110">
        <f t="shared" si="496"/>
        <v>0</v>
      </c>
      <c r="X608" s="110">
        <f t="shared" si="496"/>
        <v>0</v>
      </c>
      <c r="Y608" s="110">
        <f t="shared" si="496"/>
        <v>0</v>
      </c>
      <c r="Z608" s="110">
        <f t="shared" si="496"/>
        <v>0</v>
      </c>
      <c r="AA608" s="110">
        <f t="shared" ref="AA608:AP608" si="497">SUM(AA609)</f>
        <v>0</v>
      </c>
      <c r="AB608" s="110">
        <f t="shared" si="497"/>
        <v>0</v>
      </c>
      <c r="AC608" s="110">
        <f t="shared" si="497"/>
        <v>0</v>
      </c>
      <c r="AD608" s="110">
        <f t="shared" si="497"/>
        <v>0</v>
      </c>
      <c r="AE608" s="110">
        <f t="shared" si="497"/>
        <v>0</v>
      </c>
      <c r="AF608" s="110">
        <f t="shared" si="497"/>
        <v>0</v>
      </c>
      <c r="AG608" s="110">
        <f t="shared" si="497"/>
        <v>0</v>
      </c>
      <c r="AH608" s="110">
        <f t="shared" si="497"/>
        <v>0</v>
      </c>
      <c r="AI608" s="110">
        <f t="shared" si="497"/>
        <v>0</v>
      </c>
      <c r="AJ608" s="110">
        <f t="shared" si="497"/>
        <v>0</v>
      </c>
      <c r="AK608" s="110">
        <f t="shared" si="497"/>
        <v>0</v>
      </c>
      <c r="AL608" s="110">
        <f t="shared" si="497"/>
        <v>0</v>
      </c>
      <c r="AM608" s="110">
        <f t="shared" si="497"/>
        <v>0</v>
      </c>
      <c r="AN608" s="110">
        <f t="shared" si="497"/>
        <v>0</v>
      </c>
      <c r="AO608" s="110">
        <f t="shared" si="497"/>
        <v>0</v>
      </c>
      <c r="AP608" s="110">
        <f t="shared" si="497"/>
        <v>0</v>
      </c>
    </row>
    <row r="609" spans="1:42" x14ac:dyDescent="0.3">
      <c r="A609" s="8">
        <f t="shared" si="449"/>
        <v>3111</v>
      </c>
      <c r="B609" s="9">
        <f t="shared" si="474"/>
        <v>11</v>
      </c>
      <c r="C609" s="45" t="str">
        <f t="shared" si="452"/>
        <v>096</v>
      </c>
      <c r="D609" s="45" t="str">
        <f t="shared" si="453"/>
        <v>0960</v>
      </c>
      <c r="E609" s="39" t="s">
        <v>140</v>
      </c>
      <c r="F609" s="40">
        <v>11</v>
      </c>
      <c r="G609" s="41">
        <v>11</v>
      </c>
      <c r="H609" s="42">
        <v>3111</v>
      </c>
      <c r="I609" s="46">
        <v>1313</v>
      </c>
      <c r="J609" s="46">
        <v>1313</v>
      </c>
      <c r="K609" s="44" t="s">
        <v>53</v>
      </c>
      <c r="L609" s="400">
        <f>SUM(N609:AP609)</f>
        <v>0</v>
      </c>
      <c r="N609" s="400"/>
      <c r="O609" s="400"/>
      <c r="P609" s="400"/>
      <c r="Q609" s="400"/>
      <c r="R609" s="400"/>
      <c r="S609" s="400"/>
      <c r="T609" s="400"/>
      <c r="U609" s="400"/>
      <c r="V609" s="400"/>
      <c r="W609" s="400"/>
      <c r="X609" s="400"/>
      <c r="Y609" s="400"/>
      <c r="Z609" s="400"/>
      <c r="AA609" s="400"/>
      <c r="AB609" s="400"/>
      <c r="AC609" s="400"/>
      <c r="AD609" s="400"/>
      <c r="AE609" s="400"/>
      <c r="AF609" s="400"/>
      <c r="AG609" s="400"/>
      <c r="AH609" s="400"/>
      <c r="AI609" s="400"/>
      <c r="AJ609" s="400"/>
      <c r="AK609" s="400"/>
      <c r="AL609" s="400"/>
      <c r="AM609" s="400"/>
      <c r="AN609" s="400"/>
      <c r="AO609" s="400"/>
      <c r="AP609" s="400"/>
    </row>
    <row r="610" spans="1:42" x14ac:dyDescent="0.3">
      <c r="A610" s="8">
        <f t="shared" si="449"/>
        <v>313</v>
      </c>
      <c r="B610" s="9" t="str">
        <f t="shared" si="474"/>
        <v xml:space="preserve"> </v>
      </c>
      <c r="C610" s="45" t="str">
        <f t="shared" si="452"/>
        <v xml:space="preserve">  </v>
      </c>
      <c r="D610" s="45" t="str">
        <f t="shared" si="453"/>
        <v xml:space="preserve">  </v>
      </c>
      <c r="E610" s="39"/>
      <c r="F610" s="40"/>
      <c r="G610" s="41"/>
      <c r="H610" s="42">
        <v>313</v>
      </c>
      <c r="I610" s="43"/>
      <c r="J610" s="43"/>
      <c r="K610" s="44" t="s">
        <v>54</v>
      </c>
      <c r="L610" s="110">
        <f>SUM(L611:L611)</f>
        <v>0</v>
      </c>
      <c r="N610" s="110">
        <f>SUM(N611:N611)</f>
        <v>0</v>
      </c>
      <c r="O610" s="110">
        <f t="shared" ref="O610:Z610" si="498">SUM(O611:O611)</f>
        <v>0</v>
      </c>
      <c r="P610" s="110">
        <f t="shared" si="498"/>
        <v>0</v>
      </c>
      <c r="Q610" s="110">
        <f t="shared" si="498"/>
        <v>0</v>
      </c>
      <c r="R610" s="110">
        <f t="shared" si="498"/>
        <v>0</v>
      </c>
      <c r="S610" s="110">
        <f t="shared" si="498"/>
        <v>0</v>
      </c>
      <c r="T610" s="110">
        <f t="shared" si="498"/>
        <v>0</v>
      </c>
      <c r="U610" s="110">
        <f t="shared" si="498"/>
        <v>0</v>
      </c>
      <c r="V610" s="110">
        <f t="shared" si="498"/>
        <v>0</v>
      </c>
      <c r="W610" s="110">
        <f t="shared" si="498"/>
        <v>0</v>
      </c>
      <c r="X610" s="110">
        <f t="shared" si="498"/>
        <v>0</v>
      </c>
      <c r="Y610" s="110">
        <f t="shared" si="498"/>
        <v>0</v>
      </c>
      <c r="Z610" s="110">
        <f t="shared" si="498"/>
        <v>0</v>
      </c>
      <c r="AA610" s="110">
        <f t="shared" ref="AA610:AP610" si="499">SUM(AA611:AA611)</f>
        <v>0</v>
      </c>
      <c r="AB610" s="110">
        <f t="shared" si="499"/>
        <v>0</v>
      </c>
      <c r="AC610" s="110">
        <f t="shared" si="499"/>
        <v>0</v>
      </c>
      <c r="AD610" s="110">
        <f t="shared" si="499"/>
        <v>0</v>
      </c>
      <c r="AE610" s="110">
        <f t="shared" si="499"/>
        <v>0</v>
      </c>
      <c r="AF610" s="110">
        <f t="shared" si="499"/>
        <v>0</v>
      </c>
      <c r="AG610" s="110">
        <f t="shared" si="499"/>
        <v>0</v>
      </c>
      <c r="AH610" s="110">
        <f t="shared" si="499"/>
        <v>0</v>
      </c>
      <c r="AI610" s="110">
        <f t="shared" si="499"/>
        <v>0</v>
      </c>
      <c r="AJ610" s="110">
        <f t="shared" si="499"/>
        <v>0</v>
      </c>
      <c r="AK610" s="110">
        <f t="shared" si="499"/>
        <v>0</v>
      </c>
      <c r="AL610" s="110">
        <f t="shared" si="499"/>
        <v>0</v>
      </c>
      <c r="AM610" s="110">
        <f t="shared" si="499"/>
        <v>0</v>
      </c>
      <c r="AN610" s="110">
        <f t="shared" si="499"/>
        <v>0</v>
      </c>
      <c r="AO610" s="110">
        <f t="shared" si="499"/>
        <v>0</v>
      </c>
      <c r="AP610" s="110">
        <f t="shared" si="499"/>
        <v>0</v>
      </c>
    </row>
    <row r="611" spans="1:42" ht="26.4" x14ac:dyDescent="0.3">
      <c r="A611" s="8">
        <f t="shared" si="449"/>
        <v>3132</v>
      </c>
      <c r="B611" s="9">
        <f t="shared" si="474"/>
        <v>11</v>
      </c>
      <c r="C611" s="45" t="str">
        <f t="shared" si="452"/>
        <v>096</v>
      </c>
      <c r="D611" s="45" t="str">
        <f t="shared" si="453"/>
        <v>0960</v>
      </c>
      <c r="E611" s="39" t="s">
        <v>140</v>
      </c>
      <c r="F611" s="40">
        <v>11</v>
      </c>
      <c r="G611" s="41">
        <v>11</v>
      </c>
      <c r="H611" s="42">
        <v>3132</v>
      </c>
      <c r="I611" s="46">
        <v>1314</v>
      </c>
      <c r="J611" s="46">
        <v>1314</v>
      </c>
      <c r="K611" s="44" t="s">
        <v>55</v>
      </c>
      <c r="L611" s="400">
        <f>SUM(N611:AP611)</f>
        <v>0</v>
      </c>
      <c r="N611" s="400"/>
      <c r="O611" s="400"/>
      <c r="P611" s="400"/>
      <c r="Q611" s="400"/>
      <c r="R611" s="400"/>
      <c r="S611" s="400"/>
      <c r="T611" s="400"/>
      <c r="U611" s="400"/>
      <c r="V611" s="400"/>
      <c r="W611" s="400"/>
      <c r="X611" s="400"/>
      <c r="Y611" s="400"/>
      <c r="Z611" s="400"/>
      <c r="AA611" s="400"/>
      <c r="AB611" s="400"/>
      <c r="AC611" s="400"/>
      <c r="AD611" s="400"/>
      <c r="AE611" s="400"/>
      <c r="AF611" s="400"/>
      <c r="AG611" s="400"/>
      <c r="AH611" s="400"/>
      <c r="AI611" s="400"/>
      <c r="AJ611" s="400"/>
      <c r="AK611" s="400"/>
      <c r="AL611" s="400"/>
      <c r="AM611" s="400"/>
      <c r="AN611" s="400"/>
      <c r="AO611" s="400"/>
      <c r="AP611" s="400"/>
    </row>
    <row r="612" spans="1:42" x14ac:dyDescent="0.3">
      <c r="A612" s="8">
        <f t="shared" si="449"/>
        <v>32</v>
      </c>
      <c r="B612" s="9" t="str">
        <f t="shared" si="474"/>
        <v xml:space="preserve"> </v>
      </c>
      <c r="C612" s="45" t="str">
        <f t="shared" si="452"/>
        <v xml:space="preserve">  </v>
      </c>
      <c r="D612" s="45" t="str">
        <f t="shared" si="453"/>
        <v xml:space="preserve">  </v>
      </c>
      <c r="E612" s="39"/>
      <c r="F612" s="40"/>
      <c r="G612" s="41"/>
      <c r="H612" s="42">
        <v>32</v>
      </c>
      <c r="I612" s="43"/>
      <c r="J612" s="43"/>
      <c r="K612" s="44" t="s">
        <v>56</v>
      </c>
      <c r="L612" s="110">
        <f t="shared" ref="L612" si="500">SUM(L613,L616,L620,L622)</f>
        <v>0</v>
      </c>
      <c r="N612" s="110">
        <f t="shared" ref="N612:Z612" si="501">SUM(N613,N616,N620,N622)</f>
        <v>0</v>
      </c>
      <c r="O612" s="110">
        <f t="shared" si="501"/>
        <v>0</v>
      </c>
      <c r="P612" s="110">
        <f t="shared" si="501"/>
        <v>0</v>
      </c>
      <c r="Q612" s="110">
        <f t="shared" si="501"/>
        <v>0</v>
      </c>
      <c r="R612" s="110">
        <f t="shared" si="501"/>
        <v>0</v>
      </c>
      <c r="S612" s="110">
        <f t="shared" si="501"/>
        <v>0</v>
      </c>
      <c r="T612" s="110">
        <f t="shared" si="501"/>
        <v>0</v>
      </c>
      <c r="U612" s="110">
        <f t="shared" si="501"/>
        <v>0</v>
      </c>
      <c r="V612" s="110">
        <f t="shared" si="501"/>
        <v>0</v>
      </c>
      <c r="W612" s="110">
        <f t="shared" si="501"/>
        <v>0</v>
      </c>
      <c r="X612" s="110">
        <f t="shared" si="501"/>
        <v>0</v>
      </c>
      <c r="Y612" s="110">
        <f t="shared" si="501"/>
        <v>0</v>
      </c>
      <c r="Z612" s="110">
        <f t="shared" si="501"/>
        <v>0</v>
      </c>
      <c r="AA612" s="110">
        <f t="shared" ref="AA612:AP612" si="502">SUM(AA613,AA616,AA620,AA622)</f>
        <v>0</v>
      </c>
      <c r="AB612" s="110">
        <f t="shared" si="502"/>
        <v>0</v>
      </c>
      <c r="AC612" s="110">
        <f t="shared" si="502"/>
        <v>0</v>
      </c>
      <c r="AD612" s="110">
        <f t="shared" si="502"/>
        <v>0</v>
      </c>
      <c r="AE612" s="110">
        <f t="shared" si="502"/>
        <v>0</v>
      </c>
      <c r="AF612" s="110">
        <f t="shared" si="502"/>
        <v>0</v>
      </c>
      <c r="AG612" s="110">
        <f t="shared" si="502"/>
        <v>0</v>
      </c>
      <c r="AH612" s="110">
        <f t="shared" si="502"/>
        <v>0</v>
      </c>
      <c r="AI612" s="110">
        <f t="shared" si="502"/>
        <v>0</v>
      </c>
      <c r="AJ612" s="110">
        <f t="shared" si="502"/>
        <v>0</v>
      </c>
      <c r="AK612" s="110">
        <f t="shared" si="502"/>
        <v>0</v>
      </c>
      <c r="AL612" s="110">
        <f t="shared" si="502"/>
        <v>0</v>
      </c>
      <c r="AM612" s="110">
        <f t="shared" si="502"/>
        <v>0</v>
      </c>
      <c r="AN612" s="110">
        <f t="shared" si="502"/>
        <v>0</v>
      </c>
      <c r="AO612" s="110">
        <f t="shared" si="502"/>
        <v>0</v>
      </c>
      <c r="AP612" s="110">
        <f t="shared" si="502"/>
        <v>0</v>
      </c>
    </row>
    <row r="613" spans="1:42" x14ac:dyDescent="0.3">
      <c r="A613" s="8">
        <f t="shared" si="449"/>
        <v>322</v>
      </c>
      <c r="B613" s="9" t="str">
        <f t="shared" si="474"/>
        <v xml:space="preserve"> </v>
      </c>
      <c r="C613" s="45" t="str">
        <f t="shared" si="452"/>
        <v xml:space="preserve">  </v>
      </c>
      <c r="D613" s="45" t="str">
        <f t="shared" si="453"/>
        <v xml:space="preserve">  </v>
      </c>
      <c r="E613" s="39"/>
      <c r="F613" s="40"/>
      <c r="G613" s="41"/>
      <c r="H613" s="42">
        <v>322</v>
      </c>
      <c r="I613" s="43"/>
      <c r="J613" s="43"/>
      <c r="K613" s="44" t="s">
        <v>78</v>
      </c>
      <c r="L613" s="110">
        <f>SUM(L614:L615)</f>
        <v>0</v>
      </c>
      <c r="N613" s="110">
        <f>SUM(N614:N615)</f>
        <v>0</v>
      </c>
      <c r="O613" s="110">
        <f t="shared" ref="O613:Z613" si="503">SUM(O614:O615)</f>
        <v>0</v>
      </c>
      <c r="P613" s="110">
        <f t="shared" si="503"/>
        <v>0</v>
      </c>
      <c r="Q613" s="110">
        <f t="shared" si="503"/>
        <v>0</v>
      </c>
      <c r="R613" s="110">
        <f t="shared" si="503"/>
        <v>0</v>
      </c>
      <c r="S613" s="110">
        <f t="shared" si="503"/>
        <v>0</v>
      </c>
      <c r="T613" s="110">
        <f t="shared" si="503"/>
        <v>0</v>
      </c>
      <c r="U613" s="110">
        <f t="shared" si="503"/>
        <v>0</v>
      </c>
      <c r="V613" s="110">
        <f t="shared" si="503"/>
        <v>0</v>
      </c>
      <c r="W613" s="110">
        <f t="shared" si="503"/>
        <v>0</v>
      </c>
      <c r="X613" s="110">
        <f t="shared" si="503"/>
        <v>0</v>
      </c>
      <c r="Y613" s="110">
        <f t="shared" si="503"/>
        <v>0</v>
      </c>
      <c r="Z613" s="110">
        <f t="shared" si="503"/>
        <v>0</v>
      </c>
      <c r="AA613" s="110">
        <f t="shared" ref="AA613:AP613" si="504">SUM(AA614:AA615)</f>
        <v>0</v>
      </c>
      <c r="AB613" s="110">
        <f t="shared" si="504"/>
        <v>0</v>
      </c>
      <c r="AC613" s="110">
        <f t="shared" si="504"/>
        <v>0</v>
      </c>
      <c r="AD613" s="110">
        <f t="shared" si="504"/>
        <v>0</v>
      </c>
      <c r="AE613" s="110">
        <f t="shared" si="504"/>
        <v>0</v>
      </c>
      <c r="AF613" s="110">
        <f t="shared" si="504"/>
        <v>0</v>
      </c>
      <c r="AG613" s="110">
        <f t="shared" si="504"/>
        <v>0</v>
      </c>
      <c r="AH613" s="110">
        <f t="shared" si="504"/>
        <v>0</v>
      </c>
      <c r="AI613" s="110">
        <f t="shared" si="504"/>
        <v>0</v>
      </c>
      <c r="AJ613" s="110">
        <f t="shared" si="504"/>
        <v>0</v>
      </c>
      <c r="AK613" s="110">
        <f t="shared" si="504"/>
        <v>0</v>
      </c>
      <c r="AL613" s="110">
        <f t="shared" si="504"/>
        <v>0</v>
      </c>
      <c r="AM613" s="110">
        <f t="shared" si="504"/>
        <v>0</v>
      </c>
      <c r="AN613" s="110">
        <f t="shared" si="504"/>
        <v>0</v>
      </c>
      <c r="AO613" s="110">
        <f t="shared" si="504"/>
        <v>0</v>
      </c>
      <c r="AP613" s="110">
        <f t="shared" si="504"/>
        <v>0</v>
      </c>
    </row>
    <row r="614" spans="1:42" ht="26.4" x14ac:dyDescent="0.3">
      <c r="A614" s="8">
        <f t="shared" si="449"/>
        <v>3221</v>
      </c>
      <c r="B614" s="9">
        <f t="shared" si="474"/>
        <v>11</v>
      </c>
      <c r="C614" s="45" t="str">
        <f t="shared" si="452"/>
        <v>096</v>
      </c>
      <c r="D614" s="45" t="str">
        <f t="shared" si="453"/>
        <v>0960</v>
      </c>
      <c r="E614" s="39" t="s">
        <v>140</v>
      </c>
      <c r="F614" s="40">
        <v>11</v>
      </c>
      <c r="G614" s="41">
        <v>11</v>
      </c>
      <c r="H614" s="42">
        <v>3221</v>
      </c>
      <c r="I614" s="46">
        <v>1315</v>
      </c>
      <c r="J614" s="46">
        <v>1315</v>
      </c>
      <c r="K614" s="44" t="s">
        <v>79</v>
      </c>
      <c r="L614" s="400">
        <f>SUM(N614:AP614)</f>
        <v>0</v>
      </c>
      <c r="N614" s="400"/>
      <c r="O614" s="400"/>
      <c r="P614" s="400"/>
      <c r="Q614" s="400"/>
      <c r="R614" s="400"/>
      <c r="S614" s="400"/>
      <c r="T614" s="400"/>
      <c r="U614" s="400"/>
      <c r="V614" s="400"/>
      <c r="W614" s="400"/>
      <c r="X614" s="400"/>
      <c r="Y614" s="400"/>
      <c r="Z614" s="400"/>
      <c r="AA614" s="400"/>
      <c r="AB614" s="400"/>
      <c r="AC614" s="400"/>
      <c r="AD614" s="400"/>
      <c r="AE614" s="400"/>
      <c r="AF614" s="400"/>
      <c r="AG614" s="400"/>
      <c r="AH614" s="400"/>
      <c r="AI614" s="400"/>
      <c r="AJ614" s="400"/>
      <c r="AK614" s="400"/>
      <c r="AL614" s="400"/>
      <c r="AM614" s="400"/>
      <c r="AN614" s="400"/>
      <c r="AO614" s="400"/>
      <c r="AP614" s="400"/>
    </row>
    <row r="615" spans="1:42" x14ac:dyDescent="0.3">
      <c r="A615" s="8">
        <f t="shared" ref="A615:A667" si="505">H615</f>
        <v>3222</v>
      </c>
      <c r="B615" s="9">
        <f t="shared" si="474"/>
        <v>11</v>
      </c>
      <c r="C615" s="45" t="str">
        <f t="shared" si="452"/>
        <v>096</v>
      </c>
      <c r="D615" s="45" t="str">
        <f t="shared" si="453"/>
        <v>0960</v>
      </c>
      <c r="E615" s="39" t="s">
        <v>140</v>
      </c>
      <c r="F615" s="40">
        <v>11</v>
      </c>
      <c r="G615" s="41">
        <v>11</v>
      </c>
      <c r="H615" s="42">
        <v>3222</v>
      </c>
      <c r="I615" s="46">
        <v>1316</v>
      </c>
      <c r="J615" s="46">
        <v>1316</v>
      </c>
      <c r="K615" s="44" t="s">
        <v>124</v>
      </c>
      <c r="L615" s="400">
        <f>SUM(N615:AP615)</f>
        <v>0</v>
      </c>
      <c r="N615" s="400"/>
      <c r="O615" s="400"/>
      <c r="P615" s="400"/>
      <c r="Q615" s="400"/>
      <c r="R615" s="400"/>
      <c r="S615" s="400"/>
      <c r="T615" s="400"/>
      <c r="U615" s="400"/>
      <c r="V615" s="400"/>
      <c r="W615" s="400"/>
      <c r="X615" s="400"/>
      <c r="Y615" s="400"/>
      <c r="Z615" s="400"/>
      <c r="AA615" s="400"/>
      <c r="AB615" s="400"/>
      <c r="AC615" s="400"/>
      <c r="AD615" s="400"/>
      <c r="AE615" s="400"/>
      <c r="AF615" s="400"/>
      <c r="AG615" s="400"/>
      <c r="AH615" s="400"/>
      <c r="AI615" s="400"/>
      <c r="AJ615" s="400"/>
      <c r="AK615" s="400"/>
      <c r="AL615" s="400"/>
      <c r="AM615" s="400"/>
      <c r="AN615" s="400"/>
      <c r="AO615" s="400"/>
      <c r="AP615" s="400"/>
    </row>
    <row r="616" spans="1:42" x14ac:dyDescent="0.3">
      <c r="A616" s="8">
        <f t="shared" si="505"/>
        <v>323</v>
      </c>
      <c r="B616" s="9" t="str">
        <f t="shared" si="474"/>
        <v xml:space="preserve"> </v>
      </c>
      <c r="C616" s="45" t="str">
        <f t="shared" si="452"/>
        <v xml:space="preserve">  </v>
      </c>
      <c r="D616" s="45" t="str">
        <f t="shared" si="453"/>
        <v xml:space="preserve">  </v>
      </c>
      <c r="E616" s="39"/>
      <c r="F616" s="40"/>
      <c r="G616" s="41"/>
      <c r="H616" s="42">
        <v>323</v>
      </c>
      <c r="I616" s="43"/>
      <c r="J616" s="43"/>
      <c r="K616" s="44" t="s">
        <v>57</v>
      </c>
      <c r="L616" s="110">
        <f>SUM(L617:L619)</f>
        <v>0</v>
      </c>
      <c r="N616" s="110">
        <f>SUM(N617:N619)</f>
        <v>0</v>
      </c>
      <c r="O616" s="110">
        <f t="shared" ref="O616:Z616" si="506">SUM(O617:O619)</f>
        <v>0</v>
      </c>
      <c r="P616" s="110">
        <f t="shared" si="506"/>
        <v>0</v>
      </c>
      <c r="Q616" s="110">
        <f t="shared" si="506"/>
        <v>0</v>
      </c>
      <c r="R616" s="110">
        <f t="shared" si="506"/>
        <v>0</v>
      </c>
      <c r="S616" s="110">
        <f t="shared" si="506"/>
        <v>0</v>
      </c>
      <c r="T616" s="110">
        <f t="shared" si="506"/>
        <v>0</v>
      </c>
      <c r="U616" s="110">
        <f t="shared" si="506"/>
        <v>0</v>
      </c>
      <c r="V616" s="110">
        <f t="shared" si="506"/>
        <v>0</v>
      </c>
      <c r="W616" s="110">
        <f t="shared" si="506"/>
        <v>0</v>
      </c>
      <c r="X616" s="110">
        <f t="shared" si="506"/>
        <v>0</v>
      </c>
      <c r="Y616" s="110">
        <f t="shared" si="506"/>
        <v>0</v>
      </c>
      <c r="Z616" s="110">
        <f t="shared" si="506"/>
        <v>0</v>
      </c>
      <c r="AA616" s="110">
        <f t="shared" ref="AA616:AP616" si="507">SUM(AA617:AA619)</f>
        <v>0</v>
      </c>
      <c r="AB616" s="110">
        <f t="shared" si="507"/>
        <v>0</v>
      </c>
      <c r="AC616" s="110">
        <f t="shared" si="507"/>
        <v>0</v>
      </c>
      <c r="AD616" s="110">
        <f t="shared" si="507"/>
        <v>0</v>
      </c>
      <c r="AE616" s="110">
        <f t="shared" si="507"/>
        <v>0</v>
      </c>
      <c r="AF616" s="110">
        <f t="shared" si="507"/>
        <v>0</v>
      </c>
      <c r="AG616" s="110">
        <f t="shared" si="507"/>
        <v>0</v>
      </c>
      <c r="AH616" s="110">
        <f t="shared" si="507"/>
        <v>0</v>
      </c>
      <c r="AI616" s="110">
        <f t="shared" si="507"/>
        <v>0</v>
      </c>
      <c r="AJ616" s="110">
        <f t="shared" si="507"/>
        <v>0</v>
      </c>
      <c r="AK616" s="110">
        <f t="shared" si="507"/>
        <v>0</v>
      </c>
      <c r="AL616" s="110">
        <f t="shared" si="507"/>
        <v>0</v>
      </c>
      <c r="AM616" s="110">
        <f t="shared" si="507"/>
        <v>0</v>
      </c>
      <c r="AN616" s="110">
        <f t="shared" si="507"/>
        <v>0</v>
      </c>
      <c r="AO616" s="110">
        <f t="shared" si="507"/>
        <v>0</v>
      </c>
      <c r="AP616" s="110">
        <f t="shared" si="507"/>
        <v>0</v>
      </c>
    </row>
    <row r="617" spans="1:42" x14ac:dyDescent="0.3">
      <c r="A617" s="8">
        <f t="shared" si="505"/>
        <v>3231</v>
      </c>
      <c r="B617" s="9">
        <f t="shared" si="474"/>
        <v>11</v>
      </c>
      <c r="C617" s="45" t="str">
        <f t="shared" si="452"/>
        <v>096</v>
      </c>
      <c r="D617" s="45" t="str">
        <f t="shared" si="453"/>
        <v>0960</v>
      </c>
      <c r="E617" s="39" t="s">
        <v>140</v>
      </c>
      <c r="F617" s="40">
        <v>11</v>
      </c>
      <c r="G617" s="41">
        <v>11</v>
      </c>
      <c r="H617" s="42">
        <v>3231</v>
      </c>
      <c r="I617" s="46">
        <v>1317</v>
      </c>
      <c r="J617" s="46">
        <v>1317</v>
      </c>
      <c r="K617" s="44" t="s">
        <v>58</v>
      </c>
      <c r="L617" s="400">
        <f>SUM(N617:AP617)</f>
        <v>0</v>
      </c>
      <c r="N617" s="400"/>
      <c r="O617" s="400"/>
      <c r="P617" s="400"/>
      <c r="Q617" s="400"/>
      <c r="R617" s="400"/>
      <c r="S617" s="400"/>
      <c r="T617" s="400"/>
      <c r="U617" s="400"/>
      <c r="V617" s="400"/>
      <c r="W617" s="400"/>
      <c r="X617" s="400"/>
      <c r="Y617" s="400"/>
      <c r="Z617" s="400"/>
      <c r="AA617" s="400"/>
      <c r="AB617" s="400"/>
      <c r="AC617" s="400"/>
      <c r="AD617" s="400"/>
      <c r="AE617" s="400"/>
      <c r="AF617" s="400"/>
      <c r="AG617" s="400"/>
      <c r="AH617" s="400"/>
      <c r="AI617" s="400"/>
      <c r="AJ617" s="400"/>
      <c r="AK617" s="400"/>
      <c r="AL617" s="400"/>
      <c r="AM617" s="400"/>
      <c r="AN617" s="400"/>
      <c r="AO617" s="400"/>
      <c r="AP617" s="400"/>
    </row>
    <row r="618" spans="1:42" x14ac:dyDescent="0.3">
      <c r="A618" s="8">
        <f t="shared" si="505"/>
        <v>3237</v>
      </c>
      <c r="B618" s="9">
        <f t="shared" si="474"/>
        <v>11</v>
      </c>
      <c r="C618" s="45" t="str">
        <f t="shared" si="452"/>
        <v>096</v>
      </c>
      <c r="D618" s="45" t="str">
        <f t="shared" si="453"/>
        <v>0960</v>
      </c>
      <c r="E618" s="39" t="s">
        <v>140</v>
      </c>
      <c r="F618" s="40">
        <v>11</v>
      </c>
      <c r="G618" s="41">
        <v>11</v>
      </c>
      <c r="H618" s="42">
        <v>3237</v>
      </c>
      <c r="I618" s="46">
        <v>1318</v>
      </c>
      <c r="J618" s="46">
        <v>1318</v>
      </c>
      <c r="K618" s="44" t="s">
        <v>61</v>
      </c>
      <c r="L618" s="400">
        <f>SUM(N618:AP618)</f>
        <v>0</v>
      </c>
      <c r="N618" s="400"/>
      <c r="O618" s="400"/>
      <c r="P618" s="400"/>
      <c r="Q618" s="400"/>
      <c r="R618" s="400"/>
      <c r="S618" s="400"/>
      <c r="T618" s="400"/>
      <c r="U618" s="400"/>
      <c r="V618" s="400"/>
      <c r="W618" s="400"/>
      <c r="X618" s="400"/>
      <c r="Y618" s="400"/>
      <c r="Z618" s="400"/>
      <c r="AA618" s="400"/>
      <c r="AB618" s="400"/>
      <c r="AC618" s="400"/>
      <c r="AD618" s="400"/>
      <c r="AE618" s="400"/>
      <c r="AF618" s="400"/>
      <c r="AG618" s="400"/>
      <c r="AH618" s="400"/>
      <c r="AI618" s="400"/>
      <c r="AJ618" s="400"/>
      <c r="AK618" s="400"/>
      <c r="AL618" s="400"/>
      <c r="AM618" s="400"/>
      <c r="AN618" s="400"/>
      <c r="AO618" s="400"/>
      <c r="AP618" s="400"/>
    </row>
    <row r="619" spans="1:42" x14ac:dyDescent="0.3">
      <c r="A619" s="8">
        <f t="shared" si="505"/>
        <v>3239</v>
      </c>
      <c r="B619" s="9">
        <f t="shared" si="474"/>
        <v>11</v>
      </c>
      <c r="C619" s="45" t="str">
        <f t="shared" si="452"/>
        <v>096</v>
      </c>
      <c r="D619" s="45" t="str">
        <f t="shared" si="453"/>
        <v>0960</v>
      </c>
      <c r="E619" s="39" t="s">
        <v>140</v>
      </c>
      <c r="F619" s="40">
        <v>11</v>
      </c>
      <c r="G619" s="41">
        <v>11</v>
      </c>
      <c r="H619" s="42">
        <v>3239</v>
      </c>
      <c r="I619" s="46">
        <v>1319</v>
      </c>
      <c r="J619" s="46">
        <v>1319</v>
      </c>
      <c r="K619" s="44" t="s">
        <v>62</v>
      </c>
      <c r="L619" s="400">
        <f>SUM(N619:AP619)</f>
        <v>0</v>
      </c>
      <c r="N619" s="400"/>
      <c r="O619" s="400"/>
      <c r="P619" s="400"/>
      <c r="Q619" s="400"/>
      <c r="R619" s="400"/>
      <c r="S619" s="400"/>
      <c r="T619" s="400"/>
      <c r="U619" s="400"/>
      <c r="V619" s="400"/>
      <c r="W619" s="400"/>
      <c r="X619" s="400"/>
      <c r="Y619" s="400"/>
      <c r="Z619" s="400"/>
      <c r="AA619" s="400"/>
      <c r="AB619" s="400"/>
      <c r="AC619" s="400"/>
      <c r="AD619" s="400"/>
      <c r="AE619" s="400"/>
      <c r="AF619" s="400"/>
      <c r="AG619" s="400"/>
      <c r="AH619" s="400"/>
      <c r="AI619" s="400"/>
      <c r="AJ619" s="400"/>
      <c r="AK619" s="400"/>
      <c r="AL619" s="400"/>
      <c r="AM619" s="400"/>
      <c r="AN619" s="400"/>
      <c r="AO619" s="400"/>
      <c r="AP619" s="400"/>
    </row>
    <row r="620" spans="1:42" ht="26.4" x14ac:dyDescent="0.3">
      <c r="A620" s="8">
        <f t="shared" si="505"/>
        <v>324</v>
      </c>
      <c r="B620" s="9" t="str">
        <f t="shared" si="474"/>
        <v xml:space="preserve"> </v>
      </c>
      <c r="C620" s="45" t="str">
        <f t="shared" si="452"/>
        <v xml:space="preserve">  </v>
      </c>
      <c r="D620" s="45" t="str">
        <f t="shared" si="453"/>
        <v xml:space="preserve">  </v>
      </c>
      <c r="E620" s="39"/>
      <c r="F620" s="40"/>
      <c r="G620" s="41"/>
      <c r="H620" s="42">
        <v>324</v>
      </c>
      <c r="I620" s="43"/>
      <c r="J620" s="43"/>
      <c r="K620" s="44" t="s">
        <v>92</v>
      </c>
      <c r="L620" s="110">
        <f>SUM(L621)</f>
        <v>0</v>
      </c>
      <c r="N620" s="110">
        <f>SUM(N621)</f>
        <v>0</v>
      </c>
      <c r="O620" s="110">
        <f t="shared" ref="O620:Z620" si="508">SUM(O621)</f>
        <v>0</v>
      </c>
      <c r="P620" s="110">
        <f t="shared" si="508"/>
        <v>0</v>
      </c>
      <c r="Q620" s="110">
        <f t="shared" si="508"/>
        <v>0</v>
      </c>
      <c r="R620" s="110">
        <f t="shared" si="508"/>
        <v>0</v>
      </c>
      <c r="S620" s="110">
        <f t="shared" si="508"/>
        <v>0</v>
      </c>
      <c r="T620" s="110">
        <f t="shared" si="508"/>
        <v>0</v>
      </c>
      <c r="U620" s="110">
        <f t="shared" si="508"/>
        <v>0</v>
      </c>
      <c r="V620" s="110">
        <f t="shared" si="508"/>
        <v>0</v>
      </c>
      <c r="W620" s="110">
        <f t="shared" si="508"/>
        <v>0</v>
      </c>
      <c r="X620" s="110">
        <f t="shared" si="508"/>
        <v>0</v>
      </c>
      <c r="Y620" s="110">
        <f t="shared" si="508"/>
        <v>0</v>
      </c>
      <c r="Z620" s="110">
        <f t="shared" si="508"/>
        <v>0</v>
      </c>
      <c r="AA620" s="110">
        <f t="shared" ref="AA620:AP620" si="509">SUM(AA621)</f>
        <v>0</v>
      </c>
      <c r="AB620" s="110">
        <f t="shared" si="509"/>
        <v>0</v>
      </c>
      <c r="AC620" s="110">
        <f t="shared" si="509"/>
        <v>0</v>
      </c>
      <c r="AD620" s="110">
        <f t="shared" si="509"/>
        <v>0</v>
      </c>
      <c r="AE620" s="110">
        <f t="shared" si="509"/>
        <v>0</v>
      </c>
      <c r="AF620" s="110">
        <f t="shared" si="509"/>
        <v>0</v>
      </c>
      <c r="AG620" s="110">
        <f t="shared" si="509"/>
        <v>0</v>
      </c>
      <c r="AH620" s="110">
        <f t="shared" si="509"/>
        <v>0</v>
      </c>
      <c r="AI620" s="110">
        <f t="shared" si="509"/>
        <v>0</v>
      </c>
      <c r="AJ620" s="110">
        <f t="shared" si="509"/>
        <v>0</v>
      </c>
      <c r="AK620" s="110">
        <f t="shared" si="509"/>
        <v>0</v>
      </c>
      <c r="AL620" s="110">
        <f t="shared" si="509"/>
        <v>0</v>
      </c>
      <c r="AM620" s="110">
        <f t="shared" si="509"/>
        <v>0</v>
      </c>
      <c r="AN620" s="110">
        <f t="shared" si="509"/>
        <v>0</v>
      </c>
      <c r="AO620" s="110">
        <f t="shared" si="509"/>
        <v>0</v>
      </c>
      <c r="AP620" s="110">
        <f t="shared" si="509"/>
        <v>0</v>
      </c>
    </row>
    <row r="621" spans="1:42" ht="26.4" x14ac:dyDescent="0.3">
      <c r="A621" s="8">
        <f t="shared" si="505"/>
        <v>3241</v>
      </c>
      <c r="B621" s="9">
        <f t="shared" si="474"/>
        <v>11</v>
      </c>
      <c r="C621" s="45" t="str">
        <f t="shared" si="452"/>
        <v>096</v>
      </c>
      <c r="D621" s="45" t="str">
        <f t="shared" si="453"/>
        <v>0960</v>
      </c>
      <c r="E621" s="39" t="s">
        <v>140</v>
      </c>
      <c r="F621" s="40">
        <v>11</v>
      </c>
      <c r="G621" s="41">
        <v>11</v>
      </c>
      <c r="H621" s="42">
        <v>3241</v>
      </c>
      <c r="I621" s="46">
        <v>1320</v>
      </c>
      <c r="J621" s="46">
        <v>1320</v>
      </c>
      <c r="K621" s="44" t="s">
        <v>92</v>
      </c>
      <c r="L621" s="400">
        <f>SUM(N621:AP621)</f>
        <v>0</v>
      </c>
      <c r="N621" s="400"/>
      <c r="O621" s="400"/>
      <c r="P621" s="400"/>
      <c r="Q621" s="400"/>
      <c r="R621" s="400"/>
      <c r="S621" s="400"/>
      <c r="T621" s="400"/>
      <c r="U621" s="400"/>
      <c r="V621" s="400"/>
      <c r="W621" s="400"/>
      <c r="X621" s="400"/>
      <c r="Y621" s="400"/>
      <c r="Z621" s="400"/>
      <c r="AA621" s="400"/>
      <c r="AB621" s="400"/>
      <c r="AC621" s="400"/>
      <c r="AD621" s="400"/>
      <c r="AE621" s="400"/>
      <c r="AF621" s="400"/>
      <c r="AG621" s="400"/>
      <c r="AH621" s="400"/>
      <c r="AI621" s="400"/>
      <c r="AJ621" s="400"/>
      <c r="AK621" s="400"/>
      <c r="AL621" s="400"/>
      <c r="AM621" s="400"/>
      <c r="AN621" s="400"/>
      <c r="AO621" s="400"/>
      <c r="AP621" s="400"/>
    </row>
    <row r="622" spans="1:42" ht="26.4" x14ac:dyDescent="0.3">
      <c r="A622" s="8">
        <f t="shared" si="505"/>
        <v>329</v>
      </c>
      <c r="B622" s="9" t="str">
        <f t="shared" si="474"/>
        <v xml:space="preserve"> </v>
      </c>
      <c r="C622" s="45" t="str">
        <f t="shared" si="452"/>
        <v xml:space="preserve">  </v>
      </c>
      <c r="D622" s="45" t="str">
        <f t="shared" si="453"/>
        <v xml:space="preserve">  </v>
      </c>
      <c r="E622" s="39"/>
      <c r="F622" s="40"/>
      <c r="G622" s="41"/>
      <c r="H622" s="42">
        <v>329</v>
      </c>
      <c r="I622" s="43"/>
      <c r="J622" s="43"/>
      <c r="K622" s="44" t="s">
        <v>63</v>
      </c>
      <c r="L622" s="110">
        <f>SUM(L623:L624)</f>
        <v>0</v>
      </c>
      <c r="N622" s="110">
        <f>SUM(N623:N624)</f>
        <v>0</v>
      </c>
      <c r="O622" s="110">
        <f t="shared" ref="O622:Z622" si="510">SUM(O623:O624)</f>
        <v>0</v>
      </c>
      <c r="P622" s="110">
        <f t="shared" si="510"/>
        <v>0</v>
      </c>
      <c r="Q622" s="110">
        <f t="shared" si="510"/>
        <v>0</v>
      </c>
      <c r="R622" s="110">
        <f t="shared" si="510"/>
        <v>0</v>
      </c>
      <c r="S622" s="110">
        <f t="shared" si="510"/>
        <v>0</v>
      </c>
      <c r="T622" s="110">
        <f t="shared" si="510"/>
        <v>0</v>
      </c>
      <c r="U622" s="110">
        <f t="shared" si="510"/>
        <v>0</v>
      </c>
      <c r="V622" s="110">
        <f t="shared" si="510"/>
        <v>0</v>
      </c>
      <c r="W622" s="110">
        <f t="shared" si="510"/>
        <v>0</v>
      </c>
      <c r="X622" s="110">
        <f t="shared" si="510"/>
        <v>0</v>
      </c>
      <c r="Y622" s="110">
        <f t="shared" si="510"/>
        <v>0</v>
      </c>
      <c r="Z622" s="110">
        <f t="shared" si="510"/>
        <v>0</v>
      </c>
      <c r="AA622" s="110">
        <f t="shared" ref="AA622:AP622" si="511">SUM(AA623:AA624)</f>
        <v>0</v>
      </c>
      <c r="AB622" s="110">
        <f t="shared" si="511"/>
        <v>0</v>
      </c>
      <c r="AC622" s="110">
        <f t="shared" si="511"/>
        <v>0</v>
      </c>
      <c r="AD622" s="110">
        <f t="shared" si="511"/>
        <v>0</v>
      </c>
      <c r="AE622" s="110">
        <f t="shared" si="511"/>
        <v>0</v>
      </c>
      <c r="AF622" s="110">
        <f t="shared" si="511"/>
        <v>0</v>
      </c>
      <c r="AG622" s="110">
        <f t="shared" si="511"/>
        <v>0</v>
      </c>
      <c r="AH622" s="110">
        <f t="shared" si="511"/>
        <v>0</v>
      </c>
      <c r="AI622" s="110">
        <f t="shared" si="511"/>
        <v>0</v>
      </c>
      <c r="AJ622" s="110">
        <f t="shared" si="511"/>
        <v>0</v>
      </c>
      <c r="AK622" s="110">
        <f t="shared" si="511"/>
        <v>0</v>
      </c>
      <c r="AL622" s="110">
        <f t="shared" si="511"/>
        <v>0</v>
      </c>
      <c r="AM622" s="110">
        <f t="shared" si="511"/>
        <v>0</v>
      </c>
      <c r="AN622" s="110">
        <f t="shared" si="511"/>
        <v>0</v>
      </c>
      <c r="AO622" s="110">
        <f t="shared" si="511"/>
        <v>0</v>
      </c>
      <c r="AP622" s="110">
        <f t="shared" si="511"/>
        <v>0</v>
      </c>
    </row>
    <row r="623" spans="1:42" x14ac:dyDescent="0.3">
      <c r="A623" s="8">
        <f t="shared" si="505"/>
        <v>3293</v>
      </c>
      <c r="B623" s="9">
        <f t="shared" si="474"/>
        <v>11</v>
      </c>
      <c r="C623" s="45" t="str">
        <f t="shared" si="452"/>
        <v>096</v>
      </c>
      <c r="D623" s="45" t="str">
        <f t="shared" si="453"/>
        <v>0960</v>
      </c>
      <c r="E623" s="39" t="s">
        <v>140</v>
      </c>
      <c r="F623" s="40">
        <v>11</v>
      </c>
      <c r="G623" s="41">
        <v>11</v>
      </c>
      <c r="H623" s="42">
        <v>3293</v>
      </c>
      <c r="I623" s="46">
        <v>1321</v>
      </c>
      <c r="J623" s="46">
        <v>1321</v>
      </c>
      <c r="K623" s="44" t="s">
        <v>65</v>
      </c>
      <c r="L623" s="400">
        <f>SUM(N623:AP623)</f>
        <v>0</v>
      </c>
      <c r="N623" s="400"/>
      <c r="O623" s="400"/>
      <c r="P623" s="400"/>
      <c r="Q623" s="400"/>
      <c r="R623" s="400"/>
      <c r="S623" s="400"/>
      <c r="T623" s="400"/>
      <c r="U623" s="400"/>
      <c r="V623" s="400"/>
      <c r="W623" s="400"/>
      <c r="X623" s="400"/>
      <c r="Y623" s="400"/>
      <c r="Z623" s="400"/>
      <c r="AA623" s="400"/>
      <c r="AB623" s="400"/>
      <c r="AC623" s="400"/>
      <c r="AD623" s="400"/>
      <c r="AE623" s="400"/>
      <c r="AF623" s="400"/>
      <c r="AG623" s="400"/>
      <c r="AH623" s="400"/>
      <c r="AI623" s="400"/>
      <c r="AJ623" s="400"/>
      <c r="AK623" s="400"/>
      <c r="AL623" s="400"/>
      <c r="AM623" s="400"/>
      <c r="AN623" s="400"/>
      <c r="AO623" s="400"/>
      <c r="AP623" s="400"/>
    </row>
    <row r="624" spans="1:42" ht="26.4" x14ac:dyDescent="0.3">
      <c r="A624" s="8">
        <f t="shared" si="505"/>
        <v>3299</v>
      </c>
      <c r="B624" s="9">
        <f t="shared" si="474"/>
        <v>11</v>
      </c>
      <c r="C624" s="45" t="str">
        <f t="shared" si="452"/>
        <v>096</v>
      </c>
      <c r="D624" s="45" t="str">
        <f t="shared" si="453"/>
        <v>0960</v>
      </c>
      <c r="E624" s="39" t="s">
        <v>140</v>
      </c>
      <c r="F624" s="40">
        <v>11</v>
      </c>
      <c r="G624" s="41">
        <v>11</v>
      </c>
      <c r="H624" s="42">
        <v>3299</v>
      </c>
      <c r="I624" s="46">
        <v>1322</v>
      </c>
      <c r="J624" s="46">
        <v>1322</v>
      </c>
      <c r="K624" s="44" t="s">
        <v>63</v>
      </c>
      <c r="L624" s="400">
        <f>SUM(N624:AP624)</f>
        <v>0</v>
      </c>
      <c r="N624" s="400"/>
      <c r="O624" s="400"/>
      <c r="P624" s="400"/>
      <c r="Q624" s="400"/>
      <c r="R624" s="400"/>
      <c r="S624" s="400"/>
      <c r="T624" s="400"/>
      <c r="U624" s="400"/>
      <c r="V624" s="400"/>
      <c r="W624" s="400"/>
      <c r="X624" s="400"/>
      <c r="Y624" s="400"/>
      <c r="Z624" s="400"/>
      <c r="AA624" s="400"/>
      <c r="AB624" s="400"/>
      <c r="AC624" s="400"/>
      <c r="AD624" s="400"/>
      <c r="AE624" s="400"/>
      <c r="AF624" s="400"/>
      <c r="AG624" s="400"/>
      <c r="AH624" s="400"/>
      <c r="AI624" s="400"/>
      <c r="AJ624" s="400"/>
      <c r="AK624" s="400"/>
      <c r="AL624" s="400"/>
      <c r="AM624" s="400"/>
      <c r="AN624" s="400"/>
      <c r="AO624" s="400"/>
      <c r="AP624" s="400"/>
    </row>
    <row r="625" spans="1:42" x14ac:dyDescent="0.3">
      <c r="A625" s="8">
        <f t="shared" si="505"/>
        <v>0</v>
      </c>
      <c r="B625" s="9" t="str">
        <f t="shared" si="474"/>
        <v xml:space="preserve"> </v>
      </c>
      <c r="C625" s="45" t="str">
        <f t="shared" si="452"/>
        <v xml:space="preserve">  </v>
      </c>
      <c r="D625" s="45" t="str">
        <f t="shared" si="453"/>
        <v xml:space="preserve">  </v>
      </c>
      <c r="E625" s="39"/>
      <c r="F625" s="40"/>
      <c r="G625" s="41"/>
      <c r="H625" s="42"/>
      <c r="I625" s="43"/>
      <c r="J625" s="43"/>
      <c r="K625" s="44"/>
      <c r="L625" s="110"/>
      <c r="N625" s="110"/>
      <c r="O625" s="110"/>
      <c r="P625" s="110"/>
      <c r="Q625" s="110"/>
      <c r="R625" s="110"/>
      <c r="S625" s="110"/>
      <c r="T625" s="110"/>
      <c r="U625" s="110"/>
      <c r="V625" s="110"/>
      <c r="W625" s="110"/>
      <c r="X625" s="110"/>
      <c r="Y625" s="110"/>
      <c r="Z625" s="110"/>
      <c r="AA625" s="110"/>
      <c r="AB625" s="110"/>
      <c r="AC625" s="110"/>
      <c r="AD625" s="110"/>
      <c r="AE625" s="110"/>
      <c r="AF625" s="110"/>
      <c r="AG625" s="110"/>
      <c r="AH625" s="110"/>
      <c r="AI625" s="110"/>
      <c r="AJ625" s="110"/>
      <c r="AK625" s="110"/>
      <c r="AL625" s="110"/>
      <c r="AM625" s="110"/>
      <c r="AN625" s="110"/>
      <c r="AO625" s="110"/>
      <c r="AP625" s="110"/>
    </row>
    <row r="626" spans="1:42" x14ac:dyDescent="0.3">
      <c r="A626" s="8" t="str">
        <f t="shared" si="505"/>
        <v>T 1207 06</v>
      </c>
      <c r="B626" s="9" t="str">
        <f t="shared" ref="B626:B635" si="512">IF(J626&gt;0,G626," ")</f>
        <v xml:space="preserve"> </v>
      </c>
      <c r="C626" s="45" t="str">
        <f t="shared" ref="C626:C635" si="513">IF(I626&gt;0,LEFT(E626,3),"  ")</f>
        <v xml:space="preserve">  </v>
      </c>
      <c r="D626" s="45" t="str">
        <f t="shared" ref="D626:D635" si="514">IF(I626&gt;0,LEFT(E626,4),"  ")</f>
        <v xml:space="preserve">  </v>
      </c>
      <c r="E626" s="401" t="s">
        <v>137</v>
      </c>
      <c r="F626" s="34">
        <v>11</v>
      </c>
      <c r="G626" s="35"/>
      <c r="H626" s="396" t="s">
        <v>3432</v>
      </c>
      <c r="I626" s="37"/>
      <c r="J626" s="37"/>
      <c r="K626" s="38" t="s">
        <v>3433</v>
      </c>
      <c r="L626" s="114">
        <f>SUM(L627)</f>
        <v>0</v>
      </c>
      <c r="M626" s="18"/>
      <c r="N626" s="114">
        <f t="shared" ref="N626:N627" si="515">SUM(N627)</f>
        <v>0</v>
      </c>
      <c r="O626" s="114">
        <f t="shared" ref="O626:Z627" si="516">SUM(O627)</f>
        <v>0</v>
      </c>
      <c r="P626" s="114">
        <f t="shared" si="516"/>
        <v>0</v>
      </c>
      <c r="Q626" s="114">
        <f t="shared" si="516"/>
        <v>0</v>
      </c>
      <c r="R626" s="114">
        <f t="shared" si="516"/>
        <v>0</v>
      </c>
      <c r="S626" s="114">
        <f t="shared" si="516"/>
        <v>0</v>
      </c>
      <c r="T626" s="114">
        <f t="shared" si="516"/>
        <v>0</v>
      </c>
      <c r="U626" s="114">
        <f t="shared" si="516"/>
        <v>0</v>
      </c>
      <c r="V626" s="114">
        <f t="shared" si="516"/>
        <v>0</v>
      </c>
      <c r="W626" s="114">
        <f t="shared" si="516"/>
        <v>0</v>
      </c>
      <c r="X626" s="114">
        <f t="shared" si="516"/>
        <v>0</v>
      </c>
      <c r="Y626" s="114">
        <f t="shared" si="516"/>
        <v>0</v>
      </c>
      <c r="Z626" s="114">
        <f t="shared" si="516"/>
        <v>0</v>
      </c>
      <c r="AA626" s="114">
        <f t="shared" ref="AA626:AP627" si="517">SUM(AA627)</f>
        <v>0</v>
      </c>
      <c r="AB626" s="114">
        <f t="shared" si="517"/>
        <v>0</v>
      </c>
      <c r="AC626" s="114">
        <f t="shared" si="517"/>
        <v>0</v>
      </c>
      <c r="AD626" s="114">
        <f t="shared" si="517"/>
        <v>0</v>
      </c>
      <c r="AE626" s="114">
        <f t="shared" si="517"/>
        <v>0</v>
      </c>
      <c r="AF626" s="114">
        <f t="shared" si="517"/>
        <v>0</v>
      </c>
      <c r="AG626" s="114">
        <f t="shared" si="517"/>
        <v>0</v>
      </c>
      <c r="AH626" s="114">
        <f t="shared" si="517"/>
        <v>0</v>
      </c>
      <c r="AI626" s="114">
        <f t="shared" si="517"/>
        <v>0</v>
      </c>
      <c r="AJ626" s="114">
        <f t="shared" si="517"/>
        <v>0</v>
      </c>
      <c r="AK626" s="114">
        <f t="shared" si="517"/>
        <v>0</v>
      </c>
      <c r="AL626" s="114">
        <f t="shared" si="517"/>
        <v>0</v>
      </c>
      <c r="AM626" s="114">
        <f t="shared" si="517"/>
        <v>0</v>
      </c>
      <c r="AN626" s="114">
        <f t="shared" si="517"/>
        <v>0</v>
      </c>
      <c r="AO626" s="114">
        <f t="shared" si="517"/>
        <v>0</v>
      </c>
      <c r="AP626" s="114">
        <f t="shared" si="517"/>
        <v>0</v>
      </c>
    </row>
    <row r="627" spans="1:42" x14ac:dyDescent="0.3">
      <c r="A627" s="8">
        <f t="shared" si="505"/>
        <v>3</v>
      </c>
      <c r="B627" s="9" t="str">
        <f t="shared" si="512"/>
        <v xml:space="preserve"> </v>
      </c>
      <c r="C627" s="45" t="str">
        <f t="shared" si="513"/>
        <v xml:space="preserve">  </v>
      </c>
      <c r="D627" s="45" t="str">
        <f t="shared" si="514"/>
        <v xml:space="preserve">  </v>
      </c>
      <c r="E627" s="39"/>
      <c r="F627" s="40"/>
      <c r="G627" s="41"/>
      <c r="H627" s="42">
        <v>3</v>
      </c>
      <c r="I627" s="43"/>
      <c r="J627" s="43"/>
      <c r="K627" s="44" t="s">
        <v>50</v>
      </c>
      <c r="L627" s="110">
        <f>SUM(L628)</f>
        <v>0</v>
      </c>
      <c r="N627" s="110">
        <f t="shared" si="515"/>
        <v>0</v>
      </c>
      <c r="O627" s="110">
        <f t="shared" si="516"/>
        <v>0</v>
      </c>
      <c r="P627" s="110">
        <f t="shared" si="516"/>
        <v>0</v>
      </c>
      <c r="Q627" s="110">
        <f t="shared" si="516"/>
        <v>0</v>
      </c>
      <c r="R627" s="110">
        <f t="shared" si="516"/>
        <v>0</v>
      </c>
      <c r="S627" s="110">
        <f t="shared" si="516"/>
        <v>0</v>
      </c>
      <c r="T627" s="110">
        <f t="shared" si="516"/>
        <v>0</v>
      </c>
      <c r="U627" s="110">
        <f t="shared" si="516"/>
        <v>0</v>
      </c>
      <c r="V627" s="110">
        <f t="shared" si="516"/>
        <v>0</v>
      </c>
      <c r="W627" s="110">
        <f t="shared" si="516"/>
        <v>0</v>
      </c>
      <c r="X627" s="110">
        <f t="shared" si="516"/>
        <v>0</v>
      </c>
      <c r="Y627" s="110">
        <f t="shared" si="516"/>
        <v>0</v>
      </c>
      <c r="Z627" s="110">
        <f t="shared" si="516"/>
        <v>0</v>
      </c>
      <c r="AA627" s="110">
        <f t="shared" si="517"/>
        <v>0</v>
      </c>
      <c r="AB627" s="110">
        <f t="shared" si="517"/>
        <v>0</v>
      </c>
      <c r="AC627" s="110">
        <f t="shared" si="517"/>
        <v>0</v>
      </c>
      <c r="AD627" s="110">
        <f t="shared" si="517"/>
        <v>0</v>
      </c>
      <c r="AE627" s="110">
        <f t="shared" si="517"/>
        <v>0</v>
      </c>
      <c r="AF627" s="110">
        <f t="shared" si="517"/>
        <v>0</v>
      </c>
      <c r="AG627" s="110">
        <f t="shared" si="517"/>
        <v>0</v>
      </c>
      <c r="AH627" s="110">
        <f t="shared" si="517"/>
        <v>0</v>
      </c>
      <c r="AI627" s="110">
        <f t="shared" si="517"/>
        <v>0</v>
      </c>
      <c r="AJ627" s="110">
        <f t="shared" si="517"/>
        <v>0</v>
      </c>
      <c r="AK627" s="110">
        <f t="shared" si="517"/>
        <v>0</v>
      </c>
      <c r="AL627" s="110">
        <f t="shared" si="517"/>
        <v>0</v>
      </c>
      <c r="AM627" s="110">
        <f t="shared" si="517"/>
        <v>0</v>
      </c>
      <c r="AN627" s="110">
        <f t="shared" si="517"/>
        <v>0</v>
      </c>
      <c r="AO627" s="110">
        <f t="shared" si="517"/>
        <v>0</v>
      </c>
      <c r="AP627" s="110">
        <f t="shared" si="517"/>
        <v>0</v>
      </c>
    </row>
    <row r="628" spans="1:42" x14ac:dyDescent="0.3">
      <c r="A628" s="8">
        <f t="shared" si="505"/>
        <v>32</v>
      </c>
      <c r="B628" s="9" t="str">
        <f t="shared" si="512"/>
        <v xml:space="preserve"> </v>
      </c>
      <c r="C628" s="45" t="str">
        <f t="shared" si="513"/>
        <v xml:space="preserve">  </v>
      </c>
      <c r="D628" s="45" t="str">
        <f t="shared" si="514"/>
        <v xml:space="preserve">  </v>
      </c>
      <c r="E628" s="39"/>
      <c r="F628" s="40"/>
      <c r="G628" s="41"/>
      <c r="H628" s="42">
        <v>32</v>
      </c>
      <c r="I628" s="43"/>
      <c r="J628" s="43"/>
      <c r="K628" s="44" t="s">
        <v>56</v>
      </c>
      <c r="L628" s="110">
        <f>SUM(L629,L633)</f>
        <v>0</v>
      </c>
      <c r="N628" s="110">
        <f>SUM(N629,N633)</f>
        <v>0</v>
      </c>
      <c r="O628" s="110">
        <f t="shared" ref="O628:Z628" si="518">SUM(O629,O633)</f>
        <v>0</v>
      </c>
      <c r="P628" s="110">
        <f t="shared" si="518"/>
        <v>0</v>
      </c>
      <c r="Q628" s="110">
        <f t="shared" si="518"/>
        <v>0</v>
      </c>
      <c r="R628" s="110">
        <f t="shared" si="518"/>
        <v>0</v>
      </c>
      <c r="S628" s="110">
        <f t="shared" si="518"/>
        <v>0</v>
      </c>
      <c r="T628" s="110">
        <f t="shared" si="518"/>
        <v>0</v>
      </c>
      <c r="U628" s="110">
        <f t="shared" si="518"/>
        <v>0</v>
      </c>
      <c r="V628" s="110">
        <f t="shared" si="518"/>
        <v>0</v>
      </c>
      <c r="W628" s="110">
        <f t="shared" si="518"/>
        <v>0</v>
      </c>
      <c r="X628" s="110">
        <f t="shared" si="518"/>
        <v>0</v>
      </c>
      <c r="Y628" s="110">
        <f t="shared" si="518"/>
        <v>0</v>
      </c>
      <c r="Z628" s="110">
        <f t="shared" si="518"/>
        <v>0</v>
      </c>
      <c r="AA628" s="110">
        <f t="shared" ref="AA628:AP628" si="519">SUM(AA629,AA633)</f>
        <v>0</v>
      </c>
      <c r="AB628" s="110">
        <f t="shared" si="519"/>
        <v>0</v>
      </c>
      <c r="AC628" s="110">
        <f t="shared" si="519"/>
        <v>0</v>
      </c>
      <c r="AD628" s="110">
        <f t="shared" si="519"/>
        <v>0</v>
      </c>
      <c r="AE628" s="110">
        <f t="shared" si="519"/>
        <v>0</v>
      </c>
      <c r="AF628" s="110">
        <f t="shared" si="519"/>
        <v>0</v>
      </c>
      <c r="AG628" s="110">
        <f t="shared" si="519"/>
        <v>0</v>
      </c>
      <c r="AH628" s="110">
        <f t="shared" si="519"/>
        <v>0</v>
      </c>
      <c r="AI628" s="110">
        <f t="shared" si="519"/>
        <v>0</v>
      </c>
      <c r="AJ628" s="110">
        <f t="shared" si="519"/>
        <v>0</v>
      </c>
      <c r="AK628" s="110">
        <f t="shared" si="519"/>
        <v>0</v>
      </c>
      <c r="AL628" s="110">
        <f t="shared" si="519"/>
        <v>0</v>
      </c>
      <c r="AM628" s="110">
        <f t="shared" si="519"/>
        <v>0</v>
      </c>
      <c r="AN628" s="110">
        <f t="shared" si="519"/>
        <v>0</v>
      </c>
      <c r="AO628" s="110">
        <f t="shared" si="519"/>
        <v>0</v>
      </c>
      <c r="AP628" s="110">
        <f t="shared" si="519"/>
        <v>0</v>
      </c>
    </row>
    <row r="629" spans="1:42" x14ac:dyDescent="0.3">
      <c r="A629" s="8">
        <f t="shared" si="505"/>
        <v>323</v>
      </c>
      <c r="B629" s="9" t="str">
        <f t="shared" si="512"/>
        <v xml:space="preserve"> </v>
      </c>
      <c r="C629" s="45" t="str">
        <f t="shared" si="513"/>
        <v xml:space="preserve">  </v>
      </c>
      <c r="D629" s="45" t="str">
        <f t="shared" si="514"/>
        <v xml:space="preserve">  </v>
      </c>
      <c r="E629" s="39"/>
      <c r="F629" s="40"/>
      <c r="G629" s="41"/>
      <c r="H629" s="42">
        <v>323</v>
      </c>
      <c r="I629" s="43"/>
      <c r="J629" s="43"/>
      <c r="K629" s="44" t="s">
        <v>57</v>
      </c>
      <c r="L629" s="110">
        <f>SUM(L630:L632)</f>
        <v>0</v>
      </c>
      <c r="N629" s="110">
        <f>SUM(N630:N632)</f>
        <v>0</v>
      </c>
      <c r="O629" s="110">
        <f t="shared" ref="O629:Z629" si="520">SUM(O630:O632)</f>
        <v>0</v>
      </c>
      <c r="P629" s="110">
        <f t="shared" si="520"/>
        <v>0</v>
      </c>
      <c r="Q629" s="110">
        <f t="shared" si="520"/>
        <v>0</v>
      </c>
      <c r="R629" s="110">
        <f t="shared" si="520"/>
        <v>0</v>
      </c>
      <c r="S629" s="110">
        <f t="shared" si="520"/>
        <v>0</v>
      </c>
      <c r="T629" s="110">
        <f t="shared" si="520"/>
        <v>0</v>
      </c>
      <c r="U629" s="110">
        <f t="shared" si="520"/>
        <v>0</v>
      </c>
      <c r="V629" s="110">
        <f t="shared" si="520"/>
        <v>0</v>
      </c>
      <c r="W629" s="110">
        <f t="shared" si="520"/>
        <v>0</v>
      </c>
      <c r="X629" s="110">
        <f t="shared" si="520"/>
        <v>0</v>
      </c>
      <c r="Y629" s="110">
        <f t="shared" si="520"/>
        <v>0</v>
      </c>
      <c r="Z629" s="110">
        <f t="shared" si="520"/>
        <v>0</v>
      </c>
      <c r="AA629" s="110">
        <f t="shared" ref="AA629:AP629" si="521">SUM(AA630:AA632)</f>
        <v>0</v>
      </c>
      <c r="AB629" s="110">
        <f t="shared" si="521"/>
        <v>0</v>
      </c>
      <c r="AC629" s="110">
        <f t="shared" si="521"/>
        <v>0</v>
      </c>
      <c r="AD629" s="110">
        <f t="shared" si="521"/>
        <v>0</v>
      </c>
      <c r="AE629" s="110">
        <f t="shared" si="521"/>
        <v>0</v>
      </c>
      <c r="AF629" s="110">
        <f t="shared" si="521"/>
        <v>0</v>
      </c>
      <c r="AG629" s="110">
        <f t="shared" si="521"/>
        <v>0</v>
      </c>
      <c r="AH629" s="110">
        <f t="shared" si="521"/>
        <v>0</v>
      </c>
      <c r="AI629" s="110">
        <f t="shared" si="521"/>
        <v>0</v>
      </c>
      <c r="AJ629" s="110">
        <f t="shared" si="521"/>
        <v>0</v>
      </c>
      <c r="AK629" s="110">
        <f t="shared" si="521"/>
        <v>0</v>
      </c>
      <c r="AL629" s="110">
        <f t="shared" si="521"/>
        <v>0</v>
      </c>
      <c r="AM629" s="110">
        <f t="shared" si="521"/>
        <v>0</v>
      </c>
      <c r="AN629" s="110">
        <f t="shared" si="521"/>
        <v>0</v>
      </c>
      <c r="AO629" s="110">
        <f t="shared" si="521"/>
        <v>0</v>
      </c>
      <c r="AP629" s="110">
        <f t="shared" si="521"/>
        <v>0</v>
      </c>
    </row>
    <row r="630" spans="1:42" x14ac:dyDescent="0.3">
      <c r="A630" s="8">
        <f t="shared" si="505"/>
        <v>3231</v>
      </c>
      <c r="B630" s="9">
        <f t="shared" si="512"/>
        <v>11</v>
      </c>
      <c r="C630" s="45" t="str">
        <f t="shared" si="513"/>
        <v>091</v>
      </c>
      <c r="D630" s="45" t="str">
        <f t="shared" si="514"/>
        <v>0912</v>
      </c>
      <c r="E630" s="401" t="s">
        <v>137</v>
      </c>
      <c r="F630" s="40">
        <v>11</v>
      </c>
      <c r="G630" s="41">
        <v>11</v>
      </c>
      <c r="H630" s="42">
        <v>3231</v>
      </c>
      <c r="I630" s="397">
        <v>7036</v>
      </c>
      <c r="J630" s="46">
        <v>882</v>
      </c>
      <c r="K630" s="44" t="s">
        <v>58</v>
      </c>
      <c r="L630" s="400">
        <f>SUM(N630:AP630)</f>
        <v>0</v>
      </c>
      <c r="N630" s="400"/>
      <c r="O630" s="400"/>
      <c r="P630" s="400"/>
      <c r="Q630" s="400"/>
      <c r="R630" s="400"/>
      <c r="S630" s="400"/>
      <c r="T630" s="400"/>
      <c r="U630" s="400"/>
      <c r="V630" s="400"/>
      <c r="W630" s="400"/>
      <c r="X630" s="400"/>
      <c r="Y630" s="400"/>
      <c r="Z630" s="400"/>
      <c r="AA630" s="400"/>
      <c r="AB630" s="400"/>
      <c r="AC630" s="400"/>
      <c r="AD630" s="400"/>
      <c r="AE630" s="400"/>
      <c r="AF630" s="400"/>
      <c r="AG630" s="400"/>
      <c r="AH630" s="400"/>
      <c r="AI630" s="400"/>
      <c r="AJ630" s="400"/>
      <c r="AK630" s="400"/>
      <c r="AL630" s="400"/>
      <c r="AM630" s="400"/>
      <c r="AN630" s="400"/>
      <c r="AO630" s="400"/>
      <c r="AP630" s="400"/>
    </row>
    <row r="631" spans="1:42" ht="26.4" x14ac:dyDescent="0.3">
      <c r="A631" s="8">
        <f t="shared" si="505"/>
        <v>3232</v>
      </c>
      <c r="B631" s="9">
        <f t="shared" si="512"/>
        <v>11</v>
      </c>
      <c r="C631" s="45" t="str">
        <f t="shared" si="513"/>
        <v>091</v>
      </c>
      <c r="D631" s="45" t="str">
        <f t="shared" si="514"/>
        <v>0912</v>
      </c>
      <c r="E631" s="401" t="s">
        <v>137</v>
      </c>
      <c r="F631" s="40">
        <v>11</v>
      </c>
      <c r="G631" s="41">
        <v>11</v>
      </c>
      <c r="H631" s="42">
        <v>3232</v>
      </c>
      <c r="I631" s="397">
        <v>7037</v>
      </c>
      <c r="J631" s="46">
        <v>883</v>
      </c>
      <c r="K631" s="44" t="s">
        <v>97</v>
      </c>
      <c r="L631" s="400">
        <f>SUM(N631:AP631)</f>
        <v>0</v>
      </c>
      <c r="N631" s="400"/>
      <c r="O631" s="400"/>
      <c r="P631" s="400"/>
      <c r="Q631" s="400"/>
      <c r="R631" s="400"/>
      <c r="S631" s="400"/>
      <c r="T631" s="400"/>
      <c r="U631" s="400"/>
      <c r="V631" s="400"/>
      <c r="W631" s="400"/>
      <c r="X631" s="400"/>
      <c r="Y631" s="400"/>
      <c r="Z631" s="400"/>
      <c r="AA631" s="400"/>
      <c r="AB631" s="400"/>
      <c r="AC631" s="400"/>
      <c r="AD631" s="400"/>
      <c r="AE631" s="400"/>
      <c r="AF631" s="400"/>
      <c r="AG631" s="400"/>
      <c r="AH631" s="400"/>
      <c r="AI631" s="400"/>
      <c r="AJ631" s="400"/>
      <c r="AK631" s="400"/>
      <c r="AL631" s="400"/>
      <c r="AM631" s="400"/>
      <c r="AN631" s="400"/>
      <c r="AO631" s="400"/>
      <c r="AP631" s="400"/>
    </row>
    <row r="632" spans="1:42" x14ac:dyDescent="0.3">
      <c r="A632" s="8">
        <f t="shared" si="505"/>
        <v>3237</v>
      </c>
      <c r="B632" s="9">
        <f t="shared" si="512"/>
        <v>11</v>
      </c>
      <c r="C632" s="45" t="str">
        <f t="shared" si="513"/>
        <v>091</v>
      </c>
      <c r="D632" s="45" t="str">
        <f t="shared" si="514"/>
        <v>0912</v>
      </c>
      <c r="E632" s="401" t="s">
        <v>137</v>
      </c>
      <c r="F632" s="40">
        <v>11</v>
      </c>
      <c r="G632" s="41">
        <v>11</v>
      </c>
      <c r="H632" s="42">
        <v>3237</v>
      </c>
      <c r="I632" s="397">
        <v>7038</v>
      </c>
      <c r="J632" s="46">
        <v>884</v>
      </c>
      <c r="K632" s="44" t="s">
        <v>61</v>
      </c>
      <c r="L632" s="400">
        <f>SUM(N632:AP632)</f>
        <v>0</v>
      </c>
      <c r="N632" s="400"/>
      <c r="O632" s="400"/>
      <c r="P632" s="400"/>
      <c r="Q632" s="400"/>
      <c r="R632" s="400"/>
      <c r="S632" s="400"/>
      <c r="T632" s="400"/>
      <c r="U632" s="400"/>
      <c r="V632" s="400"/>
      <c r="W632" s="400"/>
      <c r="X632" s="400"/>
      <c r="Y632" s="400"/>
      <c r="Z632" s="400"/>
      <c r="AA632" s="400"/>
      <c r="AB632" s="400"/>
      <c r="AC632" s="400"/>
      <c r="AD632" s="400"/>
      <c r="AE632" s="400"/>
      <c r="AF632" s="400"/>
      <c r="AG632" s="400"/>
      <c r="AH632" s="400"/>
      <c r="AI632" s="400"/>
      <c r="AJ632" s="400"/>
      <c r="AK632" s="400"/>
      <c r="AL632" s="400"/>
      <c r="AM632" s="400"/>
      <c r="AN632" s="400"/>
      <c r="AO632" s="400"/>
      <c r="AP632" s="400"/>
    </row>
    <row r="633" spans="1:42" ht="26.4" x14ac:dyDescent="0.3">
      <c r="A633" s="8">
        <f t="shared" si="505"/>
        <v>329</v>
      </c>
      <c r="B633" s="9" t="str">
        <f t="shared" si="512"/>
        <v xml:space="preserve"> </v>
      </c>
      <c r="C633" s="45" t="str">
        <f t="shared" si="513"/>
        <v xml:space="preserve">  </v>
      </c>
      <c r="D633" s="45" t="str">
        <f t="shared" si="514"/>
        <v xml:space="preserve">  </v>
      </c>
      <c r="E633" s="39"/>
      <c r="F633" s="40"/>
      <c r="G633" s="41"/>
      <c r="H633" s="42">
        <v>329</v>
      </c>
      <c r="I633" s="43"/>
      <c r="J633" s="43"/>
      <c r="K633" s="44" t="s">
        <v>63</v>
      </c>
      <c r="L633" s="110">
        <f>SUM(L634)</f>
        <v>0</v>
      </c>
      <c r="N633" s="110">
        <f>SUM(N634)</f>
        <v>0</v>
      </c>
      <c r="O633" s="110">
        <f t="shared" ref="O633:Z633" si="522">SUM(O634)</f>
        <v>0</v>
      </c>
      <c r="P633" s="110">
        <f t="shared" si="522"/>
        <v>0</v>
      </c>
      <c r="Q633" s="110">
        <f t="shared" si="522"/>
        <v>0</v>
      </c>
      <c r="R633" s="110">
        <f t="shared" si="522"/>
        <v>0</v>
      </c>
      <c r="S633" s="110">
        <f t="shared" si="522"/>
        <v>0</v>
      </c>
      <c r="T633" s="110">
        <f t="shared" si="522"/>
        <v>0</v>
      </c>
      <c r="U633" s="110">
        <f t="shared" si="522"/>
        <v>0</v>
      </c>
      <c r="V633" s="110">
        <f t="shared" si="522"/>
        <v>0</v>
      </c>
      <c r="W633" s="110">
        <f t="shared" si="522"/>
        <v>0</v>
      </c>
      <c r="X633" s="110">
        <f t="shared" si="522"/>
        <v>0</v>
      </c>
      <c r="Y633" s="110">
        <f t="shared" si="522"/>
        <v>0</v>
      </c>
      <c r="Z633" s="110">
        <f t="shared" si="522"/>
        <v>0</v>
      </c>
      <c r="AA633" s="110">
        <f t="shared" ref="AA633:AP633" si="523">SUM(AA634)</f>
        <v>0</v>
      </c>
      <c r="AB633" s="110">
        <f t="shared" si="523"/>
        <v>0</v>
      </c>
      <c r="AC633" s="110">
        <f t="shared" si="523"/>
        <v>0</v>
      </c>
      <c r="AD633" s="110">
        <f t="shared" si="523"/>
        <v>0</v>
      </c>
      <c r="AE633" s="110">
        <f t="shared" si="523"/>
        <v>0</v>
      </c>
      <c r="AF633" s="110">
        <f t="shared" si="523"/>
        <v>0</v>
      </c>
      <c r="AG633" s="110">
        <f t="shared" si="523"/>
        <v>0</v>
      </c>
      <c r="AH633" s="110">
        <f t="shared" si="523"/>
        <v>0</v>
      </c>
      <c r="AI633" s="110">
        <f t="shared" si="523"/>
        <v>0</v>
      </c>
      <c r="AJ633" s="110">
        <f t="shared" si="523"/>
        <v>0</v>
      </c>
      <c r="AK633" s="110">
        <f t="shared" si="523"/>
        <v>0</v>
      </c>
      <c r="AL633" s="110">
        <f t="shared" si="523"/>
        <v>0</v>
      </c>
      <c r="AM633" s="110">
        <f t="shared" si="523"/>
        <v>0</v>
      </c>
      <c r="AN633" s="110">
        <f t="shared" si="523"/>
        <v>0</v>
      </c>
      <c r="AO633" s="110">
        <f t="shared" si="523"/>
        <v>0</v>
      </c>
      <c r="AP633" s="110">
        <f t="shared" si="523"/>
        <v>0</v>
      </c>
    </row>
    <row r="634" spans="1:42" ht="26.4" x14ac:dyDescent="0.3">
      <c r="A634" s="8">
        <f t="shared" si="505"/>
        <v>3299</v>
      </c>
      <c r="B634" s="9">
        <f t="shared" si="512"/>
        <v>11</v>
      </c>
      <c r="C634" s="45" t="str">
        <f t="shared" si="513"/>
        <v>091</v>
      </c>
      <c r="D634" s="45" t="str">
        <f t="shared" si="514"/>
        <v>0912</v>
      </c>
      <c r="E634" s="401" t="s">
        <v>137</v>
      </c>
      <c r="F634" s="40">
        <v>11</v>
      </c>
      <c r="G634" s="41">
        <v>11</v>
      </c>
      <c r="H634" s="42">
        <v>3299</v>
      </c>
      <c r="I634" s="397">
        <v>7039</v>
      </c>
      <c r="J634" s="46">
        <v>885</v>
      </c>
      <c r="K634" s="44" t="s">
        <v>63</v>
      </c>
      <c r="L634" s="400">
        <f>SUM(N634:AP634)</f>
        <v>0</v>
      </c>
      <c r="N634" s="400"/>
      <c r="O634" s="400"/>
      <c r="P634" s="400"/>
      <c r="Q634" s="400"/>
      <c r="R634" s="400"/>
      <c r="S634" s="400"/>
      <c r="T634" s="400"/>
      <c r="U634" s="400"/>
      <c r="V634" s="400"/>
      <c r="W634" s="400"/>
      <c r="X634" s="400"/>
      <c r="Y634" s="400"/>
      <c r="Z634" s="400"/>
      <c r="AA634" s="400"/>
      <c r="AB634" s="400"/>
      <c r="AC634" s="400"/>
      <c r="AD634" s="400"/>
      <c r="AE634" s="400"/>
      <c r="AF634" s="400"/>
      <c r="AG634" s="400"/>
      <c r="AH634" s="400"/>
      <c r="AI634" s="400"/>
      <c r="AJ634" s="400"/>
      <c r="AK634" s="400"/>
      <c r="AL634" s="400"/>
      <c r="AM634" s="400"/>
      <c r="AN634" s="400"/>
      <c r="AO634" s="400"/>
      <c r="AP634" s="400"/>
    </row>
    <row r="635" spans="1:42" x14ac:dyDescent="0.3">
      <c r="A635" s="8">
        <f t="shared" ref="A635" si="524">H635</f>
        <v>0</v>
      </c>
      <c r="B635" s="9" t="str">
        <f t="shared" si="512"/>
        <v xml:space="preserve"> </v>
      </c>
      <c r="C635" s="45" t="str">
        <f t="shared" si="513"/>
        <v xml:space="preserve">  </v>
      </c>
      <c r="D635" s="45" t="str">
        <f t="shared" si="514"/>
        <v xml:space="preserve">  </v>
      </c>
      <c r="E635" s="39"/>
      <c r="F635" s="40"/>
      <c r="G635" s="41"/>
      <c r="H635" s="42"/>
      <c r="I635" s="43"/>
      <c r="J635" s="43"/>
      <c r="K635" s="44"/>
      <c r="L635" s="110"/>
      <c r="N635" s="110"/>
      <c r="O635" s="110"/>
      <c r="P635" s="110"/>
      <c r="Q635" s="110"/>
      <c r="R635" s="110"/>
      <c r="S635" s="110"/>
      <c r="T635" s="110"/>
      <c r="U635" s="110"/>
      <c r="V635" s="110"/>
      <c r="W635" s="110"/>
      <c r="X635" s="110"/>
      <c r="Y635" s="110"/>
      <c r="Z635" s="110"/>
      <c r="AA635" s="110"/>
      <c r="AB635" s="110"/>
      <c r="AC635" s="110"/>
      <c r="AD635" s="110"/>
      <c r="AE635" s="110"/>
      <c r="AF635" s="110"/>
      <c r="AG635" s="110"/>
      <c r="AH635" s="110"/>
      <c r="AI635" s="110"/>
      <c r="AJ635" s="110"/>
      <c r="AK635" s="110"/>
      <c r="AL635" s="110"/>
      <c r="AM635" s="110"/>
      <c r="AN635" s="110"/>
      <c r="AO635" s="110"/>
      <c r="AP635" s="110"/>
    </row>
    <row r="636" spans="1:42" ht="39.6" x14ac:dyDescent="0.3">
      <c r="A636" s="8" t="str">
        <f t="shared" si="505"/>
        <v>T 1207 16</v>
      </c>
      <c r="B636" s="9" t="str">
        <f t="shared" si="474"/>
        <v xml:space="preserve"> </v>
      </c>
      <c r="C636" s="45" t="str">
        <f t="shared" si="452"/>
        <v xml:space="preserve">  </v>
      </c>
      <c r="D636" s="45" t="str">
        <f t="shared" si="453"/>
        <v xml:space="preserve">  </v>
      </c>
      <c r="E636" s="33" t="s">
        <v>137</v>
      </c>
      <c r="F636" s="34">
        <v>11</v>
      </c>
      <c r="G636" s="35"/>
      <c r="H636" s="106" t="s">
        <v>193</v>
      </c>
      <c r="I636" s="37"/>
      <c r="J636" s="37"/>
      <c r="K636" s="38" t="s">
        <v>194</v>
      </c>
      <c r="L636" s="114">
        <f>SUM(L637)</f>
        <v>0</v>
      </c>
      <c r="N636" s="114">
        <f>SUM(N637)</f>
        <v>0</v>
      </c>
      <c r="O636" s="114">
        <f t="shared" ref="O636:Z637" si="525">SUM(O637)</f>
        <v>0</v>
      </c>
      <c r="P636" s="114">
        <f t="shared" si="525"/>
        <v>0</v>
      </c>
      <c r="Q636" s="114">
        <f t="shared" si="525"/>
        <v>0</v>
      </c>
      <c r="R636" s="114">
        <f t="shared" si="525"/>
        <v>0</v>
      </c>
      <c r="S636" s="114">
        <f t="shared" si="525"/>
        <v>0</v>
      </c>
      <c r="T636" s="114">
        <f t="shared" si="525"/>
        <v>0</v>
      </c>
      <c r="U636" s="114">
        <f t="shared" si="525"/>
        <v>0</v>
      </c>
      <c r="V636" s="114">
        <f t="shared" si="525"/>
        <v>0</v>
      </c>
      <c r="W636" s="114">
        <f t="shared" si="525"/>
        <v>0</v>
      </c>
      <c r="X636" s="114">
        <f t="shared" si="525"/>
        <v>0</v>
      </c>
      <c r="Y636" s="114">
        <f t="shared" si="525"/>
        <v>0</v>
      </c>
      <c r="Z636" s="114">
        <f t="shared" si="525"/>
        <v>0</v>
      </c>
      <c r="AA636" s="114">
        <f t="shared" ref="AA636:AP637" si="526">SUM(AA637)</f>
        <v>0</v>
      </c>
      <c r="AB636" s="114">
        <f t="shared" si="526"/>
        <v>0</v>
      </c>
      <c r="AC636" s="114">
        <f t="shared" si="526"/>
        <v>0</v>
      </c>
      <c r="AD636" s="114">
        <f t="shared" si="526"/>
        <v>0</v>
      </c>
      <c r="AE636" s="114">
        <f t="shared" si="526"/>
        <v>0</v>
      </c>
      <c r="AF636" s="114">
        <f t="shared" si="526"/>
        <v>0</v>
      </c>
      <c r="AG636" s="114">
        <f t="shared" si="526"/>
        <v>0</v>
      </c>
      <c r="AH636" s="114">
        <f t="shared" si="526"/>
        <v>0</v>
      </c>
      <c r="AI636" s="114">
        <f t="shared" si="526"/>
        <v>0</v>
      </c>
      <c r="AJ636" s="114">
        <f t="shared" si="526"/>
        <v>0</v>
      </c>
      <c r="AK636" s="114">
        <f t="shared" si="526"/>
        <v>0</v>
      </c>
      <c r="AL636" s="114">
        <f t="shared" si="526"/>
        <v>0</v>
      </c>
      <c r="AM636" s="114">
        <f t="shared" si="526"/>
        <v>0</v>
      </c>
      <c r="AN636" s="114">
        <f t="shared" si="526"/>
        <v>0</v>
      </c>
      <c r="AO636" s="114">
        <f t="shared" si="526"/>
        <v>0</v>
      </c>
      <c r="AP636" s="114">
        <f t="shared" si="526"/>
        <v>0</v>
      </c>
    </row>
    <row r="637" spans="1:42" x14ac:dyDescent="0.3">
      <c r="A637" s="8">
        <f t="shared" si="505"/>
        <v>3</v>
      </c>
      <c r="B637" s="9" t="str">
        <f t="shared" si="474"/>
        <v xml:space="preserve"> </v>
      </c>
      <c r="C637" s="45" t="str">
        <f t="shared" si="452"/>
        <v xml:space="preserve">  </v>
      </c>
      <c r="D637" s="45" t="str">
        <f t="shared" si="453"/>
        <v xml:space="preserve">  </v>
      </c>
      <c r="E637" s="39"/>
      <c r="F637" s="40"/>
      <c r="G637" s="41"/>
      <c r="H637" s="42">
        <v>3</v>
      </c>
      <c r="I637" s="43"/>
      <c r="J637" s="43"/>
      <c r="K637" s="44" t="s">
        <v>50</v>
      </c>
      <c r="L637" s="110">
        <f t="shared" ref="L637:W637" si="527">SUM(L638)</f>
        <v>0</v>
      </c>
      <c r="N637" s="110">
        <f t="shared" ref="N637" si="528">SUM(N638)</f>
        <v>0</v>
      </c>
      <c r="O637" s="110">
        <f t="shared" si="527"/>
        <v>0</v>
      </c>
      <c r="P637" s="110">
        <f t="shared" si="527"/>
        <v>0</v>
      </c>
      <c r="Q637" s="110">
        <f t="shared" si="527"/>
        <v>0</v>
      </c>
      <c r="R637" s="110">
        <f t="shared" si="527"/>
        <v>0</v>
      </c>
      <c r="S637" s="110">
        <f t="shared" si="527"/>
        <v>0</v>
      </c>
      <c r="T637" s="110">
        <f t="shared" si="527"/>
        <v>0</v>
      </c>
      <c r="U637" s="110">
        <f t="shared" si="527"/>
        <v>0</v>
      </c>
      <c r="V637" s="110">
        <f t="shared" si="527"/>
        <v>0</v>
      </c>
      <c r="W637" s="110">
        <f t="shared" si="527"/>
        <v>0</v>
      </c>
      <c r="X637" s="110">
        <f t="shared" si="525"/>
        <v>0</v>
      </c>
      <c r="Y637" s="110">
        <f t="shared" si="525"/>
        <v>0</v>
      </c>
      <c r="Z637" s="110">
        <f t="shared" si="525"/>
        <v>0</v>
      </c>
      <c r="AA637" s="110">
        <f t="shared" si="526"/>
        <v>0</v>
      </c>
      <c r="AB637" s="110">
        <f t="shared" si="526"/>
        <v>0</v>
      </c>
      <c r="AC637" s="110">
        <f t="shared" si="526"/>
        <v>0</v>
      </c>
      <c r="AD637" s="110">
        <f t="shared" si="526"/>
        <v>0</v>
      </c>
      <c r="AE637" s="110">
        <f t="shared" si="526"/>
        <v>0</v>
      </c>
      <c r="AF637" s="110">
        <f t="shared" si="526"/>
        <v>0</v>
      </c>
      <c r="AG637" s="110">
        <f t="shared" si="526"/>
        <v>0</v>
      </c>
      <c r="AH637" s="110">
        <f t="shared" si="526"/>
        <v>0</v>
      </c>
      <c r="AI637" s="110">
        <f t="shared" si="526"/>
        <v>0</v>
      </c>
      <c r="AJ637" s="110">
        <f t="shared" si="526"/>
        <v>0</v>
      </c>
      <c r="AK637" s="110">
        <f t="shared" si="526"/>
        <v>0</v>
      </c>
      <c r="AL637" s="110">
        <f t="shared" si="526"/>
        <v>0</v>
      </c>
      <c r="AM637" s="110">
        <f t="shared" si="526"/>
        <v>0</v>
      </c>
      <c r="AN637" s="110">
        <f t="shared" si="526"/>
        <v>0</v>
      </c>
      <c r="AO637" s="110">
        <f t="shared" si="526"/>
        <v>0</v>
      </c>
      <c r="AP637" s="110">
        <f t="shared" si="526"/>
        <v>0</v>
      </c>
    </row>
    <row r="638" spans="1:42" x14ac:dyDescent="0.3">
      <c r="A638" s="8">
        <f t="shared" si="505"/>
        <v>32</v>
      </c>
      <c r="B638" s="9" t="str">
        <f t="shared" si="474"/>
        <v xml:space="preserve"> </v>
      </c>
      <c r="C638" s="45" t="str">
        <f t="shared" si="452"/>
        <v xml:space="preserve">  </v>
      </c>
      <c r="D638" s="45" t="str">
        <f t="shared" si="453"/>
        <v xml:space="preserve">  </v>
      </c>
      <c r="E638" s="39"/>
      <c r="F638" s="40"/>
      <c r="G638" s="41"/>
      <c r="H638" s="42">
        <v>32</v>
      </c>
      <c r="I638" s="43"/>
      <c r="J638" s="43"/>
      <c r="K638" s="44" t="s">
        <v>56</v>
      </c>
      <c r="L638" s="110">
        <f>SUM(L639,L642,L646,L650)</f>
        <v>0</v>
      </c>
      <c r="N638" s="110">
        <f>SUM(N639,N642,N646,N650)</f>
        <v>0</v>
      </c>
      <c r="O638" s="110">
        <f t="shared" ref="O638:Z638" si="529">SUM(O639,O642,O646,O650)</f>
        <v>0</v>
      </c>
      <c r="P638" s="110">
        <f t="shared" si="529"/>
        <v>0</v>
      </c>
      <c r="Q638" s="110">
        <f t="shared" si="529"/>
        <v>0</v>
      </c>
      <c r="R638" s="110">
        <f t="shared" si="529"/>
        <v>0</v>
      </c>
      <c r="S638" s="110">
        <f t="shared" si="529"/>
        <v>0</v>
      </c>
      <c r="T638" s="110">
        <f t="shared" si="529"/>
        <v>0</v>
      </c>
      <c r="U638" s="110">
        <f t="shared" si="529"/>
        <v>0</v>
      </c>
      <c r="V638" s="110">
        <f t="shared" si="529"/>
        <v>0</v>
      </c>
      <c r="W638" s="110">
        <f t="shared" si="529"/>
        <v>0</v>
      </c>
      <c r="X638" s="110">
        <f t="shared" si="529"/>
        <v>0</v>
      </c>
      <c r="Y638" s="110">
        <f t="shared" si="529"/>
        <v>0</v>
      </c>
      <c r="Z638" s="110">
        <f t="shared" si="529"/>
        <v>0</v>
      </c>
      <c r="AA638" s="110">
        <f t="shared" ref="AA638:AP638" si="530">SUM(AA639,AA642,AA646,AA650)</f>
        <v>0</v>
      </c>
      <c r="AB638" s="110">
        <f t="shared" si="530"/>
        <v>0</v>
      </c>
      <c r="AC638" s="110">
        <f t="shared" si="530"/>
        <v>0</v>
      </c>
      <c r="AD638" s="110">
        <f t="shared" si="530"/>
        <v>0</v>
      </c>
      <c r="AE638" s="110">
        <f t="shared" si="530"/>
        <v>0</v>
      </c>
      <c r="AF638" s="110">
        <f t="shared" si="530"/>
        <v>0</v>
      </c>
      <c r="AG638" s="110">
        <f t="shared" si="530"/>
        <v>0</v>
      </c>
      <c r="AH638" s="110">
        <f t="shared" si="530"/>
        <v>0</v>
      </c>
      <c r="AI638" s="110">
        <f t="shared" si="530"/>
        <v>0</v>
      </c>
      <c r="AJ638" s="110">
        <f t="shared" si="530"/>
        <v>0</v>
      </c>
      <c r="AK638" s="110">
        <f t="shared" si="530"/>
        <v>0</v>
      </c>
      <c r="AL638" s="110">
        <f t="shared" si="530"/>
        <v>0</v>
      </c>
      <c r="AM638" s="110">
        <f t="shared" si="530"/>
        <v>0</v>
      </c>
      <c r="AN638" s="110">
        <f t="shared" si="530"/>
        <v>0</v>
      </c>
      <c r="AO638" s="110">
        <f t="shared" si="530"/>
        <v>0</v>
      </c>
      <c r="AP638" s="110">
        <f t="shared" si="530"/>
        <v>0</v>
      </c>
    </row>
    <row r="639" spans="1:42" x14ac:dyDescent="0.3">
      <c r="A639" s="8">
        <f t="shared" si="505"/>
        <v>321</v>
      </c>
      <c r="B639" s="9" t="str">
        <f t="shared" si="474"/>
        <v xml:space="preserve"> </v>
      </c>
      <c r="C639" s="45" t="str">
        <f t="shared" si="452"/>
        <v xml:space="preserve">  </v>
      </c>
      <c r="D639" s="45" t="str">
        <f t="shared" si="453"/>
        <v xml:space="preserve">  </v>
      </c>
      <c r="E639" s="39"/>
      <c r="F639" s="40"/>
      <c r="G639" s="41"/>
      <c r="H639" s="42">
        <v>321</v>
      </c>
      <c r="I639" s="43"/>
      <c r="J639" s="43"/>
      <c r="K639" s="44" t="s">
        <v>75</v>
      </c>
      <c r="L639" s="110">
        <f>SUM(L640:L641)</f>
        <v>0</v>
      </c>
      <c r="N639" s="110">
        <f>SUM(N640:N641)</f>
        <v>0</v>
      </c>
      <c r="O639" s="110">
        <f t="shared" ref="O639:Z639" si="531">SUM(O640:O641)</f>
        <v>0</v>
      </c>
      <c r="P639" s="110">
        <f t="shared" si="531"/>
        <v>0</v>
      </c>
      <c r="Q639" s="110">
        <f t="shared" si="531"/>
        <v>0</v>
      </c>
      <c r="R639" s="110">
        <f t="shared" si="531"/>
        <v>0</v>
      </c>
      <c r="S639" s="110">
        <f t="shared" si="531"/>
        <v>0</v>
      </c>
      <c r="T639" s="110">
        <f t="shared" si="531"/>
        <v>0</v>
      </c>
      <c r="U639" s="110">
        <f t="shared" si="531"/>
        <v>0</v>
      </c>
      <c r="V639" s="110">
        <f t="shared" si="531"/>
        <v>0</v>
      </c>
      <c r="W639" s="110">
        <f t="shared" si="531"/>
        <v>0</v>
      </c>
      <c r="X639" s="110">
        <f t="shared" si="531"/>
        <v>0</v>
      </c>
      <c r="Y639" s="110">
        <f t="shared" si="531"/>
        <v>0</v>
      </c>
      <c r="Z639" s="110">
        <f t="shared" si="531"/>
        <v>0</v>
      </c>
      <c r="AA639" s="110">
        <f t="shared" ref="AA639:AP639" si="532">SUM(AA640:AA641)</f>
        <v>0</v>
      </c>
      <c r="AB639" s="110">
        <f t="shared" si="532"/>
        <v>0</v>
      </c>
      <c r="AC639" s="110">
        <f t="shared" si="532"/>
        <v>0</v>
      </c>
      <c r="AD639" s="110">
        <f t="shared" si="532"/>
        <v>0</v>
      </c>
      <c r="AE639" s="110">
        <f t="shared" si="532"/>
        <v>0</v>
      </c>
      <c r="AF639" s="110">
        <f t="shared" si="532"/>
        <v>0</v>
      </c>
      <c r="AG639" s="110">
        <f t="shared" si="532"/>
        <v>0</v>
      </c>
      <c r="AH639" s="110">
        <f t="shared" si="532"/>
        <v>0</v>
      </c>
      <c r="AI639" s="110">
        <f t="shared" si="532"/>
        <v>0</v>
      </c>
      <c r="AJ639" s="110">
        <f t="shared" si="532"/>
        <v>0</v>
      </c>
      <c r="AK639" s="110">
        <f t="shared" si="532"/>
        <v>0</v>
      </c>
      <c r="AL639" s="110">
        <f t="shared" si="532"/>
        <v>0</v>
      </c>
      <c r="AM639" s="110">
        <f t="shared" si="532"/>
        <v>0</v>
      </c>
      <c r="AN639" s="110">
        <f t="shared" si="532"/>
        <v>0</v>
      </c>
      <c r="AO639" s="110">
        <f t="shared" si="532"/>
        <v>0</v>
      </c>
      <c r="AP639" s="110">
        <f t="shared" si="532"/>
        <v>0</v>
      </c>
    </row>
    <row r="640" spans="1:42" x14ac:dyDescent="0.3">
      <c r="A640" s="8">
        <f t="shared" si="505"/>
        <v>3211</v>
      </c>
      <c r="B640" s="9">
        <f t="shared" si="474"/>
        <v>11</v>
      </c>
      <c r="C640" s="45" t="str">
        <f t="shared" si="452"/>
        <v>091</v>
      </c>
      <c r="D640" s="45" t="str">
        <f t="shared" si="453"/>
        <v>0912</v>
      </c>
      <c r="E640" s="39" t="s">
        <v>137</v>
      </c>
      <c r="F640" s="40">
        <v>11</v>
      </c>
      <c r="G640" s="41">
        <v>11</v>
      </c>
      <c r="H640" s="42">
        <v>3211</v>
      </c>
      <c r="I640" s="46">
        <v>1323</v>
      </c>
      <c r="J640" s="46">
        <v>1323</v>
      </c>
      <c r="K640" s="44" t="s">
        <v>76</v>
      </c>
      <c r="L640" s="400">
        <f>SUM(N640:AP640)</f>
        <v>0</v>
      </c>
      <c r="N640" s="400"/>
      <c r="O640" s="400"/>
      <c r="P640" s="400"/>
      <c r="Q640" s="400"/>
      <c r="R640" s="400"/>
      <c r="S640" s="400"/>
      <c r="T640" s="400"/>
      <c r="U640" s="400"/>
      <c r="V640" s="400"/>
      <c r="W640" s="400"/>
      <c r="X640" s="400"/>
      <c r="Y640" s="400"/>
      <c r="Z640" s="400"/>
      <c r="AA640" s="400"/>
      <c r="AB640" s="400"/>
      <c r="AC640" s="400"/>
      <c r="AD640" s="400"/>
      <c r="AE640" s="400"/>
      <c r="AF640" s="400"/>
      <c r="AG640" s="400"/>
      <c r="AH640" s="400"/>
      <c r="AI640" s="400"/>
      <c r="AJ640" s="400"/>
      <c r="AK640" s="400"/>
      <c r="AL640" s="400"/>
      <c r="AM640" s="400"/>
      <c r="AN640" s="400"/>
      <c r="AO640" s="400"/>
      <c r="AP640" s="400"/>
    </row>
    <row r="641" spans="1:42" x14ac:dyDescent="0.3">
      <c r="A641" s="8">
        <f t="shared" si="505"/>
        <v>3213</v>
      </c>
      <c r="B641" s="9">
        <f t="shared" si="474"/>
        <v>11</v>
      </c>
      <c r="C641" s="45" t="str">
        <f t="shared" si="452"/>
        <v>091</v>
      </c>
      <c r="D641" s="45" t="str">
        <f t="shared" si="453"/>
        <v>0912</v>
      </c>
      <c r="E641" s="39" t="s">
        <v>137</v>
      </c>
      <c r="F641" s="40">
        <v>11</v>
      </c>
      <c r="G641" s="41">
        <v>11</v>
      </c>
      <c r="H641" s="42">
        <v>3213</v>
      </c>
      <c r="I641" s="46">
        <v>1324</v>
      </c>
      <c r="J641" s="46">
        <v>1324</v>
      </c>
      <c r="K641" s="44" t="s">
        <v>90</v>
      </c>
      <c r="L641" s="400">
        <f>SUM(N641:AP641)</f>
        <v>0</v>
      </c>
      <c r="N641" s="400"/>
      <c r="O641" s="400"/>
      <c r="P641" s="400"/>
      <c r="Q641" s="400"/>
      <c r="R641" s="400"/>
      <c r="S641" s="400"/>
      <c r="T641" s="400"/>
      <c r="U641" s="400"/>
      <c r="V641" s="400"/>
      <c r="W641" s="400"/>
      <c r="X641" s="400"/>
      <c r="Y641" s="400"/>
      <c r="Z641" s="400"/>
      <c r="AA641" s="400"/>
      <c r="AB641" s="400"/>
      <c r="AC641" s="400"/>
      <c r="AD641" s="400"/>
      <c r="AE641" s="400"/>
      <c r="AF641" s="400"/>
      <c r="AG641" s="400"/>
      <c r="AH641" s="400"/>
      <c r="AI641" s="400"/>
      <c r="AJ641" s="400"/>
      <c r="AK641" s="400"/>
      <c r="AL641" s="400"/>
      <c r="AM641" s="400"/>
      <c r="AN641" s="400"/>
      <c r="AO641" s="400"/>
      <c r="AP641" s="400"/>
    </row>
    <row r="642" spans="1:42" x14ac:dyDescent="0.3">
      <c r="A642" s="8">
        <f t="shared" si="505"/>
        <v>322</v>
      </c>
      <c r="B642" s="9" t="str">
        <f t="shared" si="474"/>
        <v xml:space="preserve"> </v>
      </c>
      <c r="C642" s="45" t="str">
        <f t="shared" si="452"/>
        <v xml:space="preserve">  </v>
      </c>
      <c r="D642" s="45" t="str">
        <f t="shared" si="453"/>
        <v xml:space="preserve">  </v>
      </c>
      <c r="E642" s="39"/>
      <c r="F642" s="40"/>
      <c r="G642" s="41"/>
      <c r="H642" s="42">
        <v>322</v>
      </c>
      <c r="I642" s="43"/>
      <c r="J642" s="43"/>
      <c r="K642" s="44" t="s">
        <v>78</v>
      </c>
      <c r="L642" s="110">
        <f>SUM(L643:L645)</f>
        <v>0</v>
      </c>
      <c r="N642" s="110">
        <f>SUM(N643:N645)</f>
        <v>0</v>
      </c>
      <c r="O642" s="110">
        <f t="shared" ref="O642:Z642" si="533">SUM(O643:O645)</f>
        <v>0</v>
      </c>
      <c r="P642" s="110">
        <f t="shared" si="533"/>
        <v>0</v>
      </c>
      <c r="Q642" s="110">
        <f t="shared" si="533"/>
        <v>0</v>
      </c>
      <c r="R642" s="110">
        <f t="shared" si="533"/>
        <v>0</v>
      </c>
      <c r="S642" s="110">
        <f t="shared" si="533"/>
        <v>0</v>
      </c>
      <c r="T642" s="110">
        <f t="shared" si="533"/>
        <v>0</v>
      </c>
      <c r="U642" s="110">
        <f t="shared" si="533"/>
        <v>0</v>
      </c>
      <c r="V642" s="110">
        <f t="shared" si="533"/>
        <v>0</v>
      </c>
      <c r="W642" s="110">
        <f t="shared" si="533"/>
        <v>0</v>
      </c>
      <c r="X642" s="110">
        <f t="shared" si="533"/>
        <v>0</v>
      </c>
      <c r="Y642" s="110">
        <f t="shared" si="533"/>
        <v>0</v>
      </c>
      <c r="Z642" s="110">
        <f t="shared" si="533"/>
        <v>0</v>
      </c>
      <c r="AA642" s="110">
        <f t="shared" ref="AA642:AP642" si="534">SUM(AA643:AA645)</f>
        <v>0</v>
      </c>
      <c r="AB642" s="110">
        <f t="shared" si="534"/>
        <v>0</v>
      </c>
      <c r="AC642" s="110">
        <f t="shared" si="534"/>
        <v>0</v>
      </c>
      <c r="AD642" s="110">
        <f t="shared" si="534"/>
        <v>0</v>
      </c>
      <c r="AE642" s="110">
        <f t="shared" si="534"/>
        <v>0</v>
      </c>
      <c r="AF642" s="110">
        <f t="shared" si="534"/>
        <v>0</v>
      </c>
      <c r="AG642" s="110">
        <f t="shared" si="534"/>
        <v>0</v>
      </c>
      <c r="AH642" s="110">
        <f t="shared" si="534"/>
        <v>0</v>
      </c>
      <c r="AI642" s="110">
        <f t="shared" si="534"/>
        <v>0</v>
      </c>
      <c r="AJ642" s="110">
        <f t="shared" si="534"/>
        <v>0</v>
      </c>
      <c r="AK642" s="110">
        <f t="shared" si="534"/>
        <v>0</v>
      </c>
      <c r="AL642" s="110">
        <f t="shared" si="534"/>
        <v>0</v>
      </c>
      <c r="AM642" s="110">
        <f t="shared" si="534"/>
        <v>0</v>
      </c>
      <c r="AN642" s="110">
        <f t="shared" si="534"/>
        <v>0</v>
      </c>
      <c r="AO642" s="110">
        <f t="shared" si="534"/>
        <v>0</v>
      </c>
      <c r="AP642" s="110">
        <f t="shared" si="534"/>
        <v>0</v>
      </c>
    </row>
    <row r="643" spans="1:42" ht="26.4" x14ac:dyDescent="0.3">
      <c r="A643" s="8">
        <f t="shared" si="505"/>
        <v>3221</v>
      </c>
      <c r="B643" s="9">
        <f t="shared" si="474"/>
        <v>11</v>
      </c>
      <c r="C643" s="45" t="str">
        <f t="shared" si="452"/>
        <v>091</v>
      </c>
      <c r="D643" s="45" t="str">
        <f t="shared" si="453"/>
        <v>0912</v>
      </c>
      <c r="E643" s="39" t="s">
        <v>137</v>
      </c>
      <c r="F643" s="40">
        <v>11</v>
      </c>
      <c r="G643" s="41">
        <v>11</v>
      </c>
      <c r="H643" s="42">
        <v>3221</v>
      </c>
      <c r="I643" s="46">
        <v>1325</v>
      </c>
      <c r="J643" s="46">
        <v>1325</v>
      </c>
      <c r="K643" s="44" t="s">
        <v>79</v>
      </c>
      <c r="L643" s="400">
        <f>SUM(N643:AP643)</f>
        <v>0</v>
      </c>
      <c r="N643" s="400"/>
      <c r="O643" s="400"/>
      <c r="P643" s="400"/>
      <c r="Q643" s="400"/>
      <c r="R643" s="400"/>
      <c r="S643" s="400"/>
      <c r="T643" s="400"/>
      <c r="U643" s="400"/>
      <c r="V643" s="400"/>
      <c r="W643" s="400"/>
      <c r="X643" s="400"/>
      <c r="Y643" s="400"/>
      <c r="Z643" s="400"/>
      <c r="AA643" s="400"/>
      <c r="AB643" s="400"/>
      <c r="AC643" s="400"/>
      <c r="AD643" s="400"/>
      <c r="AE643" s="400"/>
      <c r="AF643" s="400"/>
      <c r="AG643" s="400"/>
      <c r="AH643" s="400"/>
      <c r="AI643" s="400"/>
      <c r="AJ643" s="400"/>
      <c r="AK643" s="400"/>
      <c r="AL643" s="400"/>
      <c r="AM643" s="400"/>
      <c r="AN643" s="400"/>
      <c r="AO643" s="400"/>
      <c r="AP643" s="400"/>
    </row>
    <row r="644" spans="1:42" x14ac:dyDescent="0.3">
      <c r="A644" s="8">
        <f t="shared" si="505"/>
        <v>3222</v>
      </c>
      <c r="B644" s="9">
        <f t="shared" si="474"/>
        <v>11</v>
      </c>
      <c r="C644" s="45" t="str">
        <f t="shared" si="452"/>
        <v>091</v>
      </c>
      <c r="D644" s="45" t="str">
        <f t="shared" si="453"/>
        <v>0912</v>
      </c>
      <c r="E644" s="39" t="s">
        <v>137</v>
      </c>
      <c r="F644" s="40">
        <v>11</v>
      </c>
      <c r="G644" s="41">
        <v>11</v>
      </c>
      <c r="H644" s="42">
        <v>3222</v>
      </c>
      <c r="I644" s="48">
        <v>1742</v>
      </c>
      <c r="J644" s="46">
        <v>1325</v>
      </c>
      <c r="K644" s="44" t="s">
        <v>124</v>
      </c>
      <c r="L644" s="400">
        <f>SUM(N644:AP644)</f>
        <v>0</v>
      </c>
      <c r="N644" s="400"/>
      <c r="O644" s="400"/>
      <c r="P644" s="400"/>
      <c r="Q644" s="400"/>
      <c r="R644" s="400"/>
      <c r="S644" s="400"/>
      <c r="T644" s="400"/>
      <c r="U644" s="400"/>
      <c r="V644" s="400"/>
      <c r="W644" s="400"/>
      <c r="X644" s="400"/>
      <c r="Y644" s="400"/>
      <c r="Z644" s="400"/>
      <c r="AA644" s="400"/>
      <c r="AB644" s="400"/>
      <c r="AC644" s="400"/>
      <c r="AD644" s="400"/>
      <c r="AE644" s="400"/>
      <c r="AF644" s="400"/>
      <c r="AG644" s="400"/>
      <c r="AH644" s="400"/>
      <c r="AI644" s="400"/>
      <c r="AJ644" s="400"/>
      <c r="AK644" s="400"/>
      <c r="AL644" s="400"/>
      <c r="AM644" s="400"/>
      <c r="AN644" s="400"/>
      <c r="AO644" s="400"/>
      <c r="AP644" s="400"/>
    </row>
    <row r="645" spans="1:42" x14ac:dyDescent="0.3">
      <c r="A645" s="8">
        <f t="shared" si="505"/>
        <v>3225</v>
      </c>
      <c r="B645" s="9">
        <f t="shared" si="474"/>
        <v>11</v>
      </c>
      <c r="C645" s="45" t="str">
        <f t="shared" si="452"/>
        <v>091</v>
      </c>
      <c r="D645" s="45" t="str">
        <f t="shared" si="453"/>
        <v>0912</v>
      </c>
      <c r="E645" s="39" t="s">
        <v>137</v>
      </c>
      <c r="F645" s="40">
        <v>11</v>
      </c>
      <c r="G645" s="41">
        <v>11</v>
      </c>
      <c r="H645" s="42">
        <v>3225</v>
      </c>
      <c r="I645" s="46">
        <v>1326</v>
      </c>
      <c r="J645" s="46">
        <v>1326</v>
      </c>
      <c r="K645" s="44" t="s">
        <v>81</v>
      </c>
      <c r="L645" s="400">
        <f>SUM(N645:AP645)</f>
        <v>0</v>
      </c>
      <c r="N645" s="400"/>
      <c r="O645" s="400"/>
      <c r="P645" s="400"/>
      <c r="Q645" s="400"/>
      <c r="R645" s="400"/>
      <c r="S645" s="400"/>
      <c r="T645" s="400"/>
      <c r="U645" s="400"/>
      <c r="V645" s="400"/>
      <c r="W645" s="400"/>
      <c r="X645" s="400"/>
      <c r="Y645" s="400"/>
      <c r="Z645" s="400"/>
      <c r="AA645" s="400"/>
      <c r="AB645" s="400"/>
      <c r="AC645" s="400"/>
      <c r="AD645" s="400"/>
      <c r="AE645" s="400"/>
      <c r="AF645" s="400"/>
      <c r="AG645" s="400"/>
      <c r="AH645" s="400"/>
      <c r="AI645" s="400"/>
      <c r="AJ645" s="400"/>
      <c r="AK645" s="400"/>
      <c r="AL645" s="400"/>
      <c r="AM645" s="400"/>
      <c r="AN645" s="400"/>
      <c r="AO645" s="400"/>
      <c r="AP645" s="400"/>
    </row>
    <row r="646" spans="1:42" x14ac:dyDescent="0.3">
      <c r="A646" s="8">
        <f t="shared" si="505"/>
        <v>323</v>
      </c>
      <c r="B646" s="9" t="str">
        <f t="shared" si="474"/>
        <v xml:space="preserve"> </v>
      </c>
      <c r="C646" s="45" t="str">
        <f t="shared" si="452"/>
        <v xml:space="preserve">  </v>
      </c>
      <c r="D646" s="45" t="str">
        <f t="shared" si="453"/>
        <v xml:space="preserve">  </v>
      </c>
      <c r="E646" s="39"/>
      <c r="F646" s="40"/>
      <c r="G646" s="41"/>
      <c r="H646" s="42">
        <v>323</v>
      </c>
      <c r="I646" s="43"/>
      <c r="J646" s="43"/>
      <c r="K646" s="44" t="s">
        <v>57</v>
      </c>
      <c r="L646" s="110">
        <f>SUM(L647:L649)</f>
        <v>0</v>
      </c>
      <c r="N646" s="110">
        <f>SUM(N647:N649)</f>
        <v>0</v>
      </c>
      <c r="O646" s="110">
        <f t="shared" ref="O646:Z646" si="535">SUM(O647:O649)</f>
        <v>0</v>
      </c>
      <c r="P646" s="110">
        <f t="shared" si="535"/>
        <v>0</v>
      </c>
      <c r="Q646" s="110">
        <f t="shared" si="535"/>
        <v>0</v>
      </c>
      <c r="R646" s="110">
        <f t="shared" si="535"/>
        <v>0</v>
      </c>
      <c r="S646" s="110">
        <f t="shared" si="535"/>
        <v>0</v>
      </c>
      <c r="T646" s="110">
        <f t="shared" si="535"/>
        <v>0</v>
      </c>
      <c r="U646" s="110">
        <f t="shared" si="535"/>
        <v>0</v>
      </c>
      <c r="V646" s="110">
        <f t="shared" si="535"/>
        <v>0</v>
      </c>
      <c r="W646" s="110">
        <f t="shared" si="535"/>
        <v>0</v>
      </c>
      <c r="X646" s="110">
        <f t="shared" si="535"/>
        <v>0</v>
      </c>
      <c r="Y646" s="110">
        <f t="shared" si="535"/>
        <v>0</v>
      </c>
      <c r="Z646" s="110">
        <f t="shared" si="535"/>
        <v>0</v>
      </c>
      <c r="AA646" s="110">
        <f t="shared" ref="AA646:AP646" si="536">SUM(AA647:AA649)</f>
        <v>0</v>
      </c>
      <c r="AB646" s="110">
        <f t="shared" si="536"/>
        <v>0</v>
      </c>
      <c r="AC646" s="110">
        <f t="shared" si="536"/>
        <v>0</v>
      </c>
      <c r="AD646" s="110">
        <f t="shared" si="536"/>
        <v>0</v>
      </c>
      <c r="AE646" s="110">
        <f t="shared" si="536"/>
        <v>0</v>
      </c>
      <c r="AF646" s="110">
        <f t="shared" si="536"/>
        <v>0</v>
      </c>
      <c r="AG646" s="110">
        <f t="shared" si="536"/>
        <v>0</v>
      </c>
      <c r="AH646" s="110">
        <f t="shared" si="536"/>
        <v>0</v>
      </c>
      <c r="AI646" s="110">
        <f t="shared" si="536"/>
        <v>0</v>
      </c>
      <c r="AJ646" s="110">
        <f t="shared" si="536"/>
        <v>0</v>
      </c>
      <c r="AK646" s="110">
        <f t="shared" si="536"/>
        <v>0</v>
      </c>
      <c r="AL646" s="110">
        <f t="shared" si="536"/>
        <v>0</v>
      </c>
      <c r="AM646" s="110">
        <f t="shared" si="536"/>
        <v>0</v>
      </c>
      <c r="AN646" s="110">
        <f t="shared" si="536"/>
        <v>0</v>
      </c>
      <c r="AO646" s="110">
        <f t="shared" si="536"/>
        <v>0</v>
      </c>
      <c r="AP646" s="110">
        <f t="shared" si="536"/>
        <v>0</v>
      </c>
    </row>
    <row r="647" spans="1:42" x14ac:dyDescent="0.3">
      <c r="A647" s="8">
        <f t="shared" si="505"/>
        <v>3231</v>
      </c>
      <c r="B647" s="9">
        <f t="shared" si="474"/>
        <v>11</v>
      </c>
      <c r="C647" s="45" t="str">
        <f t="shared" si="452"/>
        <v>091</v>
      </c>
      <c r="D647" s="45" t="str">
        <f t="shared" si="453"/>
        <v>0912</v>
      </c>
      <c r="E647" s="39" t="s">
        <v>137</v>
      </c>
      <c r="F647" s="40">
        <v>11</v>
      </c>
      <c r="G647" s="41">
        <v>11</v>
      </c>
      <c r="H647" s="42">
        <v>3231</v>
      </c>
      <c r="I647" s="46">
        <v>1327</v>
      </c>
      <c r="J647" s="46">
        <v>1327</v>
      </c>
      <c r="K647" s="44" t="s">
        <v>58</v>
      </c>
      <c r="L647" s="400">
        <f>SUM(N647:AP647)</f>
        <v>0</v>
      </c>
      <c r="N647" s="400"/>
      <c r="O647" s="400"/>
      <c r="P647" s="400"/>
      <c r="Q647" s="400"/>
      <c r="R647" s="400"/>
      <c r="S647" s="400"/>
      <c r="T647" s="400"/>
      <c r="U647" s="400"/>
      <c r="V647" s="400"/>
      <c r="W647" s="400"/>
      <c r="X647" s="400"/>
      <c r="Y647" s="400"/>
      <c r="Z647" s="400"/>
      <c r="AA647" s="400"/>
      <c r="AB647" s="400"/>
      <c r="AC647" s="400"/>
      <c r="AD647" s="400"/>
      <c r="AE647" s="400"/>
      <c r="AF647" s="400"/>
      <c r="AG647" s="400"/>
      <c r="AH647" s="400"/>
      <c r="AI647" s="400"/>
      <c r="AJ647" s="400"/>
      <c r="AK647" s="400"/>
      <c r="AL647" s="400"/>
      <c r="AM647" s="400"/>
      <c r="AN647" s="400"/>
      <c r="AO647" s="400"/>
      <c r="AP647" s="400"/>
    </row>
    <row r="648" spans="1:42" x14ac:dyDescent="0.3">
      <c r="A648" s="8">
        <f t="shared" si="505"/>
        <v>3237</v>
      </c>
      <c r="B648" s="9">
        <f t="shared" si="474"/>
        <v>11</v>
      </c>
      <c r="C648" s="45" t="str">
        <f t="shared" si="452"/>
        <v>091</v>
      </c>
      <c r="D648" s="45" t="str">
        <f t="shared" si="453"/>
        <v>0912</v>
      </c>
      <c r="E648" s="39" t="s">
        <v>137</v>
      </c>
      <c r="F648" s="40">
        <v>11</v>
      </c>
      <c r="G648" s="41">
        <v>11</v>
      </c>
      <c r="H648" s="42">
        <v>3237</v>
      </c>
      <c r="I648" s="46">
        <v>1328</v>
      </c>
      <c r="J648" s="46">
        <v>1328</v>
      </c>
      <c r="K648" s="5" t="s">
        <v>70</v>
      </c>
      <c r="L648" s="400">
        <f>SUM(N648:AP648)</f>
        <v>0</v>
      </c>
      <c r="N648" s="400"/>
      <c r="O648" s="400"/>
      <c r="P648" s="400"/>
      <c r="Q648" s="400"/>
      <c r="R648" s="400"/>
      <c r="S648" s="400"/>
      <c r="T648" s="400"/>
      <c r="U648" s="400"/>
      <c r="V648" s="400"/>
      <c r="W648" s="400"/>
      <c r="X648" s="400"/>
      <c r="Y648" s="400"/>
      <c r="Z648" s="400"/>
      <c r="AA648" s="400"/>
      <c r="AB648" s="400"/>
      <c r="AC648" s="400"/>
      <c r="AD648" s="400"/>
      <c r="AE648" s="400"/>
      <c r="AF648" s="400"/>
      <c r="AG648" s="400"/>
      <c r="AH648" s="400"/>
      <c r="AI648" s="400"/>
      <c r="AJ648" s="400"/>
      <c r="AK648" s="400"/>
      <c r="AL648" s="400"/>
      <c r="AM648" s="400"/>
      <c r="AN648" s="400"/>
      <c r="AO648" s="400"/>
      <c r="AP648" s="400"/>
    </row>
    <row r="649" spans="1:42" x14ac:dyDescent="0.3">
      <c r="A649" s="8">
        <f t="shared" si="505"/>
        <v>3239</v>
      </c>
      <c r="B649" s="9">
        <f t="shared" si="474"/>
        <v>11</v>
      </c>
      <c r="C649" s="45" t="str">
        <f t="shared" si="452"/>
        <v>091</v>
      </c>
      <c r="D649" s="45" t="str">
        <f t="shared" si="453"/>
        <v>0912</v>
      </c>
      <c r="E649" s="39" t="s">
        <v>137</v>
      </c>
      <c r="F649" s="40">
        <v>11</v>
      </c>
      <c r="G649" s="41">
        <v>11</v>
      </c>
      <c r="H649" s="42">
        <v>3239</v>
      </c>
      <c r="I649" s="46">
        <v>1329</v>
      </c>
      <c r="J649" s="46">
        <v>1329</v>
      </c>
      <c r="K649" s="44" t="s">
        <v>62</v>
      </c>
      <c r="L649" s="400">
        <f>SUM(N649:AP649)</f>
        <v>0</v>
      </c>
      <c r="N649" s="400"/>
      <c r="O649" s="400"/>
      <c r="P649" s="400"/>
      <c r="Q649" s="400"/>
      <c r="R649" s="400"/>
      <c r="S649" s="400"/>
      <c r="T649" s="400"/>
      <c r="U649" s="400"/>
      <c r="V649" s="400"/>
      <c r="W649" s="400"/>
      <c r="X649" s="400"/>
      <c r="Y649" s="400"/>
      <c r="Z649" s="400"/>
      <c r="AA649" s="400"/>
      <c r="AB649" s="400"/>
      <c r="AC649" s="400"/>
      <c r="AD649" s="400"/>
      <c r="AE649" s="400"/>
      <c r="AF649" s="400"/>
      <c r="AG649" s="400"/>
      <c r="AH649" s="400"/>
      <c r="AI649" s="400"/>
      <c r="AJ649" s="400"/>
      <c r="AK649" s="400"/>
      <c r="AL649" s="400"/>
      <c r="AM649" s="400"/>
      <c r="AN649" s="400"/>
      <c r="AO649" s="400"/>
      <c r="AP649" s="400"/>
    </row>
    <row r="650" spans="1:42" ht="26.4" x14ac:dyDescent="0.3">
      <c r="A650" s="8">
        <f t="shared" si="505"/>
        <v>329</v>
      </c>
      <c r="B650" s="9" t="str">
        <f t="shared" si="474"/>
        <v xml:space="preserve"> </v>
      </c>
      <c r="C650" s="45" t="str">
        <f t="shared" si="452"/>
        <v xml:space="preserve">  </v>
      </c>
      <c r="D650" s="45" t="str">
        <f t="shared" si="453"/>
        <v xml:space="preserve">  </v>
      </c>
      <c r="E650" s="39"/>
      <c r="F650" s="40"/>
      <c r="G650" s="41"/>
      <c r="H650" s="42">
        <v>329</v>
      </c>
      <c r="I650" s="43"/>
      <c r="J650" s="43"/>
      <c r="K650" s="44" t="s">
        <v>63</v>
      </c>
      <c r="L650" s="110">
        <f>SUM(L651:L653)</f>
        <v>0</v>
      </c>
      <c r="N650" s="110">
        <f>SUM(N651:N653)</f>
        <v>0</v>
      </c>
      <c r="O650" s="110">
        <f t="shared" ref="O650:Z650" si="537">SUM(O651:O653)</f>
        <v>0</v>
      </c>
      <c r="P650" s="110">
        <f t="shared" si="537"/>
        <v>0</v>
      </c>
      <c r="Q650" s="110">
        <f t="shared" si="537"/>
        <v>0</v>
      </c>
      <c r="R650" s="110">
        <f t="shared" si="537"/>
        <v>0</v>
      </c>
      <c r="S650" s="110">
        <f t="shared" si="537"/>
        <v>0</v>
      </c>
      <c r="T650" s="110">
        <f t="shared" si="537"/>
        <v>0</v>
      </c>
      <c r="U650" s="110">
        <f t="shared" si="537"/>
        <v>0</v>
      </c>
      <c r="V650" s="110">
        <f t="shared" si="537"/>
        <v>0</v>
      </c>
      <c r="W650" s="110">
        <f t="shared" si="537"/>
        <v>0</v>
      </c>
      <c r="X650" s="110">
        <f t="shared" si="537"/>
        <v>0</v>
      </c>
      <c r="Y650" s="110">
        <f t="shared" si="537"/>
        <v>0</v>
      </c>
      <c r="Z650" s="110">
        <f t="shared" si="537"/>
        <v>0</v>
      </c>
      <c r="AA650" s="110">
        <f t="shared" ref="AA650:AP650" si="538">SUM(AA651:AA653)</f>
        <v>0</v>
      </c>
      <c r="AB650" s="110">
        <f t="shared" si="538"/>
        <v>0</v>
      </c>
      <c r="AC650" s="110">
        <f t="shared" si="538"/>
        <v>0</v>
      </c>
      <c r="AD650" s="110">
        <f t="shared" si="538"/>
        <v>0</v>
      </c>
      <c r="AE650" s="110">
        <f t="shared" si="538"/>
        <v>0</v>
      </c>
      <c r="AF650" s="110">
        <f t="shared" si="538"/>
        <v>0</v>
      </c>
      <c r="AG650" s="110">
        <f t="shared" si="538"/>
        <v>0</v>
      </c>
      <c r="AH650" s="110">
        <f t="shared" si="538"/>
        <v>0</v>
      </c>
      <c r="AI650" s="110">
        <f t="shared" si="538"/>
        <v>0</v>
      </c>
      <c r="AJ650" s="110">
        <f t="shared" si="538"/>
        <v>0</v>
      </c>
      <c r="AK650" s="110">
        <f t="shared" si="538"/>
        <v>0</v>
      </c>
      <c r="AL650" s="110">
        <f t="shared" si="538"/>
        <v>0</v>
      </c>
      <c r="AM650" s="110">
        <f t="shared" si="538"/>
        <v>0</v>
      </c>
      <c r="AN650" s="110">
        <f t="shared" si="538"/>
        <v>0</v>
      </c>
      <c r="AO650" s="110">
        <f t="shared" si="538"/>
        <v>0</v>
      </c>
      <c r="AP650" s="110">
        <f t="shared" si="538"/>
        <v>0</v>
      </c>
    </row>
    <row r="651" spans="1:42" ht="26.4" x14ac:dyDescent="0.3">
      <c r="A651" s="8">
        <f t="shared" si="505"/>
        <v>3291</v>
      </c>
      <c r="B651" s="9">
        <f t="shared" si="474"/>
        <v>11</v>
      </c>
      <c r="C651" s="45" t="str">
        <f t="shared" si="452"/>
        <v>091</v>
      </c>
      <c r="D651" s="45" t="str">
        <f t="shared" si="453"/>
        <v>0912</v>
      </c>
      <c r="E651" s="39" t="s">
        <v>137</v>
      </c>
      <c r="F651" s="40">
        <v>11</v>
      </c>
      <c r="G651" s="41">
        <v>11</v>
      </c>
      <c r="H651" s="42">
        <v>3291</v>
      </c>
      <c r="I651" s="46">
        <v>1330</v>
      </c>
      <c r="J651" s="46">
        <v>1330</v>
      </c>
      <c r="K651" s="44" t="s">
        <v>64</v>
      </c>
      <c r="L651" s="400">
        <f>SUM(N651:AP651)</f>
        <v>0</v>
      </c>
      <c r="N651" s="400"/>
      <c r="O651" s="400"/>
      <c r="P651" s="400"/>
      <c r="Q651" s="400"/>
      <c r="R651" s="400"/>
      <c r="S651" s="400"/>
      <c r="T651" s="400"/>
      <c r="U651" s="400"/>
      <c r="V651" s="400"/>
      <c r="W651" s="400"/>
      <c r="X651" s="400"/>
      <c r="Y651" s="400"/>
      <c r="Z651" s="400"/>
      <c r="AA651" s="400"/>
      <c r="AB651" s="400"/>
      <c r="AC651" s="400"/>
      <c r="AD651" s="400"/>
      <c r="AE651" s="400"/>
      <c r="AF651" s="400"/>
      <c r="AG651" s="400"/>
      <c r="AH651" s="400"/>
      <c r="AI651" s="400"/>
      <c r="AJ651" s="400"/>
      <c r="AK651" s="400"/>
      <c r="AL651" s="400"/>
      <c r="AM651" s="400"/>
      <c r="AN651" s="400"/>
      <c r="AO651" s="400"/>
      <c r="AP651" s="400"/>
    </row>
    <row r="652" spans="1:42" x14ac:dyDescent="0.3">
      <c r="A652" s="8">
        <f t="shared" si="505"/>
        <v>3293</v>
      </c>
      <c r="B652" s="9">
        <f t="shared" si="474"/>
        <v>11</v>
      </c>
      <c r="C652" s="45" t="str">
        <f t="shared" si="452"/>
        <v>091</v>
      </c>
      <c r="D652" s="45" t="str">
        <f t="shared" si="453"/>
        <v>0912</v>
      </c>
      <c r="E652" s="39" t="s">
        <v>137</v>
      </c>
      <c r="F652" s="40">
        <v>11</v>
      </c>
      <c r="G652" s="41">
        <v>11</v>
      </c>
      <c r="H652" s="42">
        <v>3293</v>
      </c>
      <c r="I652" s="46">
        <v>1331</v>
      </c>
      <c r="J652" s="46">
        <v>1331</v>
      </c>
      <c r="K652" s="44" t="s">
        <v>65</v>
      </c>
      <c r="L652" s="400">
        <f>SUM(N652:AP652)</f>
        <v>0</v>
      </c>
      <c r="N652" s="400"/>
      <c r="O652" s="400"/>
      <c r="P652" s="400"/>
      <c r="Q652" s="400"/>
      <c r="R652" s="400"/>
      <c r="S652" s="400"/>
      <c r="T652" s="400"/>
      <c r="U652" s="400"/>
      <c r="V652" s="400"/>
      <c r="W652" s="400"/>
      <c r="X652" s="400"/>
      <c r="Y652" s="400"/>
      <c r="Z652" s="400"/>
      <c r="AA652" s="400"/>
      <c r="AB652" s="400"/>
      <c r="AC652" s="400"/>
      <c r="AD652" s="400"/>
      <c r="AE652" s="400"/>
      <c r="AF652" s="400"/>
      <c r="AG652" s="400"/>
      <c r="AH652" s="400"/>
      <c r="AI652" s="400"/>
      <c r="AJ652" s="400"/>
      <c r="AK652" s="400"/>
      <c r="AL652" s="400"/>
      <c r="AM652" s="400"/>
      <c r="AN652" s="400"/>
      <c r="AO652" s="400"/>
      <c r="AP652" s="400"/>
    </row>
    <row r="653" spans="1:42" ht="26.4" x14ac:dyDescent="0.3">
      <c r="A653" s="8">
        <f t="shared" si="505"/>
        <v>3299</v>
      </c>
      <c r="B653" s="9">
        <f t="shared" si="474"/>
        <v>11</v>
      </c>
      <c r="C653" s="45" t="str">
        <f t="shared" si="452"/>
        <v>091</v>
      </c>
      <c r="D653" s="45" t="str">
        <f t="shared" si="453"/>
        <v>0912</v>
      </c>
      <c r="E653" s="39" t="s">
        <v>137</v>
      </c>
      <c r="F653" s="40">
        <v>11</v>
      </c>
      <c r="G653" s="41">
        <v>11</v>
      </c>
      <c r="H653" s="42">
        <v>3299</v>
      </c>
      <c r="I653" s="46">
        <v>1332</v>
      </c>
      <c r="J653" s="46">
        <v>1332</v>
      </c>
      <c r="K653" s="44" t="s">
        <v>63</v>
      </c>
      <c r="L653" s="400">
        <f>SUM(N653:AP653)</f>
        <v>0</v>
      </c>
      <c r="N653" s="400"/>
      <c r="O653" s="400"/>
      <c r="P653" s="400"/>
      <c r="Q653" s="400"/>
      <c r="R653" s="400"/>
      <c r="S653" s="400"/>
      <c r="T653" s="400"/>
      <c r="U653" s="400"/>
      <c r="V653" s="400"/>
      <c r="W653" s="400"/>
      <c r="X653" s="400"/>
      <c r="Y653" s="400"/>
      <c r="Z653" s="400"/>
      <c r="AA653" s="400"/>
      <c r="AB653" s="400"/>
      <c r="AC653" s="400"/>
      <c r="AD653" s="400"/>
      <c r="AE653" s="400"/>
      <c r="AF653" s="400"/>
      <c r="AG653" s="400"/>
      <c r="AH653" s="400"/>
      <c r="AI653" s="400"/>
      <c r="AJ653" s="400"/>
      <c r="AK653" s="400"/>
      <c r="AL653" s="400"/>
      <c r="AM653" s="400"/>
      <c r="AN653" s="400"/>
      <c r="AO653" s="400"/>
      <c r="AP653" s="400"/>
    </row>
    <row r="654" spans="1:42" x14ac:dyDescent="0.3">
      <c r="A654" s="8">
        <f t="shared" si="505"/>
        <v>0</v>
      </c>
      <c r="B654" s="9" t="str">
        <f t="shared" si="474"/>
        <v xml:space="preserve"> </v>
      </c>
      <c r="C654" s="45" t="str">
        <f t="shared" si="452"/>
        <v xml:space="preserve">  </v>
      </c>
      <c r="D654" s="45" t="str">
        <f t="shared" si="453"/>
        <v xml:space="preserve">  </v>
      </c>
      <c r="E654" s="39"/>
      <c r="F654" s="40"/>
      <c r="G654" s="41"/>
      <c r="H654" s="42"/>
      <c r="I654" s="43"/>
      <c r="J654" s="43"/>
      <c r="K654" s="44"/>
      <c r="L654" s="110"/>
      <c r="M654" s="18"/>
      <c r="N654" s="110"/>
      <c r="O654" s="110"/>
      <c r="P654" s="110"/>
      <c r="Q654" s="110"/>
      <c r="R654" s="110"/>
      <c r="S654" s="110"/>
      <c r="T654" s="110"/>
      <c r="U654" s="110"/>
      <c r="V654" s="110"/>
      <c r="W654" s="110"/>
      <c r="X654" s="110"/>
      <c r="Y654" s="110"/>
      <c r="Z654" s="110"/>
      <c r="AA654" s="110"/>
      <c r="AB654" s="110"/>
      <c r="AC654" s="110"/>
      <c r="AD654" s="110"/>
      <c r="AE654" s="110"/>
      <c r="AF654" s="110"/>
      <c r="AG654" s="110"/>
      <c r="AH654" s="110"/>
      <c r="AI654" s="110"/>
      <c r="AJ654" s="110"/>
      <c r="AK654" s="110"/>
      <c r="AL654" s="110"/>
      <c r="AM654" s="110"/>
      <c r="AN654" s="110"/>
      <c r="AO654" s="110"/>
      <c r="AP654" s="110"/>
    </row>
    <row r="655" spans="1:42" ht="39.6" x14ac:dyDescent="0.3">
      <c r="A655" s="8" t="str">
        <f t="shared" si="505"/>
        <v>K 1207 17</v>
      </c>
      <c r="B655" s="9" t="str">
        <f t="shared" si="474"/>
        <v xml:space="preserve"> </v>
      </c>
      <c r="C655" s="45" t="str">
        <f t="shared" si="452"/>
        <v xml:space="preserve">  </v>
      </c>
      <c r="D655" s="45" t="str">
        <f t="shared" si="453"/>
        <v xml:space="preserve">  </v>
      </c>
      <c r="E655" s="33" t="s">
        <v>137</v>
      </c>
      <c r="F655" s="34">
        <v>11</v>
      </c>
      <c r="G655" s="35"/>
      <c r="H655" s="106" t="s">
        <v>195</v>
      </c>
      <c r="I655" s="37"/>
      <c r="J655" s="37"/>
      <c r="K655" s="38" t="s">
        <v>196</v>
      </c>
      <c r="L655" s="114">
        <f t="shared" ref="L655:L658" si="539">SUM(L656)</f>
        <v>537</v>
      </c>
      <c r="M655" s="18"/>
      <c r="N655" s="114">
        <f t="shared" ref="N655:N658" si="540">SUM(N656)</f>
        <v>537</v>
      </c>
      <c r="O655" s="114">
        <f t="shared" ref="O655:AM658" si="541">SUM(O656)</f>
        <v>0</v>
      </c>
      <c r="P655" s="114">
        <f t="shared" si="541"/>
        <v>0</v>
      </c>
      <c r="Q655" s="114">
        <f t="shared" si="541"/>
        <v>0</v>
      </c>
      <c r="R655" s="114">
        <f t="shared" si="541"/>
        <v>0</v>
      </c>
      <c r="S655" s="114">
        <f t="shared" si="541"/>
        <v>0</v>
      </c>
      <c r="T655" s="114">
        <f t="shared" si="541"/>
        <v>0</v>
      </c>
      <c r="U655" s="114">
        <f t="shared" si="541"/>
        <v>0</v>
      </c>
      <c r="V655" s="114">
        <f t="shared" si="541"/>
        <v>0</v>
      </c>
      <c r="W655" s="114">
        <f t="shared" si="541"/>
        <v>0</v>
      </c>
      <c r="X655" s="114">
        <f t="shared" si="541"/>
        <v>0</v>
      </c>
      <c r="Y655" s="114">
        <f t="shared" si="541"/>
        <v>0</v>
      </c>
      <c r="Z655" s="114">
        <f t="shared" si="541"/>
        <v>0</v>
      </c>
      <c r="AA655" s="114">
        <f t="shared" si="541"/>
        <v>0</v>
      </c>
      <c r="AB655" s="114">
        <f t="shared" si="541"/>
        <v>0</v>
      </c>
      <c r="AC655" s="114">
        <f t="shared" si="541"/>
        <v>0</v>
      </c>
      <c r="AD655" s="114">
        <f t="shared" si="541"/>
        <v>0</v>
      </c>
      <c r="AE655" s="114">
        <f t="shared" si="541"/>
        <v>0</v>
      </c>
      <c r="AF655" s="114">
        <f t="shared" si="541"/>
        <v>0</v>
      </c>
      <c r="AG655" s="114">
        <f t="shared" si="541"/>
        <v>0</v>
      </c>
      <c r="AH655" s="114">
        <f t="shared" si="541"/>
        <v>0</v>
      </c>
      <c r="AI655" s="114">
        <f t="shared" si="541"/>
        <v>0</v>
      </c>
      <c r="AJ655" s="114">
        <f t="shared" si="541"/>
        <v>0</v>
      </c>
      <c r="AK655" s="114">
        <f t="shared" si="541"/>
        <v>0</v>
      </c>
      <c r="AL655" s="114">
        <f t="shared" si="541"/>
        <v>0</v>
      </c>
      <c r="AM655" s="114">
        <f t="shared" si="541"/>
        <v>0</v>
      </c>
      <c r="AN655" s="114">
        <f t="shared" ref="AN655:AP658" si="542">SUM(AN656)</f>
        <v>0</v>
      </c>
      <c r="AO655" s="114">
        <f t="shared" si="542"/>
        <v>0</v>
      </c>
      <c r="AP655" s="114">
        <f t="shared" si="542"/>
        <v>0</v>
      </c>
    </row>
    <row r="656" spans="1:42" ht="26.4" x14ac:dyDescent="0.3">
      <c r="A656" s="8">
        <f t="shared" si="505"/>
        <v>4</v>
      </c>
      <c r="B656" s="9" t="str">
        <f t="shared" si="474"/>
        <v xml:space="preserve"> </v>
      </c>
      <c r="C656" s="45" t="str">
        <f t="shared" si="452"/>
        <v xml:space="preserve">  </v>
      </c>
      <c r="D656" s="45" t="str">
        <f t="shared" si="453"/>
        <v xml:space="preserve">  </v>
      </c>
      <c r="E656" s="39"/>
      <c r="F656" s="40"/>
      <c r="G656" s="41"/>
      <c r="H656" s="42">
        <v>4</v>
      </c>
      <c r="I656" s="43"/>
      <c r="J656" s="43"/>
      <c r="K656" s="44" t="s">
        <v>71</v>
      </c>
      <c r="L656" s="110">
        <f t="shared" si="539"/>
        <v>537</v>
      </c>
      <c r="N656" s="110">
        <f t="shared" si="540"/>
        <v>537</v>
      </c>
      <c r="O656" s="110">
        <f t="shared" ref="O656:Z658" si="543">SUM(O657)</f>
        <v>0</v>
      </c>
      <c r="P656" s="110">
        <f t="shared" si="543"/>
        <v>0</v>
      </c>
      <c r="Q656" s="110">
        <f t="shared" si="543"/>
        <v>0</v>
      </c>
      <c r="R656" s="110">
        <f t="shared" si="543"/>
        <v>0</v>
      </c>
      <c r="S656" s="110">
        <f t="shared" si="543"/>
        <v>0</v>
      </c>
      <c r="T656" s="110">
        <f t="shared" si="543"/>
        <v>0</v>
      </c>
      <c r="U656" s="110">
        <f t="shared" si="543"/>
        <v>0</v>
      </c>
      <c r="V656" s="110">
        <f t="shared" si="543"/>
        <v>0</v>
      </c>
      <c r="W656" s="110">
        <f t="shared" si="543"/>
        <v>0</v>
      </c>
      <c r="X656" s="110">
        <f t="shared" si="543"/>
        <v>0</v>
      </c>
      <c r="Y656" s="110">
        <f t="shared" si="543"/>
        <v>0</v>
      </c>
      <c r="Z656" s="110">
        <f t="shared" si="543"/>
        <v>0</v>
      </c>
      <c r="AA656" s="110">
        <f t="shared" si="541"/>
        <v>0</v>
      </c>
      <c r="AB656" s="110">
        <f t="shared" si="541"/>
        <v>0</v>
      </c>
      <c r="AC656" s="110">
        <f t="shared" si="541"/>
        <v>0</v>
      </c>
      <c r="AD656" s="110">
        <f t="shared" si="541"/>
        <v>0</v>
      </c>
      <c r="AE656" s="110">
        <f t="shared" si="541"/>
        <v>0</v>
      </c>
      <c r="AF656" s="110">
        <f t="shared" si="541"/>
        <v>0</v>
      </c>
      <c r="AG656" s="110">
        <f t="shared" si="541"/>
        <v>0</v>
      </c>
      <c r="AH656" s="110">
        <f t="shared" si="541"/>
        <v>0</v>
      </c>
      <c r="AI656" s="110">
        <f t="shared" si="541"/>
        <v>0</v>
      </c>
      <c r="AJ656" s="110">
        <f t="shared" si="541"/>
        <v>0</v>
      </c>
      <c r="AK656" s="110">
        <f t="shared" si="541"/>
        <v>0</v>
      </c>
      <c r="AL656" s="110">
        <f t="shared" si="541"/>
        <v>0</v>
      </c>
      <c r="AM656" s="110">
        <f t="shared" si="541"/>
        <v>0</v>
      </c>
      <c r="AN656" s="110">
        <f t="shared" si="542"/>
        <v>0</v>
      </c>
      <c r="AO656" s="110">
        <f t="shared" si="542"/>
        <v>0</v>
      </c>
      <c r="AP656" s="110">
        <f t="shared" si="542"/>
        <v>0</v>
      </c>
    </row>
    <row r="657" spans="1:42" ht="26.4" x14ac:dyDescent="0.3">
      <c r="A657" s="8">
        <f t="shared" si="505"/>
        <v>42</v>
      </c>
      <c r="B657" s="9" t="str">
        <f t="shared" si="474"/>
        <v xml:space="preserve"> </v>
      </c>
      <c r="C657" s="45" t="str">
        <f t="shared" si="452"/>
        <v xml:space="preserve">  </v>
      </c>
      <c r="D657" s="45" t="str">
        <f t="shared" si="453"/>
        <v xml:space="preserve">  </v>
      </c>
      <c r="E657" s="39"/>
      <c r="F657" s="40"/>
      <c r="G657" s="41"/>
      <c r="H657" s="42">
        <v>42</v>
      </c>
      <c r="I657" s="43"/>
      <c r="J657" s="43"/>
      <c r="K657" s="44" t="s">
        <v>72</v>
      </c>
      <c r="L657" s="110">
        <f t="shared" si="539"/>
        <v>537</v>
      </c>
      <c r="M657" s="18"/>
      <c r="N657" s="110">
        <f t="shared" si="540"/>
        <v>537</v>
      </c>
      <c r="O657" s="110">
        <f t="shared" si="543"/>
        <v>0</v>
      </c>
      <c r="P657" s="110">
        <f t="shared" si="543"/>
        <v>0</v>
      </c>
      <c r="Q657" s="110">
        <f t="shared" si="543"/>
        <v>0</v>
      </c>
      <c r="R657" s="110">
        <f t="shared" si="543"/>
        <v>0</v>
      </c>
      <c r="S657" s="110">
        <f t="shared" si="543"/>
        <v>0</v>
      </c>
      <c r="T657" s="110">
        <f t="shared" si="543"/>
        <v>0</v>
      </c>
      <c r="U657" s="110">
        <f t="shared" si="543"/>
        <v>0</v>
      </c>
      <c r="V657" s="110">
        <f t="shared" si="543"/>
        <v>0</v>
      </c>
      <c r="W657" s="110">
        <f t="shared" si="543"/>
        <v>0</v>
      </c>
      <c r="X657" s="110">
        <f t="shared" si="543"/>
        <v>0</v>
      </c>
      <c r="Y657" s="110">
        <f t="shared" si="543"/>
        <v>0</v>
      </c>
      <c r="Z657" s="110">
        <f t="shared" si="543"/>
        <v>0</v>
      </c>
      <c r="AA657" s="110">
        <f t="shared" si="541"/>
        <v>0</v>
      </c>
      <c r="AB657" s="110">
        <f t="shared" si="541"/>
        <v>0</v>
      </c>
      <c r="AC657" s="110">
        <f t="shared" si="541"/>
        <v>0</v>
      </c>
      <c r="AD657" s="110">
        <f t="shared" si="541"/>
        <v>0</v>
      </c>
      <c r="AE657" s="110">
        <f t="shared" si="541"/>
        <v>0</v>
      </c>
      <c r="AF657" s="110">
        <f t="shared" si="541"/>
        <v>0</v>
      </c>
      <c r="AG657" s="110">
        <f t="shared" si="541"/>
        <v>0</v>
      </c>
      <c r="AH657" s="110">
        <f t="shared" si="541"/>
        <v>0</v>
      </c>
      <c r="AI657" s="110">
        <f t="shared" si="541"/>
        <v>0</v>
      </c>
      <c r="AJ657" s="110">
        <f t="shared" si="541"/>
        <v>0</v>
      </c>
      <c r="AK657" s="110">
        <f t="shared" si="541"/>
        <v>0</v>
      </c>
      <c r="AL657" s="110">
        <f t="shared" si="541"/>
        <v>0</v>
      </c>
      <c r="AM657" s="110">
        <f t="shared" si="541"/>
        <v>0</v>
      </c>
      <c r="AN657" s="110">
        <f t="shared" si="542"/>
        <v>0</v>
      </c>
      <c r="AO657" s="110">
        <f t="shared" si="542"/>
        <v>0</v>
      </c>
      <c r="AP657" s="110">
        <f t="shared" si="542"/>
        <v>0</v>
      </c>
    </row>
    <row r="658" spans="1:42" ht="26.4" x14ac:dyDescent="0.3">
      <c r="A658" s="8">
        <f t="shared" si="505"/>
        <v>424</v>
      </c>
      <c r="B658" s="9" t="str">
        <f t="shared" si="474"/>
        <v xml:space="preserve"> </v>
      </c>
      <c r="C658" s="45" t="str">
        <f t="shared" si="452"/>
        <v xml:space="preserve">  </v>
      </c>
      <c r="D658" s="45" t="str">
        <f t="shared" si="453"/>
        <v xml:space="preserve">  </v>
      </c>
      <c r="E658" s="39"/>
      <c r="F658" s="40"/>
      <c r="G658" s="41"/>
      <c r="H658" s="42">
        <v>424</v>
      </c>
      <c r="I658" s="43"/>
      <c r="J658" s="43"/>
      <c r="K658" s="44" t="s">
        <v>134</v>
      </c>
      <c r="L658" s="110">
        <f t="shared" si="539"/>
        <v>537</v>
      </c>
      <c r="M658" s="18"/>
      <c r="N658" s="110">
        <f t="shared" si="540"/>
        <v>537</v>
      </c>
      <c r="O658" s="110">
        <f t="shared" si="543"/>
        <v>0</v>
      </c>
      <c r="P658" s="110">
        <f t="shared" si="543"/>
        <v>0</v>
      </c>
      <c r="Q658" s="110">
        <f t="shared" si="543"/>
        <v>0</v>
      </c>
      <c r="R658" s="110">
        <f t="shared" si="543"/>
        <v>0</v>
      </c>
      <c r="S658" s="110">
        <f t="shared" si="543"/>
        <v>0</v>
      </c>
      <c r="T658" s="110">
        <f t="shared" si="543"/>
        <v>0</v>
      </c>
      <c r="U658" s="110">
        <f t="shared" si="543"/>
        <v>0</v>
      </c>
      <c r="V658" s="110">
        <f t="shared" si="543"/>
        <v>0</v>
      </c>
      <c r="W658" s="110">
        <f t="shared" si="543"/>
        <v>0</v>
      </c>
      <c r="X658" s="110">
        <f t="shared" si="543"/>
        <v>0</v>
      </c>
      <c r="Y658" s="110">
        <f t="shared" si="543"/>
        <v>0</v>
      </c>
      <c r="Z658" s="110">
        <f t="shared" si="543"/>
        <v>0</v>
      </c>
      <c r="AA658" s="110">
        <f t="shared" si="541"/>
        <v>0</v>
      </c>
      <c r="AB658" s="110">
        <f t="shared" si="541"/>
        <v>0</v>
      </c>
      <c r="AC658" s="110">
        <f t="shared" si="541"/>
        <v>0</v>
      </c>
      <c r="AD658" s="110">
        <f t="shared" si="541"/>
        <v>0</v>
      </c>
      <c r="AE658" s="110">
        <f t="shared" si="541"/>
        <v>0</v>
      </c>
      <c r="AF658" s="110">
        <f t="shared" si="541"/>
        <v>0</v>
      </c>
      <c r="AG658" s="110">
        <f t="shared" si="541"/>
        <v>0</v>
      </c>
      <c r="AH658" s="110">
        <f t="shared" si="541"/>
        <v>0</v>
      </c>
      <c r="AI658" s="110">
        <f t="shared" si="541"/>
        <v>0</v>
      </c>
      <c r="AJ658" s="110">
        <f t="shared" si="541"/>
        <v>0</v>
      </c>
      <c r="AK658" s="110">
        <f t="shared" si="541"/>
        <v>0</v>
      </c>
      <c r="AL658" s="110">
        <f t="shared" si="541"/>
        <v>0</v>
      </c>
      <c r="AM658" s="110">
        <f t="shared" si="541"/>
        <v>0</v>
      </c>
      <c r="AN658" s="110">
        <f t="shared" si="542"/>
        <v>0</v>
      </c>
      <c r="AO658" s="110">
        <f t="shared" si="542"/>
        <v>0</v>
      </c>
      <c r="AP658" s="110">
        <f t="shared" si="542"/>
        <v>0</v>
      </c>
    </row>
    <row r="659" spans="1:42" x14ac:dyDescent="0.3">
      <c r="A659" s="8">
        <f t="shared" si="505"/>
        <v>4241</v>
      </c>
      <c r="B659" s="9">
        <f t="shared" si="474"/>
        <v>11</v>
      </c>
      <c r="C659" s="45" t="str">
        <f t="shared" si="452"/>
        <v>091</v>
      </c>
      <c r="D659" s="45" t="str">
        <f t="shared" si="453"/>
        <v>0912</v>
      </c>
      <c r="E659" s="39" t="s">
        <v>137</v>
      </c>
      <c r="F659" s="40">
        <v>11</v>
      </c>
      <c r="G659" s="41">
        <v>11</v>
      </c>
      <c r="H659" s="42">
        <v>4241</v>
      </c>
      <c r="I659" s="46">
        <v>1333</v>
      </c>
      <c r="J659" s="46">
        <v>1333</v>
      </c>
      <c r="K659" s="44" t="s">
        <v>135</v>
      </c>
      <c r="L659" s="400">
        <f>SUM(N659:AP659)</f>
        <v>537</v>
      </c>
      <c r="M659" s="18"/>
      <c r="N659" s="400">
        <v>537</v>
      </c>
      <c r="O659" s="400"/>
      <c r="P659" s="400"/>
      <c r="Q659" s="400"/>
      <c r="R659" s="400"/>
      <c r="S659" s="400"/>
      <c r="T659" s="400"/>
      <c r="U659" s="400"/>
      <c r="V659" s="400"/>
      <c r="W659" s="400"/>
      <c r="X659" s="400"/>
      <c r="Y659" s="400"/>
      <c r="Z659" s="400"/>
      <c r="AA659" s="400"/>
      <c r="AB659" s="400"/>
      <c r="AC659" s="400"/>
      <c r="AD659" s="400"/>
      <c r="AE659" s="400"/>
      <c r="AF659" s="400"/>
      <c r="AG659" s="400"/>
      <c r="AH659" s="400"/>
      <c r="AI659" s="400"/>
      <c r="AJ659" s="400"/>
      <c r="AK659" s="400"/>
      <c r="AL659" s="400"/>
      <c r="AM659" s="400"/>
      <c r="AN659" s="400"/>
      <c r="AO659" s="400"/>
      <c r="AP659" s="400"/>
    </row>
    <row r="660" spans="1:42" x14ac:dyDescent="0.3">
      <c r="A660" s="8">
        <f t="shared" si="505"/>
        <v>0</v>
      </c>
      <c r="B660" s="9" t="str">
        <f t="shared" si="474"/>
        <v xml:space="preserve"> </v>
      </c>
      <c r="C660" s="45" t="str">
        <f t="shared" si="452"/>
        <v xml:space="preserve">  </v>
      </c>
      <c r="D660" s="45" t="str">
        <f t="shared" si="453"/>
        <v xml:space="preserve">  </v>
      </c>
      <c r="E660" s="39"/>
      <c r="F660" s="40"/>
      <c r="G660" s="41"/>
      <c r="H660" s="42"/>
      <c r="I660" s="43"/>
      <c r="J660" s="43"/>
      <c r="K660" s="44"/>
      <c r="L660" s="110"/>
      <c r="M660" s="18"/>
      <c r="N660" s="110"/>
      <c r="O660" s="110"/>
      <c r="P660" s="110"/>
      <c r="Q660" s="110"/>
      <c r="R660" s="110"/>
      <c r="S660" s="110"/>
      <c r="T660" s="110"/>
      <c r="U660" s="110"/>
      <c r="V660" s="110"/>
      <c r="W660" s="110"/>
      <c r="X660" s="110"/>
      <c r="Y660" s="110"/>
      <c r="Z660" s="110"/>
      <c r="AA660" s="110"/>
      <c r="AB660" s="110"/>
      <c r="AC660" s="110"/>
      <c r="AD660" s="110"/>
      <c r="AE660" s="110"/>
      <c r="AF660" s="110"/>
      <c r="AG660" s="110"/>
      <c r="AH660" s="110"/>
      <c r="AI660" s="110"/>
      <c r="AJ660" s="110"/>
      <c r="AK660" s="110"/>
      <c r="AL660" s="110"/>
      <c r="AM660" s="110"/>
      <c r="AN660" s="110"/>
      <c r="AO660" s="110"/>
      <c r="AP660" s="110"/>
    </row>
    <row r="661" spans="1:42" x14ac:dyDescent="0.3">
      <c r="A661" s="8" t="str">
        <f t="shared" si="505"/>
        <v>T 1207 10</v>
      </c>
      <c r="B661" s="9" t="str">
        <f t="shared" si="474"/>
        <v xml:space="preserve"> </v>
      </c>
      <c r="C661" s="45" t="str">
        <f t="shared" si="452"/>
        <v xml:space="preserve">  </v>
      </c>
      <c r="D661" s="45" t="str">
        <f t="shared" si="453"/>
        <v xml:space="preserve">  </v>
      </c>
      <c r="E661" s="33" t="s">
        <v>137</v>
      </c>
      <c r="F661" s="34">
        <v>11</v>
      </c>
      <c r="G661" s="35"/>
      <c r="H661" s="106" t="s">
        <v>144</v>
      </c>
      <c r="I661" s="37"/>
      <c r="J661" s="37"/>
      <c r="K661" s="38" t="s">
        <v>145</v>
      </c>
      <c r="L661" s="114">
        <f>SUM(L662)</f>
        <v>99040</v>
      </c>
      <c r="M661" s="18"/>
      <c r="N661" s="114">
        <f>SUM(N662)</f>
        <v>99040</v>
      </c>
      <c r="O661" s="114">
        <f t="shared" ref="O661:Z662" si="544">SUM(O662)</f>
        <v>0</v>
      </c>
      <c r="P661" s="114">
        <f t="shared" si="544"/>
        <v>0</v>
      </c>
      <c r="Q661" s="114">
        <f t="shared" si="544"/>
        <v>0</v>
      </c>
      <c r="R661" s="114">
        <f t="shared" si="544"/>
        <v>0</v>
      </c>
      <c r="S661" s="114">
        <f t="shared" si="544"/>
        <v>0</v>
      </c>
      <c r="T661" s="114">
        <f t="shared" si="544"/>
        <v>0</v>
      </c>
      <c r="U661" s="114">
        <f t="shared" si="544"/>
        <v>0</v>
      </c>
      <c r="V661" s="114">
        <f t="shared" si="544"/>
        <v>0</v>
      </c>
      <c r="W661" s="114">
        <f t="shared" si="544"/>
        <v>0</v>
      </c>
      <c r="X661" s="114">
        <f t="shared" si="544"/>
        <v>0</v>
      </c>
      <c r="Y661" s="114">
        <f t="shared" si="544"/>
        <v>0</v>
      </c>
      <c r="Z661" s="114">
        <f t="shared" si="544"/>
        <v>0</v>
      </c>
      <c r="AA661" s="114">
        <f t="shared" ref="AA661:AP664" si="545">SUM(AA662)</f>
        <v>0</v>
      </c>
      <c r="AB661" s="114">
        <f t="shared" si="545"/>
        <v>0</v>
      </c>
      <c r="AC661" s="114">
        <f t="shared" si="545"/>
        <v>0</v>
      </c>
      <c r="AD661" s="114">
        <f t="shared" si="545"/>
        <v>0</v>
      </c>
      <c r="AE661" s="114">
        <f t="shared" si="545"/>
        <v>0</v>
      </c>
      <c r="AF661" s="114">
        <f t="shared" si="545"/>
        <v>0</v>
      </c>
      <c r="AG661" s="114">
        <f t="shared" si="545"/>
        <v>0</v>
      </c>
      <c r="AH661" s="114">
        <f t="shared" si="545"/>
        <v>0</v>
      </c>
      <c r="AI661" s="114">
        <f t="shared" si="545"/>
        <v>0</v>
      </c>
      <c r="AJ661" s="114">
        <f t="shared" si="545"/>
        <v>0</v>
      </c>
      <c r="AK661" s="114">
        <f t="shared" si="545"/>
        <v>0</v>
      </c>
      <c r="AL661" s="114">
        <f t="shared" si="545"/>
        <v>0</v>
      </c>
      <c r="AM661" s="114">
        <f t="shared" si="545"/>
        <v>0</v>
      </c>
      <c r="AN661" s="114">
        <f t="shared" si="545"/>
        <v>0</v>
      </c>
      <c r="AO661" s="114">
        <f t="shared" si="545"/>
        <v>0</v>
      </c>
      <c r="AP661" s="114">
        <f t="shared" si="545"/>
        <v>0</v>
      </c>
    </row>
    <row r="662" spans="1:42" x14ac:dyDescent="0.3">
      <c r="A662" s="8">
        <f t="shared" si="505"/>
        <v>3</v>
      </c>
      <c r="B662" s="9" t="str">
        <f t="shared" si="474"/>
        <v xml:space="preserve"> </v>
      </c>
      <c r="C662" s="45" t="str">
        <f t="shared" si="452"/>
        <v xml:space="preserve">  </v>
      </c>
      <c r="D662" s="45" t="str">
        <f t="shared" si="453"/>
        <v xml:space="preserve">  </v>
      </c>
      <c r="E662" s="39"/>
      <c r="F662" s="40"/>
      <c r="G662" s="41"/>
      <c r="H662" s="42">
        <v>3</v>
      </c>
      <c r="I662" s="43"/>
      <c r="J662" s="43"/>
      <c r="K662" s="44" t="s">
        <v>50</v>
      </c>
      <c r="L662" s="110">
        <f t="shared" ref="L662:L664" si="546">SUM(L663)</f>
        <v>99040</v>
      </c>
      <c r="M662" s="18"/>
      <c r="N662" s="110">
        <f t="shared" ref="N662:N664" si="547">SUM(N663)</f>
        <v>99040</v>
      </c>
      <c r="O662" s="110">
        <f t="shared" si="544"/>
        <v>0</v>
      </c>
      <c r="P662" s="110">
        <f t="shared" si="544"/>
        <v>0</v>
      </c>
      <c r="Q662" s="110">
        <f t="shared" si="544"/>
        <v>0</v>
      </c>
      <c r="R662" s="110">
        <f t="shared" si="544"/>
        <v>0</v>
      </c>
      <c r="S662" s="110">
        <f t="shared" si="544"/>
        <v>0</v>
      </c>
      <c r="T662" s="110">
        <f t="shared" si="544"/>
        <v>0</v>
      </c>
      <c r="U662" s="110">
        <f t="shared" si="544"/>
        <v>0</v>
      </c>
      <c r="V662" s="110">
        <f t="shared" si="544"/>
        <v>0</v>
      </c>
      <c r="W662" s="110">
        <f t="shared" si="544"/>
        <v>0</v>
      </c>
      <c r="X662" s="110">
        <f t="shared" si="544"/>
        <v>0</v>
      </c>
      <c r="Y662" s="110">
        <f t="shared" si="544"/>
        <v>0</v>
      </c>
      <c r="Z662" s="110">
        <f t="shared" si="544"/>
        <v>0</v>
      </c>
      <c r="AA662" s="110">
        <f t="shared" si="545"/>
        <v>0</v>
      </c>
      <c r="AB662" s="110">
        <f t="shared" si="545"/>
        <v>0</v>
      </c>
      <c r="AC662" s="110">
        <f t="shared" si="545"/>
        <v>0</v>
      </c>
      <c r="AD662" s="110">
        <f t="shared" si="545"/>
        <v>0</v>
      </c>
      <c r="AE662" s="110">
        <f t="shared" si="545"/>
        <v>0</v>
      </c>
      <c r="AF662" s="110">
        <f t="shared" si="545"/>
        <v>0</v>
      </c>
      <c r="AG662" s="110">
        <f t="shared" si="545"/>
        <v>0</v>
      </c>
      <c r="AH662" s="110">
        <f t="shared" si="545"/>
        <v>0</v>
      </c>
      <c r="AI662" s="110">
        <f t="shared" si="545"/>
        <v>0</v>
      </c>
      <c r="AJ662" s="110">
        <f t="shared" si="545"/>
        <v>0</v>
      </c>
      <c r="AK662" s="110">
        <f t="shared" si="545"/>
        <v>0</v>
      </c>
      <c r="AL662" s="110">
        <f t="shared" si="545"/>
        <v>0</v>
      </c>
      <c r="AM662" s="110">
        <f t="shared" si="545"/>
        <v>0</v>
      </c>
      <c r="AN662" s="110">
        <f t="shared" si="545"/>
        <v>0</v>
      </c>
      <c r="AO662" s="110">
        <f t="shared" si="545"/>
        <v>0</v>
      </c>
      <c r="AP662" s="110">
        <f t="shared" si="545"/>
        <v>0</v>
      </c>
    </row>
    <row r="663" spans="1:42" x14ac:dyDescent="0.3">
      <c r="A663" s="8">
        <f t="shared" si="505"/>
        <v>32</v>
      </c>
      <c r="B663" s="9" t="str">
        <f t="shared" si="474"/>
        <v xml:space="preserve"> </v>
      </c>
      <c r="C663" s="45" t="str">
        <f t="shared" si="452"/>
        <v xml:space="preserve">  </v>
      </c>
      <c r="D663" s="45" t="str">
        <f t="shared" si="453"/>
        <v xml:space="preserve">  </v>
      </c>
      <c r="E663" s="39"/>
      <c r="F663" s="40"/>
      <c r="G663" s="41"/>
      <c r="H663" s="42">
        <v>32</v>
      </c>
      <c r="I663" s="43"/>
      <c r="J663" s="43"/>
      <c r="K663" s="44" t="s">
        <v>56</v>
      </c>
      <c r="L663" s="110">
        <f t="shared" si="546"/>
        <v>99040</v>
      </c>
      <c r="M663" s="18"/>
      <c r="N663" s="110">
        <f t="shared" si="547"/>
        <v>99040</v>
      </c>
      <c r="O663" s="110">
        <f t="shared" ref="O663:Z664" si="548">SUM(O664)</f>
        <v>0</v>
      </c>
      <c r="P663" s="110">
        <f t="shared" si="548"/>
        <v>0</v>
      </c>
      <c r="Q663" s="110">
        <f t="shared" si="548"/>
        <v>0</v>
      </c>
      <c r="R663" s="110">
        <f t="shared" si="548"/>
        <v>0</v>
      </c>
      <c r="S663" s="110">
        <f t="shared" si="548"/>
        <v>0</v>
      </c>
      <c r="T663" s="110">
        <f t="shared" si="548"/>
        <v>0</v>
      </c>
      <c r="U663" s="110">
        <f t="shared" si="548"/>
        <v>0</v>
      </c>
      <c r="V663" s="110">
        <f t="shared" si="548"/>
        <v>0</v>
      </c>
      <c r="W663" s="110">
        <f t="shared" si="548"/>
        <v>0</v>
      </c>
      <c r="X663" s="110">
        <f t="shared" si="548"/>
        <v>0</v>
      </c>
      <c r="Y663" s="110">
        <f t="shared" si="548"/>
        <v>0</v>
      </c>
      <c r="Z663" s="110">
        <f t="shared" si="548"/>
        <v>0</v>
      </c>
      <c r="AA663" s="110">
        <f t="shared" si="545"/>
        <v>0</v>
      </c>
      <c r="AB663" s="110">
        <f t="shared" si="545"/>
        <v>0</v>
      </c>
      <c r="AC663" s="110">
        <f t="shared" si="545"/>
        <v>0</v>
      </c>
      <c r="AD663" s="110">
        <f t="shared" si="545"/>
        <v>0</v>
      </c>
      <c r="AE663" s="110">
        <f t="shared" si="545"/>
        <v>0</v>
      </c>
      <c r="AF663" s="110">
        <f t="shared" si="545"/>
        <v>0</v>
      </c>
      <c r="AG663" s="110">
        <f t="shared" si="545"/>
        <v>0</v>
      </c>
      <c r="AH663" s="110">
        <f t="shared" si="545"/>
        <v>0</v>
      </c>
      <c r="AI663" s="110">
        <f t="shared" si="545"/>
        <v>0</v>
      </c>
      <c r="AJ663" s="110">
        <f t="shared" si="545"/>
        <v>0</v>
      </c>
      <c r="AK663" s="110">
        <f t="shared" si="545"/>
        <v>0</v>
      </c>
      <c r="AL663" s="110">
        <f t="shared" si="545"/>
        <v>0</v>
      </c>
      <c r="AM663" s="110">
        <f t="shared" si="545"/>
        <v>0</v>
      </c>
      <c r="AN663" s="110">
        <f t="shared" si="545"/>
        <v>0</v>
      </c>
      <c r="AO663" s="110">
        <f t="shared" si="545"/>
        <v>0</v>
      </c>
      <c r="AP663" s="110">
        <f t="shared" si="545"/>
        <v>0</v>
      </c>
    </row>
    <row r="664" spans="1:42" x14ac:dyDescent="0.3">
      <c r="A664" s="8">
        <f t="shared" si="505"/>
        <v>322</v>
      </c>
      <c r="B664" s="9" t="str">
        <f t="shared" si="474"/>
        <v xml:space="preserve"> </v>
      </c>
      <c r="C664" s="45" t="str">
        <f t="shared" si="452"/>
        <v xml:space="preserve">  </v>
      </c>
      <c r="D664" s="45" t="str">
        <f t="shared" si="453"/>
        <v xml:space="preserve">  </v>
      </c>
      <c r="E664" s="39"/>
      <c r="F664" s="40"/>
      <c r="G664" s="41"/>
      <c r="H664" s="42">
        <v>322</v>
      </c>
      <c r="I664" s="43"/>
      <c r="J664" s="43"/>
      <c r="K664" s="44" t="s">
        <v>78</v>
      </c>
      <c r="L664" s="110">
        <f t="shared" si="546"/>
        <v>99040</v>
      </c>
      <c r="M664" s="18"/>
      <c r="N664" s="110">
        <f t="shared" si="547"/>
        <v>99040</v>
      </c>
      <c r="O664" s="110">
        <f t="shared" si="548"/>
        <v>0</v>
      </c>
      <c r="P664" s="110">
        <f t="shared" si="548"/>
        <v>0</v>
      </c>
      <c r="Q664" s="110">
        <f t="shared" si="548"/>
        <v>0</v>
      </c>
      <c r="R664" s="110">
        <f t="shared" si="548"/>
        <v>0</v>
      </c>
      <c r="S664" s="110">
        <f t="shared" si="548"/>
        <v>0</v>
      </c>
      <c r="T664" s="110">
        <f t="shared" si="548"/>
        <v>0</v>
      </c>
      <c r="U664" s="110">
        <f t="shared" si="548"/>
        <v>0</v>
      </c>
      <c r="V664" s="110">
        <f t="shared" si="548"/>
        <v>0</v>
      </c>
      <c r="W664" s="110">
        <f t="shared" si="548"/>
        <v>0</v>
      </c>
      <c r="X664" s="110">
        <f t="shared" si="548"/>
        <v>0</v>
      </c>
      <c r="Y664" s="110">
        <f t="shared" si="548"/>
        <v>0</v>
      </c>
      <c r="Z664" s="110">
        <f t="shared" si="548"/>
        <v>0</v>
      </c>
      <c r="AA664" s="110">
        <f t="shared" si="545"/>
        <v>0</v>
      </c>
      <c r="AB664" s="110">
        <f t="shared" si="545"/>
        <v>0</v>
      </c>
      <c r="AC664" s="110">
        <f t="shared" si="545"/>
        <v>0</v>
      </c>
      <c r="AD664" s="110">
        <f t="shared" si="545"/>
        <v>0</v>
      </c>
      <c r="AE664" s="110">
        <f t="shared" si="545"/>
        <v>0</v>
      </c>
      <c r="AF664" s="110">
        <f t="shared" si="545"/>
        <v>0</v>
      </c>
      <c r="AG664" s="110">
        <f t="shared" si="545"/>
        <v>0</v>
      </c>
      <c r="AH664" s="110">
        <f t="shared" si="545"/>
        <v>0</v>
      </c>
      <c r="AI664" s="110">
        <f t="shared" si="545"/>
        <v>0</v>
      </c>
      <c r="AJ664" s="110">
        <f t="shared" si="545"/>
        <v>0</v>
      </c>
      <c r="AK664" s="110">
        <f t="shared" si="545"/>
        <v>0</v>
      </c>
      <c r="AL664" s="110">
        <f t="shared" si="545"/>
        <v>0</v>
      </c>
      <c r="AM664" s="110">
        <f t="shared" si="545"/>
        <v>0</v>
      </c>
      <c r="AN664" s="110">
        <f t="shared" si="545"/>
        <v>0</v>
      </c>
      <c r="AO664" s="110">
        <f t="shared" si="545"/>
        <v>0</v>
      </c>
      <c r="AP664" s="110">
        <f t="shared" si="545"/>
        <v>0</v>
      </c>
    </row>
    <row r="665" spans="1:42" x14ac:dyDescent="0.3">
      <c r="A665" s="8">
        <f t="shared" si="505"/>
        <v>3222</v>
      </c>
      <c r="B665" s="9">
        <f t="shared" si="474"/>
        <v>11</v>
      </c>
      <c r="C665" s="45" t="str">
        <f t="shared" si="452"/>
        <v>091</v>
      </c>
      <c r="D665" s="45" t="str">
        <f t="shared" si="453"/>
        <v>0912</v>
      </c>
      <c r="E665" s="39" t="s">
        <v>137</v>
      </c>
      <c r="F665" s="40">
        <v>11</v>
      </c>
      <c r="G665" s="41">
        <v>11</v>
      </c>
      <c r="H665" s="42">
        <v>3222</v>
      </c>
      <c r="I665" s="46">
        <v>1334</v>
      </c>
      <c r="J665" s="46">
        <v>1334</v>
      </c>
      <c r="K665" s="44" t="s">
        <v>124</v>
      </c>
      <c r="L665" s="400">
        <f>SUM(N665:AP665)</f>
        <v>99040</v>
      </c>
      <c r="M665" s="32"/>
      <c r="N665" s="400">
        <v>99040</v>
      </c>
      <c r="O665" s="400"/>
      <c r="P665" s="400"/>
      <c r="Q665" s="400"/>
      <c r="R665" s="400"/>
      <c r="S665" s="400"/>
      <c r="T665" s="400"/>
      <c r="U665" s="400"/>
      <c r="V665" s="400"/>
      <c r="W665" s="400"/>
      <c r="X665" s="400"/>
      <c r="Y665" s="400"/>
      <c r="Z665" s="400"/>
      <c r="AA665" s="400"/>
      <c r="AB665" s="400"/>
      <c r="AC665" s="400"/>
      <c r="AD665" s="400"/>
      <c r="AE665" s="400"/>
      <c r="AF665" s="400"/>
      <c r="AG665" s="400"/>
      <c r="AH665" s="400"/>
      <c r="AI665" s="400"/>
      <c r="AJ665" s="400"/>
      <c r="AK665" s="400"/>
      <c r="AL665" s="400"/>
      <c r="AM665" s="400"/>
      <c r="AN665" s="400"/>
      <c r="AO665" s="400"/>
      <c r="AP665" s="400"/>
    </row>
    <row r="666" spans="1:42" x14ac:dyDescent="0.3">
      <c r="A666" s="8">
        <f t="shared" si="505"/>
        <v>0</v>
      </c>
      <c r="B666" s="9" t="str">
        <f t="shared" si="474"/>
        <v xml:space="preserve"> </v>
      </c>
      <c r="C666" s="45" t="str">
        <f t="shared" si="452"/>
        <v xml:space="preserve">  </v>
      </c>
      <c r="D666" s="45" t="str">
        <f t="shared" si="453"/>
        <v xml:space="preserve">  </v>
      </c>
      <c r="E666" s="39"/>
      <c r="F666" s="40"/>
      <c r="G666" s="41"/>
      <c r="H666" s="42"/>
      <c r="I666" s="43"/>
      <c r="J666" s="43"/>
      <c r="K666" s="44"/>
      <c r="L666" s="110"/>
      <c r="M666" s="18"/>
      <c r="N666" s="110"/>
      <c r="O666" s="110"/>
      <c r="P666" s="110"/>
      <c r="Q666" s="110"/>
      <c r="R666" s="110"/>
      <c r="S666" s="110"/>
      <c r="T666" s="110"/>
      <c r="U666" s="110"/>
      <c r="V666" s="110"/>
      <c r="W666" s="110"/>
      <c r="X666" s="110"/>
      <c r="Y666" s="110"/>
      <c r="Z666" s="110"/>
      <c r="AA666" s="110"/>
      <c r="AB666" s="110"/>
      <c r="AC666" s="110"/>
      <c r="AD666" s="110"/>
      <c r="AE666" s="110"/>
      <c r="AF666" s="110"/>
      <c r="AG666" s="110"/>
      <c r="AH666" s="110"/>
      <c r="AI666" s="110"/>
      <c r="AJ666" s="110"/>
      <c r="AK666" s="110"/>
      <c r="AL666" s="110"/>
      <c r="AM666" s="110"/>
      <c r="AN666" s="110"/>
      <c r="AO666" s="110"/>
      <c r="AP666" s="110"/>
    </row>
    <row r="667" spans="1:42" ht="26.4" x14ac:dyDescent="0.3">
      <c r="A667" s="8" t="str">
        <f t="shared" si="505"/>
        <v>T 1207 11</v>
      </c>
      <c r="B667" s="9" t="str">
        <f t="shared" si="474"/>
        <v xml:space="preserve"> </v>
      </c>
      <c r="C667" s="45" t="str">
        <f t="shared" si="452"/>
        <v xml:space="preserve">  </v>
      </c>
      <c r="D667" s="45" t="str">
        <f t="shared" si="453"/>
        <v xml:space="preserve">  </v>
      </c>
      <c r="E667" s="33" t="s">
        <v>137</v>
      </c>
      <c r="F667" s="34">
        <v>11.52</v>
      </c>
      <c r="G667" s="35"/>
      <c r="H667" s="106" t="s">
        <v>146</v>
      </c>
      <c r="I667" s="37"/>
      <c r="J667" s="37"/>
      <c r="K667" s="38" t="s">
        <v>147</v>
      </c>
      <c r="L667" s="114">
        <f>SUM(L671)</f>
        <v>0</v>
      </c>
      <c r="M667" s="18"/>
      <c r="N667" s="114">
        <f>SUM(N671)</f>
        <v>0</v>
      </c>
      <c r="O667" s="114">
        <f t="shared" ref="O667:Z667" si="549">SUM(O671)</f>
        <v>0</v>
      </c>
      <c r="P667" s="114">
        <f t="shared" si="549"/>
        <v>0</v>
      </c>
      <c r="Q667" s="114">
        <f t="shared" si="549"/>
        <v>0</v>
      </c>
      <c r="R667" s="114">
        <f t="shared" si="549"/>
        <v>0</v>
      </c>
      <c r="S667" s="114">
        <f t="shared" si="549"/>
        <v>0</v>
      </c>
      <c r="T667" s="114">
        <f t="shared" si="549"/>
        <v>0</v>
      </c>
      <c r="U667" s="114">
        <f t="shared" si="549"/>
        <v>0</v>
      </c>
      <c r="V667" s="114">
        <f t="shared" si="549"/>
        <v>0</v>
      </c>
      <c r="W667" s="114">
        <f t="shared" si="549"/>
        <v>0</v>
      </c>
      <c r="X667" s="114">
        <f t="shared" si="549"/>
        <v>0</v>
      </c>
      <c r="Y667" s="114">
        <f t="shared" si="549"/>
        <v>0</v>
      </c>
      <c r="Z667" s="114">
        <f t="shared" si="549"/>
        <v>0</v>
      </c>
      <c r="AA667" s="114">
        <f t="shared" ref="AA667:AP667" si="550">SUM(AA671)</f>
        <v>0</v>
      </c>
      <c r="AB667" s="114">
        <f t="shared" si="550"/>
        <v>0</v>
      </c>
      <c r="AC667" s="114">
        <f t="shared" si="550"/>
        <v>0</v>
      </c>
      <c r="AD667" s="114">
        <f t="shared" si="550"/>
        <v>0</v>
      </c>
      <c r="AE667" s="114">
        <f t="shared" si="550"/>
        <v>0</v>
      </c>
      <c r="AF667" s="114">
        <f t="shared" si="550"/>
        <v>0</v>
      </c>
      <c r="AG667" s="114">
        <f t="shared" si="550"/>
        <v>0</v>
      </c>
      <c r="AH667" s="114">
        <f t="shared" si="550"/>
        <v>0</v>
      </c>
      <c r="AI667" s="114">
        <f t="shared" si="550"/>
        <v>0</v>
      </c>
      <c r="AJ667" s="114">
        <f t="shared" si="550"/>
        <v>0</v>
      </c>
      <c r="AK667" s="114">
        <f t="shared" si="550"/>
        <v>0</v>
      </c>
      <c r="AL667" s="114">
        <f t="shared" si="550"/>
        <v>0</v>
      </c>
      <c r="AM667" s="114">
        <f t="shared" si="550"/>
        <v>0</v>
      </c>
      <c r="AN667" s="114">
        <f t="shared" si="550"/>
        <v>0</v>
      </c>
      <c r="AO667" s="114">
        <f t="shared" si="550"/>
        <v>0</v>
      </c>
      <c r="AP667" s="114">
        <f t="shared" si="550"/>
        <v>0</v>
      </c>
    </row>
    <row r="668" spans="1:42" ht="26.4" x14ac:dyDescent="0.3">
      <c r="C668" s="45"/>
      <c r="D668" s="45"/>
      <c r="E668" s="57"/>
      <c r="F668" s="58"/>
      <c r="G668" s="59"/>
      <c r="H668" s="60">
        <v>11</v>
      </c>
      <c r="I668" s="61"/>
      <c r="J668" s="61"/>
      <c r="K668" s="62" t="s">
        <v>49</v>
      </c>
      <c r="L668" s="116">
        <f>SUMIF($G$671:$G$692,$H668,L$671:L$692)</f>
        <v>0</v>
      </c>
      <c r="M668" s="18"/>
      <c r="N668" s="116">
        <f>SUMIF($G$671:$G$692,$H668,N$671:N$692)</f>
        <v>0</v>
      </c>
      <c r="O668" s="116">
        <f t="shared" ref="O668:Z670" si="551">SUMIF($G$671:$G$692,$H668,O$671:O$692)</f>
        <v>0</v>
      </c>
      <c r="P668" s="116">
        <f t="shared" si="551"/>
        <v>0</v>
      </c>
      <c r="Q668" s="116">
        <f t="shared" si="551"/>
        <v>0</v>
      </c>
      <c r="R668" s="116">
        <f t="shared" si="551"/>
        <v>0</v>
      </c>
      <c r="S668" s="116">
        <f t="shared" si="551"/>
        <v>0</v>
      </c>
      <c r="T668" s="116">
        <f t="shared" si="551"/>
        <v>0</v>
      </c>
      <c r="U668" s="116">
        <f t="shared" si="551"/>
        <v>0</v>
      </c>
      <c r="V668" s="116">
        <f t="shared" si="551"/>
        <v>0</v>
      </c>
      <c r="W668" s="116">
        <f t="shared" si="551"/>
        <v>0</v>
      </c>
      <c r="X668" s="116">
        <f t="shared" si="551"/>
        <v>0</v>
      </c>
      <c r="Y668" s="116">
        <f t="shared" si="551"/>
        <v>0</v>
      </c>
      <c r="Z668" s="116">
        <f t="shared" si="551"/>
        <v>0</v>
      </c>
      <c r="AA668" s="116">
        <f t="shared" ref="AA668:AP670" si="552">SUMIF($G$671:$G$692,$H668,AA$671:AA$692)</f>
        <v>0</v>
      </c>
      <c r="AB668" s="116">
        <f t="shared" si="552"/>
        <v>0</v>
      </c>
      <c r="AC668" s="116">
        <f t="shared" si="552"/>
        <v>0</v>
      </c>
      <c r="AD668" s="116">
        <f t="shared" si="552"/>
        <v>0</v>
      </c>
      <c r="AE668" s="116">
        <f t="shared" si="552"/>
        <v>0</v>
      </c>
      <c r="AF668" s="116">
        <f t="shared" si="552"/>
        <v>0</v>
      </c>
      <c r="AG668" s="116">
        <f t="shared" si="552"/>
        <v>0</v>
      </c>
      <c r="AH668" s="116">
        <f t="shared" si="552"/>
        <v>0</v>
      </c>
      <c r="AI668" s="116">
        <f t="shared" si="552"/>
        <v>0</v>
      </c>
      <c r="AJ668" s="116">
        <f t="shared" si="552"/>
        <v>0</v>
      </c>
      <c r="AK668" s="116">
        <f t="shared" si="552"/>
        <v>0</v>
      </c>
      <c r="AL668" s="116">
        <f t="shared" si="552"/>
        <v>0</v>
      </c>
      <c r="AM668" s="116">
        <f t="shared" si="552"/>
        <v>0</v>
      </c>
      <c r="AN668" s="116">
        <f t="shared" si="552"/>
        <v>0</v>
      </c>
      <c r="AO668" s="116">
        <f t="shared" si="552"/>
        <v>0</v>
      </c>
      <c r="AP668" s="116">
        <f t="shared" si="552"/>
        <v>0</v>
      </c>
    </row>
    <row r="669" spans="1:42" ht="26.4" x14ac:dyDescent="0.3">
      <c r="C669" s="45"/>
      <c r="D669" s="45"/>
      <c r="E669" s="57"/>
      <c r="F669" s="58"/>
      <c r="G669" s="59"/>
      <c r="H669" s="60">
        <v>51</v>
      </c>
      <c r="I669" s="61"/>
      <c r="J669" s="61"/>
      <c r="K669" s="62" t="s">
        <v>86</v>
      </c>
      <c r="L669" s="116">
        <f t="shared" ref="L669" si="553">SUMIF($G$671:$G$692,$H669,L$671:L$692)</f>
        <v>0</v>
      </c>
      <c r="M669" s="18"/>
      <c r="N669" s="116">
        <f t="shared" ref="N669" si="554">SUMIF($G$671:$G$692,$H669,N$671:N$692)</f>
        <v>0</v>
      </c>
      <c r="O669" s="116">
        <f t="shared" si="551"/>
        <v>0</v>
      </c>
      <c r="P669" s="116">
        <f t="shared" si="551"/>
        <v>0</v>
      </c>
      <c r="Q669" s="116">
        <f t="shared" si="551"/>
        <v>0</v>
      </c>
      <c r="R669" s="116">
        <f t="shared" si="551"/>
        <v>0</v>
      </c>
      <c r="S669" s="116">
        <f t="shared" si="551"/>
        <v>0</v>
      </c>
      <c r="T669" s="116">
        <f t="shared" si="551"/>
        <v>0</v>
      </c>
      <c r="U669" s="116">
        <f t="shared" si="551"/>
        <v>0</v>
      </c>
      <c r="V669" s="116">
        <f t="shared" si="551"/>
        <v>0</v>
      </c>
      <c r="W669" s="116">
        <f t="shared" si="551"/>
        <v>0</v>
      </c>
      <c r="X669" s="116">
        <f t="shared" si="551"/>
        <v>0</v>
      </c>
      <c r="Y669" s="116">
        <f t="shared" si="551"/>
        <v>0</v>
      </c>
      <c r="Z669" s="116">
        <f t="shared" si="551"/>
        <v>0</v>
      </c>
      <c r="AA669" s="116">
        <f t="shared" si="552"/>
        <v>0</v>
      </c>
      <c r="AB669" s="116">
        <f t="shared" si="552"/>
        <v>0</v>
      </c>
      <c r="AC669" s="116">
        <f t="shared" si="552"/>
        <v>0</v>
      </c>
      <c r="AD669" s="116">
        <f t="shared" si="552"/>
        <v>0</v>
      </c>
      <c r="AE669" s="116">
        <f t="shared" si="552"/>
        <v>0</v>
      </c>
      <c r="AF669" s="116">
        <f t="shared" si="552"/>
        <v>0</v>
      </c>
      <c r="AG669" s="116">
        <f t="shared" si="552"/>
        <v>0</v>
      </c>
      <c r="AH669" s="116">
        <f t="shared" si="552"/>
        <v>0</v>
      </c>
      <c r="AI669" s="116">
        <f t="shared" si="552"/>
        <v>0</v>
      </c>
      <c r="AJ669" s="116">
        <f t="shared" si="552"/>
        <v>0</v>
      </c>
      <c r="AK669" s="116">
        <f t="shared" si="552"/>
        <v>0</v>
      </c>
      <c r="AL669" s="116">
        <f t="shared" si="552"/>
        <v>0</v>
      </c>
      <c r="AM669" s="116">
        <f t="shared" si="552"/>
        <v>0</v>
      </c>
      <c r="AN669" s="116">
        <f t="shared" si="552"/>
        <v>0</v>
      </c>
      <c r="AO669" s="116">
        <f t="shared" si="552"/>
        <v>0</v>
      </c>
      <c r="AP669" s="116">
        <f t="shared" si="552"/>
        <v>0</v>
      </c>
    </row>
    <row r="670" spans="1:42" ht="26.4" x14ac:dyDescent="0.3">
      <c r="C670" s="45"/>
      <c r="D670" s="45"/>
      <c r="E670" s="57"/>
      <c r="F670" s="58"/>
      <c r="G670" s="59"/>
      <c r="H670" s="63">
        <v>52</v>
      </c>
      <c r="I670" s="64"/>
      <c r="J670" s="64"/>
      <c r="K670" s="62" t="s">
        <v>87</v>
      </c>
      <c r="L670" s="116">
        <f>SUMIF($G$671:$G$692,$H670,L$671:L$692)</f>
        <v>0</v>
      </c>
      <c r="M670" s="18"/>
      <c r="N670" s="116">
        <f>SUMIF($G$671:$G$692,$H670,N$671:N$692)</f>
        <v>0</v>
      </c>
      <c r="O670" s="116">
        <f t="shared" si="551"/>
        <v>0</v>
      </c>
      <c r="P670" s="116">
        <f t="shared" si="551"/>
        <v>0</v>
      </c>
      <c r="Q670" s="116">
        <f t="shared" si="551"/>
        <v>0</v>
      </c>
      <c r="R670" s="116">
        <f t="shared" si="551"/>
        <v>0</v>
      </c>
      <c r="S670" s="116">
        <f t="shared" si="551"/>
        <v>0</v>
      </c>
      <c r="T670" s="116">
        <f t="shared" si="551"/>
        <v>0</v>
      </c>
      <c r="U670" s="116">
        <f t="shared" si="551"/>
        <v>0</v>
      </c>
      <c r="V670" s="116">
        <f t="shared" si="551"/>
        <v>0</v>
      </c>
      <c r="W670" s="116">
        <f t="shared" si="551"/>
        <v>0</v>
      </c>
      <c r="X670" s="116">
        <f t="shared" si="551"/>
        <v>0</v>
      </c>
      <c r="Y670" s="116">
        <f t="shared" si="551"/>
        <v>0</v>
      </c>
      <c r="Z670" s="116">
        <f t="shared" si="551"/>
        <v>0</v>
      </c>
      <c r="AA670" s="116">
        <f t="shared" si="552"/>
        <v>0</v>
      </c>
      <c r="AB670" s="116">
        <f t="shared" si="552"/>
        <v>0</v>
      </c>
      <c r="AC670" s="116">
        <f t="shared" si="552"/>
        <v>0</v>
      </c>
      <c r="AD670" s="116">
        <f t="shared" si="552"/>
        <v>0</v>
      </c>
      <c r="AE670" s="116">
        <f t="shared" si="552"/>
        <v>0</v>
      </c>
      <c r="AF670" s="116">
        <f t="shared" si="552"/>
        <v>0</v>
      </c>
      <c r="AG670" s="116">
        <f t="shared" si="552"/>
        <v>0</v>
      </c>
      <c r="AH670" s="116">
        <f t="shared" si="552"/>
        <v>0</v>
      </c>
      <c r="AI670" s="116">
        <f t="shared" si="552"/>
        <v>0</v>
      </c>
      <c r="AJ670" s="116">
        <f t="shared" si="552"/>
        <v>0</v>
      </c>
      <c r="AK670" s="116">
        <f t="shared" si="552"/>
        <v>0</v>
      </c>
      <c r="AL670" s="116">
        <f t="shared" si="552"/>
        <v>0</v>
      </c>
      <c r="AM670" s="116">
        <f t="shared" si="552"/>
        <v>0</v>
      </c>
      <c r="AN670" s="116">
        <f t="shared" si="552"/>
        <v>0</v>
      </c>
      <c r="AO670" s="116">
        <f t="shared" si="552"/>
        <v>0</v>
      </c>
      <c r="AP670" s="116">
        <f t="shared" si="552"/>
        <v>0</v>
      </c>
    </row>
    <row r="671" spans="1:42" x14ac:dyDescent="0.3">
      <c r="A671" s="8">
        <f t="shared" ref="A671:A734" si="555">H671</f>
        <v>3</v>
      </c>
      <c r="B671" s="9" t="str">
        <f t="shared" ref="B671:B734" si="556">IF(J671&gt;0,G671," ")</f>
        <v xml:space="preserve"> </v>
      </c>
      <c r="C671" s="45" t="str">
        <f t="shared" si="452"/>
        <v xml:space="preserve">  </v>
      </c>
      <c r="D671" s="45" t="str">
        <f t="shared" si="453"/>
        <v xml:space="preserve">  </v>
      </c>
      <c r="E671" s="39"/>
      <c r="F671" s="40"/>
      <c r="G671" s="41"/>
      <c r="H671" s="42">
        <v>3</v>
      </c>
      <c r="I671" s="43"/>
      <c r="J671" s="43"/>
      <c r="K671" s="44" t="s">
        <v>50</v>
      </c>
      <c r="L671" s="110">
        <f>SUM(L672,L679)</f>
        <v>0</v>
      </c>
      <c r="M671" s="18"/>
      <c r="N671" s="110">
        <f>SUM(N672,N679)</f>
        <v>0</v>
      </c>
      <c r="O671" s="110">
        <f t="shared" ref="O671:Z671" si="557">SUM(O672,O679)</f>
        <v>0</v>
      </c>
      <c r="P671" s="110">
        <f t="shared" si="557"/>
        <v>0</v>
      </c>
      <c r="Q671" s="110">
        <f t="shared" si="557"/>
        <v>0</v>
      </c>
      <c r="R671" s="110">
        <f t="shared" si="557"/>
        <v>0</v>
      </c>
      <c r="S671" s="110">
        <f t="shared" si="557"/>
        <v>0</v>
      </c>
      <c r="T671" s="110">
        <f t="shared" si="557"/>
        <v>0</v>
      </c>
      <c r="U671" s="110">
        <f t="shared" si="557"/>
        <v>0</v>
      </c>
      <c r="V671" s="110">
        <f t="shared" si="557"/>
        <v>0</v>
      </c>
      <c r="W671" s="110">
        <f t="shared" si="557"/>
        <v>0</v>
      </c>
      <c r="X671" s="110">
        <f t="shared" si="557"/>
        <v>0</v>
      </c>
      <c r="Y671" s="110">
        <f t="shared" si="557"/>
        <v>0</v>
      </c>
      <c r="Z671" s="110">
        <f t="shared" si="557"/>
        <v>0</v>
      </c>
      <c r="AA671" s="110">
        <f t="shared" ref="AA671:AP671" si="558">SUM(AA672,AA679)</f>
        <v>0</v>
      </c>
      <c r="AB671" s="110">
        <f t="shared" si="558"/>
        <v>0</v>
      </c>
      <c r="AC671" s="110">
        <f t="shared" si="558"/>
        <v>0</v>
      </c>
      <c r="AD671" s="110">
        <f t="shared" si="558"/>
        <v>0</v>
      </c>
      <c r="AE671" s="110">
        <f t="shared" si="558"/>
        <v>0</v>
      </c>
      <c r="AF671" s="110">
        <f t="shared" si="558"/>
        <v>0</v>
      </c>
      <c r="AG671" s="110">
        <f t="shared" si="558"/>
        <v>0</v>
      </c>
      <c r="AH671" s="110">
        <f t="shared" si="558"/>
        <v>0</v>
      </c>
      <c r="AI671" s="110">
        <f t="shared" si="558"/>
        <v>0</v>
      </c>
      <c r="AJ671" s="110">
        <f t="shared" si="558"/>
        <v>0</v>
      </c>
      <c r="AK671" s="110">
        <f t="shared" si="558"/>
        <v>0</v>
      </c>
      <c r="AL671" s="110">
        <f t="shared" si="558"/>
        <v>0</v>
      </c>
      <c r="AM671" s="110">
        <f t="shared" si="558"/>
        <v>0</v>
      </c>
      <c r="AN671" s="110">
        <f t="shared" si="558"/>
        <v>0</v>
      </c>
      <c r="AO671" s="110">
        <f t="shared" si="558"/>
        <v>0</v>
      </c>
      <c r="AP671" s="110">
        <f t="shared" si="558"/>
        <v>0</v>
      </c>
    </row>
    <row r="672" spans="1:42" x14ac:dyDescent="0.3">
      <c r="A672" s="8">
        <f t="shared" si="555"/>
        <v>31</v>
      </c>
      <c r="B672" s="9" t="str">
        <f t="shared" si="556"/>
        <v xml:space="preserve"> </v>
      </c>
      <c r="C672" s="45" t="str">
        <f t="shared" si="452"/>
        <v xml:space="preserve">  </v>
      </c>
      <c r="D672" s="45" t="str">
        <f t="shared" si="453"/>
        <v xml:space="preserve">  </v>
      </c>
      <c r="E672" s="39"/>
      <c r="F672" s="40"/>
      <c r="G672" s="41"/>
      <c r="H672" s="42">
        <v>31</v>
      </c>
      <c r="I672" s="43"/>
      <c r="J672" s="43"/>
      <c r="K672" s="44" t="s">
        <v>51</v>
      </c>
      <c r="L672" s="110">
        <f>SUM(L673,L675,L677)</f>
        <v>0</v>
      </c>
      <c r="M672" s="18"/>
      <c r="N672" s="110">
        <f>SUM(N673,N675,N677)</f>
        <v>0</v>
      </c>
      <c r="O672" s="110">
        <f t="shared" ref="O672:Z672" si="559">SUM(O673,O675,O677)</f>
        <v>0</v>
      </c>
      <c r="P672" s="110">
        <f t="shared" si="559"/>
        <v>0</v>
      </c>
      <c r="Q672" s="110">
        <f t="shared" si="559"/>
        <v>0</v>
      </c>
      <c r="R672" s="110">
        <f t="shared" si="559"/>
        <v>0</v>
      </c>
      <c r="S672" s="110">
        <f t="shared" si="559"/>
        <v>0</v>
      </c>
      <c r="T672" s="110">
        <f t="shared" si="559"/>
        <v>0</v>
      </c>
      <c r="U672" s="110">
        <f t="shared" si="559"/>
        <v>0</v>
      </c>
      <c r="V672" s="110">
        <f t="shared" si="559"/>
        <v>0</v>
      </c>
      <c r="W672" s="110">
        <f t="shared" si="559"/>
        <v>0</v>
      </c>
      <c r="X672" s="110">
        <f t="shared" si="559"/>
        <v>0</v>
      </c>
      <c r="Y672" s="110">
        <f t="shared" si="559"/>
        <v>0</v>
      </c>
      <c r="Z672" s="110">
        <f t="shared" si="559"/>
        <v>0</v>
      </c>
      <c r="AA672" s="110">
        <f t="shared" ref="AA672:AP672" si="560">SUM(AA673,AA675,AA677)</f>
        <v>0</v>
      </c>
      <c r="AB672" s="110">
        <f t="shared" si="560"/>
        <v>0</v>
      </c>
      <c r="AC672" s="110">
        <f t="shared" si="560"/>
        <v>0</v>
      </c>
      <c r="AD672" s="110">
        <f t="shared" si="560"/>
        <v>0</v>
      </c>
      <c r="AE672" s="110">
        <f t="shared" si="560"/>
        <v>0</v>
      </c>
      <c r="AF672" s="110">
        <f t="shared" si="560"/>
        <v>0</v>
      </c>
      <c r="AG672" s="110">
        <f t="shared" si="560"/>
        <v>0</v>
      </c>
      <c r="AH672" s="110">
        <f t="shared" si="560"/>
        <v>0</v>
      </c>
      <c r="AI672" s="110">
        <f t="shared" si="560"/>
        <v>0</v>
      </c>
      <c r="AJ672" s="110">
        <f t="shared" si="560"/>
        <v>0</v>
      </c>
      <c r="AK672" s="110">
        <f t="shared" si="560"/>
        <v>0</v>
      </c>
      <c r="AL672" s="110">
        <f t="shared" si="560"/>
        <v>0</v>
      </c>
      <c r="AM672" s="110">
        <f t="shared" si="560"/>
        <v>0</v>
      </c>
      <c r="AN672" s="110">
        <f t="shared" si="560"/>
        <v>0</v>
      </c>
      <c r="AO672" s="110">
        <f t="shared" si="560"/>
        <v>0</v>
      </c>
      <c r="AP672" s="110">
        <f t="shared" si="560"/>
        <v>0</v>
      </c>
    </row>
    <row r="673" spans="1:42" x14ac:dyDescent="0.3">
      <c r="A673" s="8">
        <f t="shared" si="555"/>
        <v>311</v>
      </c>
      <c r="B673" s="9" t="str">
        <f t="shared" si="556"/>
        <v xml:space="preserve"> </v>
      </c>
      <c r="C673" s="45" t="str">
        <f t="shared" si="452"/>
        <v xml:space="preserve">  </v>
      </c>
      <c r="D673" s="45" t="str">
        <f t="shared" si="453"/>
        <v xml:space="preserve">  </v>
      </c>
      <c r="E673" s="39"/>
      <c r="F673" s="40"/>
      <c r="G673" s="41"/>
      <c r="H673" s="42">
        <v>311</v>
      </c>
      <c r="I673" s="43"/>
      <c r="J673" s="43"/>
      <c r="K673" s="44" t="s">
        <v>52</v>
      </c>
      <c r="L673" s="110">
        <f>SUM(L674:L674)</f>
        <v>0</v>
      </c>
      <c r="M673" s="18"/>
      <c r="N673" s="110">
        <f>SUM(N674:N674)</f>
        <v>0</v>
      </c>
      <c r="O673" s="110">
        <f t="shared" ref="O673:Z673" si="561">SUM(O674:O674)</f>
        <v>0</v>
      </c>
      <c r="P673" s="110">
        <f t="shared" si="561"/>
        <v>0</v>
      </c>
      <c r="Q673" s="110">
        <f t="shared" si="561"/>
        <v>0</v>
      </c>
      <c r="R673" s="110">
        <f t="shared" si="561"/>
        <v>0</v>
      </c>
      <c r="S673" s="110">
        <f t="shared" si="561"/>
        <v>0</v>
      </c>
      <c r="T673" s="110">
        <f t="shared" si="561"/>
        <v>0</v>
      </c>
      <c r="U673" s="110">
        <f t="shared" si="561"/>
        <v>0</v>
      </c>
      <c r="V673" s="110">
        <f t="shared" si="561"/>
        <v>0</v>
      </c>
      <c r="W673" s="110">
        <f t="shared" si="561"/>
        <v>0</v>
      </c>
      <c r="X673" s="110">
        <f t="shared" si="561"/>
        <v>0</v>
      </c>
      <c r="Y673" s="110">
        <f t="shared" si="561"/>
        <v>0</v>
      </c>
      <c r="Z673" s="110">
        <f t="shared" si="561"/>
        <v>0</v>
      </c>
      <c r="AA673" s="110">
        <f t="shared" ref="AA673:AP673" si="562">SUM(AA674:AA674)</f>
        <v>0</v>
      </c>
      <c r="AB673" s="110">
        <f t="shared" si="562"/>
        <v>0</v>
      </c>
      <c r="AC673" s="110">
        <f t="shared" si="562"/>
        <v>0</v>
      </c>
      <c r="AD673" s="110">
        <f t="shared" si="562"/>
        <v>0</v>
      </c>
      <c r="AE673" s="110">
        <f t="shared" si="562"/>
        <v>0</v>
      </c>
      <c r="AF673" s="110">
        <f t="shared" si="562"/>
        <v>0</v>
      </c>
      <c r="AG673" s="110">
        <f t="shared" si="562"/>
        <v>0</v>
      </c>
      <c r="AH673" s="110">
        <f t="shared" si="562"/>
        <v>0</v>
      </c>
      <c r="AI673" s="110">
        <f t="shared" si="562"/>
        <v>0</v>
      </c>
      <c r="AJ673" s="110">
        <f t="shared" si="562"/>
        <v>0</v>
      </c>
      <c r="AK673" s="110">
        <f t="shared" si="562"/>
        <v>0</v>
      </c>
      <c r="AL673" s="110">
        <f t="shared" si="562"/>
        <v>0</v>
      </c>
      <c r="AM673" s="110">
        <f t="shared" si="562"/>
        <v>0</v>
      </c>
      <c r="AN673" s="110">
        <f t="shared" si="562"/>
        <v>0</v>
      </c>
      <c r="AO673" s="110">
        <f t="shared" si="562"/>
        <v>0</v>
      </c>
      <c r="AP673" s="110">
        <f t="shared" si="562"/>
        <v>0</v>
      </c>
    </row>
    <row r="674" spans="1:42" x14ac:dyDescent="0.3">
      <c r="A674" s="8">
        <f t="shared" si="555"/>
        <v>3111</v>
      </c>
      <c r="B674" s="9">
        <f t="shared" si="556"/>
        <v>52</v>
      </c>
      <c r="C674" s="45" t="str">
        <f t="shared" si="452"/>
        <v>091</v>
      </c>
      <c r="D674" s="45" t="str">
        <f t="shared" si="453"/>
        <v>0912</v>
      </c>
      <c r="E674" s="39" t="s">
        <v>137</v>
      </c>
      <c r="F674" s="40">
        <v>52</v>
      </c>
      <c r="G674" s="35">
        <v>52</v>
      </c>
      <c r="H674" s="42">
        <v>3111</v>
      </c>
      <c r="I674" s="46">
        <v>1335</v>
      </c>
      <c r="J674" s="46">
        <v>1335</v>
      </c>
      <c r="K674" s="44" t="s">
        <v>53</v>
      </c>
      <c r="L674" s="400">
        <f>SUM(N674:AP674)</f>
        <v>0</v>
      </c>
      <c r="M674" s="66">
        <v>526</v>
      </c>
      <c r="N674" s="400"/>
      <c r="O674" s="400"/>
      <c r="P674" s="400"/>
      <c r="Q674" s="400"/>
      <c r="R674" s="400"/>
      <c r="S674" s="400"/>
      <c r="T674" s="400"/>
      <c r="U674" s="400"/>
      <c r="V674" s="400"/>
      <c r="W674" s="400"/>
      <c r="X674" s="400"/>
      <c r="Y674" s="400"/>
      <c r="Z674" s="400"/>
      <c r="AA674" s="400"/>
      <c r="AB674" s="400"/>
      <c r="AC674" s="400"/>
      <c r="AD674" s="400"/>
      <c r="AE674" s="400"/>
      <c r="AF674" s="400"/>
      <c r="AG674" s="400"/>
      <c r="AH674" s="400"/>
      <c r="AI674" s="400"/>
      <c r="AJ674" s="400"/>
      <c r="AK674" s="400"/>
      <c r="AL674" s="400"/>
      <c r="AM674" s="400"/>
      <c r="AN674" s="400"/>
      <c r="AO674" s="400"/>
      <c r="AP674" s="400"/>
    </row>
    <row r="675" spans="1:42" x14ac:dyDescent="0.3">
      <c r="A675" s="8">
        <f t="shared" si="555"/>
        <v>312</v>
      </c>
      <c r="B675" s="9" t="str">
        <f t="shared" si="556"/>
        <v xml:space="preserve"> </v>
      </c>
      <c r="C675" s="45" t="str">
        <f t="shared" si="452"/>
        <v xml:space="preserve">  </v>
      </c>
      <c r="D675" s="45" t="str">
        <f t="shared" si="453"/>
        <v xml:space="preserve">  </v>
      </c>
      <c r="E675" s="39"/>
      <c r="F675" s="40"/>
      <c r="G675" s="41"/>
      <c r="H675" s="42">
        <v>312</v>
      </c>
      <c r="I675" s="43"/>
      <c r="J675" s="43"/>
      <c r="K675" s="44" t="s">
        <v>88</v>
      </c>
      <c r="L675" s="110">
        <f>SUM(L676)</f>
        <v>0</v>
      </c>
      <c r="M675" s="18"/>
      <c r="N675" s="110">
        <f>SUM(N676)</f>
        <v>0</v>
      </c>
      <c r="O675" s="110">
        <f t="shared" ref="O675:Z675" si="563">SUM(O676)</f>
        <v>0</v>
      </c>
      <c r="P675" s="110">
        <f t="shared" si="563"/>
        <v>0</v>
      </c>
      <c r="Q675" s="110">
        <f t="shared" si="563"/>
        <v>0</v>
      </c>
      <c r="R675" s="110">
        <f t="shared" si="563"/>
        <v>0</v>
      </c>
      <c r="S675" s="110">
        <f t="shared" si="563"/>
        <v>0</v>
      </c>
      <c r="T675" s="110">
        <f t="shared" si="563"/>
        <v>0</v>
      </c>
      <c r="U675" s="110">
        <f t="shared" si="563"/>
        <v>0</v>
      </c>
      <c r="V675" s="110">
        <f t="shared" si="563"/>
        <v>0</v>
      </c>
      <c r="W675" s="110">
        <f t="shared" si="563"/>
        <v>0</v>
      </c>
      <c r="X675" s="110">
        <f t="shared" si="563"/>
        <v>0</v>
      </c>
      <c r="Y675" s="110">
        <f t="shared" si="563"/>
        <v>0</v>
      </c>
      <c r="Z675" s="110">
        <f t="shared" si="563"/>
        <v>0</v>
      </c>
      <c r="AA675" s="110">
        <f t="shared" ref="AA675:AP675" si="564">SUM(AA676)</f>
        <v>0</v>
      </c>
      <c r="AB675" s="110">
        <f t="shared" si="564"/>
        <v>0</v>
      </c>
      <c r="AC675" s="110">
        <f t="shared" si="564"/>
        <v>0</v>
      </c>
      <c r="AD675" s="110">
        <f t="shared" si="564"/>
        <v>0</v>
      </c>
      <c r="AE675" s="110">
        <f t="shared" si="564"/>
        <v>0</v>
      </c>
      <c r="AF675" s="110">
        <f t="shared" si="564"/>
        <v>0</v>
      </c>
      <c r="AG675" s="110">
        <f t="shared" si="564"/>
        <v>0</v>
      </c>
      <c r="AH675" s="110">
        <f t="shared" si="564"/>
        <v>0</v>
      </c>
      <c r="AI675" s="110">
        <f t="shared" si="564"/>
        <v>0</v>
      </c>
      <c r="AJ675" s="110">
        <f t="shared" si="564"/>
        <v>0</v>
      </c>
      <c r="AK675" s="110">
        <f t="shared" si="564"/>
        <v>0</v>
      </c>
      <c r="AL675" s="110">
        <f t="shared" si="564"/>
        <v>0</v>
      </c>
      <c r="AM675" s="110">
        <f t="shared" si="564"/>
        <v>0</v>
      </c>
      <c r="AN675" s="110">
        <f t="shared" si="564"/>
        <v>0</v>
      </c>
      <c r="AO675" s="110">
        <f t="shared" si="564"/>
        <v>0</v>
      </c>
      <c r="AP675" s="110">
        <f t="shared" si="564"/>
        <v>0</v>
      </c>
    </row>
    <row r="676" spans="1:42" x14ac:dyDescent="0.3">
      <c r="A676" s="8">
        <f t="shared" si="555"/>
        <v>3121</v>
      </c>
      <c r="B676" s="9">
        <f t="shared" si="556"/>
        <v>52</v>
      </c>
      <c r="C676" s="45" t="str">
        <f t="shared" si="452"/>
        <v>091</v>
      </c>
      <c r="D676" s="45" t="str">
        <f t="shared" si="453"/>
        <v>0912</v>
      </c>
      <c r="E676" s="39" t="s">
        <v>137</v>
      </c>
      <c r="F676" s="40">
        <v>52</v>
      </c>
      <c r="G676" s="35">
        <v>52</v>
      </c>
      <c r="H676" s="42">
        <v>3121</v>
      </c>
      <c r="I676" s="46">
        <v>1336</v>
      </c>
      <c r="J676" s="46">
        <v>1336</v>
      </c>
      <c r="K676" s="44" t="s">
        <v>88</v>
      </c>
      <c r="L676" s="400">
        <f>SUM(N676:AP676)</f>
        <v>0</v>
      </c>
      <c r="M676" s="66">
        <v>526</v>
      </c>
      <c r="N676" s="400"/>
      <c r="O676" s="400"/>
      <c r="P676" s="400"/>
      <c r="Q676" s="400"/>
      <c r="R676" s="400"/>
      <c r="S676" s="400"/>
      <c r="T676" s="400"/>
      <c r="U676" s="400"/>
      <c r="V676" s="400"/>
      <c r="W676" s="400"/>
      <c r="X676" s="400"/>
      <c r="Y676" s="400"/>
      <c r="Z676" s="400"/>
      <c r="AA676" s="400"/>
      <c r="AB676" s="400"/>
      <c r="AC676" s="400"/>
      <c r="AD676" s="400"/>
      <c r="AE676" s="400"/>
      <c r="AF676" s="400"/>
      <c r="AG676" s="400"/>
      <c r="AH676" s="400"/>
      <c r="AI676" s="400"/>
      <c r="AJ676" s="400"/>
      <c r="AK676" s="400"/>
      <c r="AL676" s="400"/>
      <c r="AM676" s="400"/>
      <c r="AN676" s="400"/>
      <c r="AO676" s="400"/>
      <c r="AP676" s="400"/>
    </row>
    <row r="677" spans="1:42" x14ac:dyDescent="0.3">
      <c r="A677" s="8">
        <f t="shared" si="555"/>
        <v>313</v>
      </c>
      <c r="B677" s="9" t="str">
        <f t="shared" si="556"/>
        <v xml:space="preserve"> </v>
      </c>
      <c r="C677" s="45" t="str">
        <f t="shared" si="452"/>
        <v xml:space="preserve">  </v>
      </c>
      <c r="D677" s="45" t="str">
        <f t="shared" si="453"/>
        <v xml:space="preserve">  </v>
      </c>
      <c r="E677" s="39"/>
      <c r="F677" s="40"/>
      <c r="G677" s="41"/>
      <c r="H677" s="42">
        <v>313</v>
      </c>
      <c r="I677" s="43"/>
      <c r="J677" s="43"/>
      <c r="K677" s="44" t="s">
        <v>54</v>
      </c>
      <c r="L677" s="110">
        <f>SUM(L678:L678)</f>
        <v>0</v>
      </c>
      <c r="M677" s="18"/>
      <c r="N677" s="110">
        <f>SUM(N678:N678)</f>
        <v>0</v>
      </c>
      <c r="O677" s="110">
        <f t="shared" ref="O677:Z677" si="565">SUM(O678:O678)</f>
        <v>0</v>
      </c>
      <c r="P677" s="110">
        <f t="shared" si="565"/>
        <v>0</v>
      </c>
      <c r="Q677" s="110">
        <f t="shared" si="565"/>
        <v>0</v>
      </c>
      <c r="R677" s="110">
        <f t="shared" si="565"/>
        <v>0</v>
      </c>
      <c r="S677" s="110">
        <f t="shared" si="565"/>
        <v>0</v>
      </c>
      <c r="T677" s="110">
        <f t="shared" si="565"/>
        <v>0</v>
      </c>
      <c r="U677" s="110">
        <f t="shared" si="565"/>
        <v>0</v>
      </c>
      <c r="V677" s="110">
        <f t="shared" si="565"/>
        <v>0</v>
      </c>
      <c r="W677" s="110">
        <f t="shared" si="565"/>
        <v>0</v>
      </c>
      <c r="X677" s="110">
        <f t="shared" si="565"/>
        <v>0</v>
      </c>
      <c r="Y677" s="110">
        <f t="shared" si="565"/>
        <v>0</v>
      </c>
      <c r="Z677" s="110">
        <f t="shared" si="565"/>
        <v>0</v>
      </c>
      <c r="AA677" s="110">
        <f t="shared" ref="AA677:AP677" si="566">SUM(AA678:AA678)</f>
        <v>0</v>
      </c>
      <c r="AB677" s="110">
        <f t="shared" si="566"/>
        <v>0</v>
      </c>
      <c r="AC677" s="110">
        <f t="shared" si="566"/>
        <v>0</v>
      </c>
      <c r="AD677" s="110">
        <f t="shared" si="566"/>
        <v>0</v>
      </c>
      <c r="AE677" s="110">
        <f t="shared" si="566"/>
        <v>0</v>
      </c>
      <c r="AF677" s="110">
        <f t="shared" si="566"/>
        <v>0</v>
      </c>
      <c r="AG677" s="110">
        <f t="shared" si="566"/>
        <v>0</v>
      </c>
      <c r="AH677" s="110">
        <f t="shared" si="566"/>
        <v>0</v>
      </c>
      <c r="AI677" s="110">
        <f t="shared" si="566"/>
        <v>0</v>
      </c>
      <c r="AJ677" s="110">
        <f t="shared" si="566"/>
        <v>0</v>
      </c>
      <c r="AK677" s="110">
        <f t="shared" si="566"/>
        <v>0</v>
      </c>
      <c r="AL677" s="110">
        <f t="shared" si="566"/>
        <v>0</v>
      </c>
      <c r="AM677" s="110">
        <f t="shared" si="566"/>
        <v>0</v>
      </c>
      <c r="AN677" s="110">
        <f t="shared" si="566"/>
        <v>0</v>
      </c>
      <c r="AO677" s="110">
        <f t="shared" si="566"/>
        <v>0</v>
      </c>
      <c r="AP677" s="110">
        <f t="shared" si="566"/>
        <v>0</v>
      </c>
    </row>
    <row r="678" spans="1:42" ht="26.4" x14ac:dyDescent="0.3">
      <c r="A678" s="8">
        <f t="shared" si="555"/>
        <v>3132</v>
      </c>
      <c r="B678" s="9">
        <f t="shared" si="556"/>
        <v>52</v>
      </c>
      <c r="C678" s="45" t="str">
        <f t="shared" si="452"/>
        <v>091</v>
      </c>
      <c r="D678" s="45" t="str">
        <f t="shared" si="453"/>
        <v>0912</v>
      </c>
      <c r="E678" s="39" t="s">
        <v>137</v>
      </c>
      <c r="F678" s="40">
        <v>52</v>
      </c>
      <c r="G678" s="35">
        <v>52</v>
      </c>
      <c r="H678" s="42">
        <v>3132</v>
      </c>
      <c r="I678" s="46">
        <v>1337</v>
      </c>
      <c r="J678" s="46">
        <v>1337</v>
      </c>
      <c r="K678" s="44" t="s">
        <v>55</v>
      </c>
      <c r="L678" s="400">
        <f>SUM(N678:AP678)</f>
        <v>0</v>
      </c>
      <c r="M678" s="66">
        <v>526</v>
      </c>
      <c r="N678" s="400"/>
      <c r="O678" s="400"/>
      <c r="P678" s="400"/>
      <c r="Q678" s="400"/>
      <c r="R678" s="400"/>
      <c r="S678" s="400"/>
      <c r="T678" s="400"/>
      <c r="U678" s="400"/>
      <c r="V678" s="400"/>
      <c r="W678" s="400"/>
      <c r="X678" s="400"/>
      <c r="Y678" s="400"/>
      <c r="Z678" s="400"/>
      <c r="AA678" s="400"/>
      <c r="AB678" s="400"/>
      <c r="AC678" s="400"/>
      <c r="AD678" s="400"/>
      <c r="AE678" s="400"/>
      <c r="AF678" s="400"/>
      <c r="AG678" s="400"/>
      <c r="AH678" s="400"/>
      <c r="AI678" s="400"/>
      <c r="AJ678" s="400"/>
      <c r="AK678" s="400"/>
      <c r="AL678" s="400"/>
      <c r="AM678" s="400"/>
      <c r="AN678" s="400"/>
      <c r="AO678" s="400"/>
      <c r="AP678" s="400"/>
    </row>
    <row r="679" spans="1:42" x14ac:dyDescent="0.3">
      <c r="A679" s="8">
        <f t="shared" si="555"/>
        <v>32</v>
      </c>
      <c r="B679" s="9" t="str">
        <f t="shared" si="556"/>
        <v xml:space="preserve"> </v>
      </c>
      <c r="C679" s="45" t="str">
        <f t="shared" si="452"/>
        <v xml:space="preserve">  </v>
      </c>
      <c r="D679" s="45" t="str">
        <f t="shared" si="453"/>
        <v xml:space="preserve">  </v>
      </c>
      <c r="E679" s="39"/>
      <c r="F679" s="40"/>
      <c r="G679" s="41"/>
      <c r="H679" s="42">
        <v>32</v>
      </c>
      <c r="I679" s="43"/>
      <c r="J679" s="43"/>
      <c r="K679" s="44" t="s">
        <v>56</v>
      </c>
      <c r="L679" s="110">
        <f>SUM(L680,L684,L689)</f>
        <v>0</v>
      </c>
      <c r="N679" s="110">
        <f>SUM(N680,N684,N689)</f>
        <v>0</v>
      </c>
      <c r="O679" s="110">
        <f t="shared" ref="O679:Z679" si="567">SUM(O680,O684,O689)</f>
        <v>0</v>
      </c>
      <c r="P679" s="110">
        <f t="shared" si="567"/>
        <v>0</v>
      </c>
      <c r="Q679" s="110">
        <f t="shared" si="567"/>
        <v>0</v>
      </c>
      <c r="R679" s="110">
        <f t="shared" si="567"/>
        <v>0</v>
      </c>
      <c r="S679" s="110">
        <f t="shared" si="567"/>
        <v>0</v>
      </c>
      <c r="T679" s="110">
        <f t="shared" si="567"/>
        <v>0</v>
      </c>
      <c r="U679" s="110">
        <f t="shared" si="567"/>
        <v>0</v>
      </c>
      <c r="V679" s="110">
        <f t="shared" si="567"/>
        <v>0</v>
      </c>
      <c r="W679" s="110">
        <f t="shared" si="567"/>
        <v>0</v>
      </c>
      <c r="X679" s="110">
        <f t="shared" si="567"/>
        <v>0</v>
      </c>
      <c r="Y679" s="110">
        <f t="shared" si="567"/>
        <v>0</v>
      </c>
      <c r="Z679" s="110">
        <f t="shared" si="567"/>
        <v>0</v>
      </c>
      <c r="AA679" s="110">
        <f t="shared" ref="AA679:AP679" si="568">SUM(AA680,AA684,AA689)</f>
        <v>0</v>
      </c>
      <c r="AB679" s="110">
        <f t="shared" si="568"/>
        <v>0</v>
      </c>
      <c r="AC679" s="110">
        <f t="shared" si="568"/>
        <v>0</v>
      </c>
      <c r="AD679" s="110">
        <f t="shared" si="568"/>
        <v>0</v>
      </c>
      <c r="AE679" s="110">
        <f t="shared" si="568"/>
        <v>0</v>
      </c>
      <c r="AF679" s="110">
        <f t="shared" si="568"/>
        <v>0</v>
      </c>
      <c r="AG679" s="110">
        <f t="shared" si="568"/>
        <v>0</v>
      </c>
      <c r="AH679" s="110">
        <f t="shared" si="568"/>
        <v>0</v>
      </c>
      <c r="AI679" s="110">
        <f t="shared" si="568"/>
        <v>0</v>
      </c>
      <c r="AJ679" s="110">
        <f t="shared" si="568"/>
        <v>0</v>
      </c>
      <c r="AK679" s="110">
        <f t="shared" si="568"/>
        <v>0</v>
      </c>
      <c r="AL679" s="110">
        <f t="shared" si="568"/>
        <v>0</v>
      </c>
      <c r="AM679" s="110">
        <f t="shared" si="568"/>
        <v>0</v>
      </c>
      <c r="AN679" s="110">
        <f t="shared" si="568"/>
        <v>0</v>
      </c>
      <c r="AO679" s="110">
        <f t="shared" si="568"/>
        <v>0</v>
      </c>
      <c r="AP679" s="110">
        <f t="shared" si="568"/>
        <v>0</v>
      </c>
    </row>
    <row r="680" spans="1:42" x14ac:dyDescent="0.3">
      <c r="A680" s="8">
        <f t="shared" si="555"/>
        <v>321</v>
      </c>
      <c r="B680" s="9" t="str">
        <f t="shared" si="556"/>
        <v xml:space="preserve"> </v>
      </c>
      <c r="C680" s="45" t="str">
        <f t="shared" si="452"/>
        <v xml:space="preserve">  </v>
      </c>
      <c r="D680" s="45" t="str">
        <f t="shared" si="453"/>
        <v xml:space="preserve">  </v>
      </c>
      <c r="E680" s="39"/>
      <c r="F680" s="40"/>
      <c r="G680" s="41"/>
      <c r="H680" s="42">
        <v>321</v>
      </c>
      <c r="I680" s="43"/>
      <c r="J680" s="43"/>
      <c r="K680" s="44" t="s">
        <v>75</v>
      </c>
      <c r="L680" s="110">
        <f>SUM(L681:L683)</f>
        <v>0</v>
      </c>
      <c r="N680" s="110">
        <f>SUM(N681:N683)</f>
        <v>0</v>
      </c>
      <c r="O680" s="110">
        <f t="shared" ref="O680:Z680" si="569">SUM(O681:O683)</f>
        <v>0</v>
      </c>
      <c r="P680" s="110">
        <f t="shared" si="569"/>
        <v>0</v>
      </c>
      <c r="Q680" s="110">
        <f t="shared" si="569"/>
        <v>0</v>
      </c>
      <c r="R680" s="110">
        <f t="shared" si="569"/>
        <v>0</v>
      </c>
      <c r="S680" s="110">
        <f t="shared" si="569"/>
        <v>0</v>
      </c>
      <c r="T680" s="110">
        <f t="shared" si="569"/>
        <v>0</v>
      </c>
      <c r="U680" s="110">
        <f t="shared" si="569"/>
        <v>0</v>
      </c>
      <c r="V680" s="110">
        <f t="shared" si="569"/>
        <v>0</v>
      </c>
      <c r="W680" s="110">
        <f t="shared" si="569"/>
        <v>0</v>
      </c>
      <c r="X680" s="110">
        <f t="shared" si="569"/>
        <v>0</v>
      </c>
      <c r="Y680" s="110">
        <f t="shared" si="569"/>
        <v>0</v>
      </c>
      <c r="Z680" s="110">
        <f t="shared" si="569"/>
        <v>0</v>
      </c>
      <c r="AA680" s="110">
        <f t="shared" ref="AA680:AP680" si="570">SUM(AA681:AA683)</f>
        <v>0</v>
      </c>
      <c r="AB680" s="110">
        <f t="shared" si="570"/>
        <v>0</v>
      </c>
      <c r="AC680" s="110">
        <f t="shared" si="570"/>
        <v>0</v>
      </c>
      <c r="AD680" s="110">
        <f t="shared" si="570"/>
        <v>0</v>
      </c>
      <c r="AE680" s="110">
        <f t="shared" si="570"/>
        <v>0</v>
      </c>
      <c r="AF680" s="110">
        <f t="shared" si="570"/>
        <v>0</v>
      </c>
      <c r="AG680" s="110">
        <f t="shared" si="570"/>
        <v>0</v>
      </c>
      <c r="AH680" s="110">
        <f t="shared" si="570"/>
        <v>0</v>
      </c>
      <c r="AI680" s="110">
        <f t="shared" si="570"/>
        <v>0</v>
      </c>
      <c r="AJ680" s="110">
        <f t="shared" si="570"/>
        <v>0</v>
      </c>
      <c r="AK680" s="110">
        <f t="shared" si="570"/>
        <v>0</v>
      </c>
      <c r="AL680" s="110">
        <f t="shared" si="570"/>
        <v>0</v>
      </c>
      <c r="AM680" s="110">
        <f t="shared" si="570"/>
        <v>0</v>
      </c>
      <c r="AN680" s="110">
        <f t="shared" si="570"/>
        <v>0</v>
      </c>
      <c r="AO680" s="110">
        <f t="shared" si="570"/>
        <v>0</v>
      </c>
      <c r="AP680" s="110">
        <f t="shared" si="570"/>
        <v>0</v>
      </c>
    </row>
    <row r="681" spans="1:42" x14ac:dyDescent="0.3">
      <c r="A681" s="8">
        <f t="shared" si="555"/>
        <v>3211</v>
      </c>
      <c r="B681" s="9">
        <f t="shared" si="556"/>
        <v>11</v>
      </c>
      <c r="C681" s="45" t="str">
        <f t="shared" si="452"/>
        <v>091</v>
      </c>
      <c r="D681" s="45" t="str">
        <f t="shared" si="453"/>
        <v>0912</v>
      </c>
      <c r="E681" s="39" t="s">
        <v>137</v>
      </c>
      <c r="F681" s="40">
        <v>11</v>
      </c>
      <c r="G681" s="41">
        <v>11</v>
      </c>
      <c r="H681" s="42">
        <v>3211</v>
      </c>
      <c r="I681" s="46">
        <v>1338</v>
      </c>
      <c r="J681" s="46">
        <v>1338</v>
      </c>
      <c r="K681" s="44" t="s">
        <v>76</v>
      </c>
      <c r="L681" s="400">
        <f>SUM(N681:AP681)</f>
        <v>0</v>
      </c>
      <c r="N681" s="400"/>
      <c r="O681" s="400"/>
      <c r="P681" s="400"/>
      <c r="Q681" s="400"/>
      <c r="R681" s="400"/>
      <c r="S681" s="400"/>
      <c r="T681" s="400"/>
      <c r="U681" s="400"/>
      <c r="V681" s="400"/>
      <c r="W681" s="400"/>
      <c r="X681" s="400"/>
      <c r="Y681" s="400"/>
      <c r="Z681" s="400"/>
      <c r="AA681" s="400"/>
      <c r="AB681" s="400"/>
      <c r="AC681" s="400"/>
      <c r="AD681" s="400"/>
      <c r="AE681" s="400"/>
      <c r="AF681" s="400"/>
      <c r="AG681" s="400"/>
      <c r="AH681" s="400"/>
      <c r="AI681" s="400"/>
      <c r="AJ681" s="400"/>
      <c r="AK681" s="400"/>
      <c r="AL681" s="400"/>
      <c r="AM681" s="400"/>
      <c r="AN681" s="400"/>
      <c r="AO681" s="400"/>
      <c r="AP681" s="400"/>
    </row>
    <row r="682" spans="1:42" x14ac:dyDescent="0.3">
      <c r="A682" s="8">
        <f t="shared" si="555"/>
        <v>3211</v>
      </c>
      <c r="B682" s="9">
        <f t="shared" si="556"/>
        <v>51</v>
      </c>
      <c r="C682" s="45" t="str">
        <f t="shared" si="452"/>
        <v>091</v>
      </c>
      <c r="D682" s="45" t="str">
        <f t="shared" si="453"/>
        <v>0912</v>
      </c>
      <c r="E682" s="39" t="s">
        <v>137</v>
      </c>
      <c r="F682" s="40">
        <v>52</v>
      </c>
      <c r="G682" s="68">
        <v>51</v>
      </c>
      <c r="H682" s="42">
        <v>3211</v>
      </c>
      <c r="I682" s="46">
        <v>1339</v>
      </c>
      <c r="J682" s="46">
        <v>1339</v>
      </c>
      <c r="K682" s="44" t="s">
        <v>76</v>
      </c>
      <c r="L682" s="400">
        <f>SUM(N682:AP682)</f>
        <v>0</v>
      </c>
      <c r="M682" s="75">
        <v>5103</v>
      </c>
      <c r="N682" s="400"/>
      <c r="O682" s="400"/>
      <c r="P682" s="400"/>
      <c r="Q682" s="400"/>
      <c r="R682" s="400"/>
      <c r="S682" s="400"/>
      <c r="T682" s="400"/>
      <c r="U682" s="400"/>
      <c r="V682" s="400"/>
      <c r="W682" s="400"/>
      <c r="X682" s="400"/>
      <c r="Y682" s="400"/>
      <c r="Z682" s="400"/>
      <c r="AA682" s="400"/>
      <c r="AB682" s="400"/>
      <c r="AC682" s="400"/>
      <c r="AD682" s="400"/>
      <c r="AE682" s="400"/>
      <c r="AF682" s="400"/>
      <c r="AG682" s="400"/>
      <c r="AH682" s="400"/>
      <c r="AI682" s="400"/>
      <c r="AJ682" s="400"/>
      <c r="AK682" s="400"/>
      <c r="AL682" s="400"/>
      <c r="AM682" s="400"/>
      <c r="AN682" s="400"/>
      <c r="AO682" s="400"/>
      <c r="AP682" s="400"/>
    </row>
    <row r="683" spans="1:42" ht="26.4" x14ac:dyDescent="0.3">
      <c r="A683" s="8">
        <f t="shared" si="555"/>
        <v>3212</v>
      </c>
      <c r="B683" s="9">
        <f t="shared" si="556"/>
        <v>52</v>
      </c>
      <c r="C683" s="45" t="str">
        <f t="shared" si="452"/>
        <v>091</v>
      </c>
      <c r="D683" s="45" t="str">
        <f t="shared" si="453"/>
        <v>0912</v>
      </c>
      <c r="E683" s="39" t="s">
        <v>137</v>
      </c>
      <c r="F683" s="40">
        <v>52</v>
      </c>
      <c r="G683" s="35">
        <v>52</v>
      </c>
      <c r="H683" s="42">
        <v>3212</v>
      </c>
      <c r="I683" s="46">
        <v>1340</v>
      </c>
      <c r="J683" s="46">
        <v>1340</v>
      </c>
      <c r="K683" s="44" t="s">
        <v>89</v>
      </c>
      <c r="L683" s="400">
        <f>SUM(N683:AP683)</f>
        <v>0</v>
      </c>
      <c r="M683" s="66">
        <v>526</v>
      </c>
      <c r="N683" s="400"/>
      <c r="O683" s="400"/>
      <c r="P683" s="400"/>
      <c r="Q683" s="400"/>
      <c r="R683" s="400"/>
      <c r="S683" s="400"/>
      <c r="T683" s="400"/>
      <c r="U683" s="400"/>
      <c r="V683" s="400"/>
      <c r="W683" s="400"/>
      <c r="X683" s="400"/>
      <c r="Y683" s="400"/>
      <c r="Z683" s="400"/>
      <c r="AA683" s="400"/>
      <c r="AB683" s="400"/>
      <c r="AC683" s="400"/>
      <c r="AD683" s="400"/>
      <c r="AE683" s="400"/>
      <c r="AF683" s="400"/>
      <c r="AG683" s="400"/>
      <c r="AH683" s="400"/>
      <c r="AI683" s="400"/>
      <c r="AJ683" s="400"/>
      <c r="AK683" s="400"/>
      <c r="AL683" s="400"/>
      <c r="AM683" s="400"/>
      <c r="AN683" s="400"/>
      <c r="AO683" s="400"/>
      <c r="AP683" s="400"/>
    </row>
    <row r="684" spans="1:42" x14ac:dyDescent="0.3">
      <c r="A684" s="8">
        <f t="shared" si="555"/>
        <v>323</v>
      </c>
      <c r="B684" s="9" t="str">
        <f t="shared" si="556"/>
        <v xml:space="preserve"> </v>
      </c>
      <c r="C684" s="45" t="str">
        <f t="shared" si="452"/>
        <v xml:space="preserve">  </v>
      </c>
      <c r="D684" s="45" t="str">
        <f t="shared" si="453"/>
        <v xml:space="preserve">  </v>
      </c>
      <c r="E684" s="39"/>
      <c r="F684" s="40"/>
      <c r="G684" s="41"/>
      <c r="H684" s="42">
        <v>323</v>
      </c>
      <c r="I684" s="43"/>
      <c r="J684" s="43"/>
      <c r="K684" s="44" t="s">
        <v>57</v>
      </c>
      <c r="L684" s="110">
        <f>SUM(L685:L688)</f>
        <v>0</v>
      </c>
      <c r="M684" s="18"/>
      <c r="N684" s="110">
        <f t="shared" ref="N684" si="571">SUM(N685:N688)</f>
        <v>0</v>
      </c>
      <c r="O684" s="110">
        <f t="shared" ref="O684:Z684" si="572">SUM(O685:O688)</f>
        <v>0</v>
      </c>
      <c r="P684" s="110">
        <f t="shared" si="572"/>
        <v>0</v>
      </c>
      <c r="Q684" s="110">
        <f t="shared" si="572"/>
        <v>0</v>
      </c>
      <c r="R684" s="110">
        <f t="shared" si="572"/>
        <v>0</v>
      </c>
      <c r="S684" s="110">
        <f t="shared" si="572"/>
        <v>0</v>
      </c>
      <c r="T684" s="110">
        <f t="shared" si="572"/>
        <v>0</v>
      </c>
      <c r="U684" s="110">
        <f t="shared" si="572"/>
        <v>0</v>
      </c>
      <c r="V684" s="110">
        <f t="shared" si="572"/>
        <v>0</v>
      </c>
      <c r="W684" s="110">
        <f t="shared" si="572"/>
        <v>0</v>
      </c>
      <c r="X684" s="110">
        <f t="shared" si="572"/>
        <v>0</v>
      </c>
      <c r="Y684" s="110">
        <f t="shared" si="572"/>
        <v>0</v>
      </c>
      <c r="Z684" s="110">
        <f t="shared" si="572"/>
        <v>0</v>
      </c>
      <c r="AA684" s="110">
        <f t="shared" ref="AA684:AP684" si="573">SUM(AA685:AA688)</f>
        <v>0</v>
      </c>
      <c r="AB684" s="110">
        <f t="shared" si="573"/>
        <v>0</v>
      </c>
      <c r="AC684" s="110">
        <f t="shared" si="573"/>
        <v>0</v>
      </c>
      <c r="AD684" s="110">
        <f t="shared" si="573"/>
        <v>0</v>
      </c>
      <c r="AE684" s="110">
        <f t="shared" si="573"/>
        <v>0</v>
      </c>
      <c r="AF684" s="110">
        <f t="shared" si="573"/>
        <v>0</v>
      </c>
      <c r="AG684" s="110">
        <f t="shared" si="573"/>
        <v>0</v>
      </c>
      <c r="AH684" s="110">
        <f t="shared" si="573"/>
        <v>0</v>
      </c>
      <c r="AI684" s="110">
        <f t="shared" si="573"/>
        <v>0</v>
      </c>
      <c r="AJ684" s="110">
        <f t="shared" si="573"/>
        <v>0</v>
      </c>
      <c r="AK684" s="110">
        <f t="shared" si="573"/>
        <v>0</v>
      </c>
      <c r="AL684" s="110">
        <f t="shared" si="573"/>
        <v>0</v>
      </c>
      <c r="AM684" s="110">
        <f t="shared" si="573"/>
        <v>0</v>
      </c>
      <c r="AN684" s="110">
        <f t="shared" si="573"/>
        <v>0</v>
      </c>
      <c r="AO684" s="110">
        <f t="shared" si="573"/>
        <v>0</v>
      </c>
      <c r="AP684" s="110">
        <f t="shared" si="573"/>
        <v>0</v>
      </c>
    </row>
    <row r="685" spans="1:42" x14ac:dyDescent="0.3">
      <c r="A685" s="8">
        <f t="shared" si="555"/>
        <v>3237</v>
      </c>
      <c r="B685" s="9">
        <f t="shared" si="556"/>
        <v>11</v>
      </c>
      <c r="C685" s="45" t="str">
        <f t="shared" si="452"/>
        <v>091</v>
      </c>
      <c r="D685" s="45" t="str">
        <f t="shared" si="453"/>
        <v>0912</v>
      </c>
      <c r="E685" s="39" t="s">
        <v>137</v>
      </c>
      <c r="F685" s="40">
        <v>11</v>
      </c>
      <c r="G685" s="41">
        <v>11</v>
      </c>
      <c r="H685" s="42">
        <v>3237</v>
      </c>
      <c r="I685" s="46">
        <v>1341</v>
      </c>
      <c r="J685" s="46">
        <v>1341</v>
      </c>
      <c r="K685" s="44" t="s">
        <v>61</v>
      </c>
      <c r="L685" s="400">
        <f>SUM(N685:AP685)</f>
        <v>0</v>
      </c>
      <c r="N685" s="400"/>
      <c r="O685" s="400"/>
      <c r="P685" s="400"/>
      <c r="Q685" s="400"/>
      <c r="R685" s="400"/>
      <c r="S685" s="400"/>
      <c r="T685" s="400"/>
      <c r="U685" s="400"/>
      <c r="V685" s="400"/>
      <c r="W685" s="400"/>
      <c r="X685" s="400"/>
      <c r="Y685" s="400"/>
      <c r="Z685" s="400"/>
      <c r="AA685" s="400"/>
      <c r="AB685" s="400"/>
      <c r="AC685" s="400"/>
      <c r="AD685" s="400"/>
      <c r="AE685" s="400"/>
      <c r="AF685" s="400"/>
      <c r="AG685" s="400"/>
      <c r="AH685" s="400"/>
      <c r="AI685" s="400"/>
      <c r="AJ685" s="400"/>
      <c r="AK685" s="400"/>
      <c r="AL685" s="400"/>
      <c r="AM685" s="400"/>
      <c r="AN685" s="400"/>
      <c r="AO685" s="400"/>
      <c r="AP685" s="400"/>
    </row>
    <row r="686" spans="1:42" x14ac:dyDescent="0.3">
      <c r="A686" s="8">
        <f t="shared" si="555"/>
        <v>3237</v>
      </c>
      <c r="B686" s="9">
        <f t="shared" si="556"/>
        <v>51</v>
      </c>
      <c r="C686" s="45" t="str">
        <f t="shared" si="452"/>
        <v>091</v>
      </c>
      <c r="D686" s="45" t="str">
        <f t="shared" si="453"/>
        <v>0912</v>
      </c>
      <c r="E686" s="39" t="s">
        <v>137</v>
      </c>
      <c r="F686" s="40">
        <v>52</v>
      </c>
      <c r="G686" s="68">
        <v>51</v>
      </c>
      <c r="H686" s="42">
        <v>3237</v>
      </c>
      <c r="I686" s="46">
        <v>1342</v>
      </c>
      <c r="J686" s="46">
        <v>1342</v>
      </c>
      <c r="K686" s="44" t="s">
        <v>61</v>
      </c>
      <c r="L686" s="400">
        <f>SUM(N686:AP686)</f>
        <v>0</v>
      </c>
      <c r="M686" s="75">
        <v>5103</v>
      </c>
      <c r="N686" s="400"/>
      <c r="O686" s="400"/>
      <c r="P686" s="400"/>
      <c r="Q686" s="400"/>
      <c r="R686" s="400"/>
      <c r="S686" s="400"/>
      <c r="T686" s="400"/>
      <c r="U686" s="400"/>
      <c r="V686" s="400"/>
      <c r="W686" s="400"/>
      <c r="X686" s="400"/>
      <c r="Y686" s="400"/>
      <c r="Z686" s="400"/>
      <c r="AA686" s="400"/>
      <c r="AB686" s="400"/>
      <c r="AC686" s="400"/>
      <c r="AD686" s="400"/>
      <c r="AE686" s="400"/>
      <c r="AF686" s="400"/>
      <c r="AG686" s="400"/>
      <c r="AH686" s="400"/>
      <c r="AI686" s="400"/>
      <c r="AJ686" s="400"/>
      <c r="AK686" s="400"/>
      <c r="AL686" s="400"/>
      <c r="AM686" s="400"/>
      <c r="AN686" s="400"/>
      <c r="AO686" s="400"/>
      <c r="AP686" s="400"/>
    </row>
    <row r="687" spans="1:42" x14ac:dyDescent="0.3">
      <c r="A687" s="8">
        <f t="shared" si="555"/>
        <v>3239</v>
      </c>
      <c r="B687" s="9">
        <f t="shared" si="556"/>
        <v>11</v>
      </c>
      <c r="C687" s="45" t="str">
        <f t="shared" si="452"/>
        <v>091</v>
      </c>
      <c r="D687" s="45" t="str">
        <f t="shared" si="453"/>
        <v>0912</v>
      </c>
      <c r="E687" s="39" t="s">
        <v>137</v>
      </c>
      <c r="F687" s="40">
        <v>11</v>
      </c>
      <c r="G687" s="41">
        <v>11</v>
      </c>
      <c r="H687" s="42">
        <v>3239</v>
      </c>
      <c r="I687" s="46">
        <v>1343</v>
      </c>
      <c r="J687" s="46">
        <v>1343</v>
      </c>
      <c r="K687" s="44" t="s">
        <v>62</v>
      </c>
      <c r="L687" s="400">
        <f>SUM(N687:AP687)</f>
        <v>0</v>
      </c>
      <c r="N687" s="400"/>
      <c r="O687" s="400"/>
      <c r="P687" s="400"/>
      <c r="Q687" s="400"/>
      <c r="R687" s="400"/>
      <c r="S687" s="400"/>
      <c r="T687" s="400"/>
      <c r="U687" s="400"/>
      <c r="V687" s="400"/>
      <c r="W687" s="400"/>
      <c r="X687" s="400"/>
      <c r="Y687" s="400"/>
      <c r="Z687" s="400"/>
      <c r="AA687" s="400"/>
      <c r="AB687" s="400"/>
      <c r="AC687" s="400"/>
      <c r="AD687" s="400"/>
      <c r="AE687" s="400"/>
      <c r="AF687" s="400"/>
      <c r="AG687" s="400"/>
      <c r="AH687" s="400"/>
      <c r="AI687" s="400"/>
      <c r="AJ687" s="400"/>
      <c r="AK687" s="400"/>
      <c r="AL687" s="400"/>
      <c r="AM687" s="400"/>
      <c r="AN687" s="400"/>
      <c r="AO687" s="400"/>
      <c r="AP687" s="400"/>
    </row>
    <row r="688" spans="1:42" x14ac:dyDescent="0.3">
      <c r="A688" s="8">
        <f t="shared" si="555"/>
        <v>3239</v>
      </c>
      <c r="B688" s="9">
        <f t="shared" si="556"/>
        <v>51</v>
      </c>
      <c r="C688" s="45" t="str">
        <f t="shared" si="452"/>
        <v>091</v>
      </c>
      <c r="D688" s="45" t="str">
        <f t="shared" si="453"/>
        <v>0912</v>
      </c>
      <c r="E688" s="39" t="s">
        <v>137</v>
      </c>
      <c r="F688" s="40">
        <v>52</v>
      </c>
      <c r="G688" s="68">
        <v>51</v>
      </c>
      <c r="H688" s="42">
        <v>3239</v>
      </c>
      <c r="I688" s="46">
        <v>1344</v>
      </c>
      <c r="J688" s="46">
        <v>1344</v>
      </c>
      <c r="K688" s="44" t="s">
        <v>62</v>
      </c>
      <c r="L688" s="400">
        <f>SUM(N688:AP688)</f>
        <v>0</v>
      </c>
      <c r="M688" s="75">
        <v>5103</v>
      </c>
      <c r="N688" s="400"/>
      <c r="O688" s="400"/>
      <c r="P688" s="400"/>
      <c r="Q688" s="400"/>
      <c r="R688" s="400"/>
      <c r="S688" s="400"/>
      <c r="T688" s="400"/>
      <c r="U688" s="400"/>
      <c r="V688" s="400"/>
      <c r="W688" s="400"/>
      <c r="X688" s="400"/>
      <c r="Y688" s="400"/>
      <c r="Z688" s="400"/>
      <c r="AA688" s="400"/>
      <c r="AB688" s="400"/>
      <c r="AC688" s="400"/>
      <c r="AD688" s="400"/>
      <c r="AE688" s="400"/>
      <c r="AF688" s="400"/>
      <c r="AG688" s="400"/>
      <c r="AH688" s="400"/>
      <c r="AI688" s="400"/>
      <c r="AJ688" s="400"/>
      <c r="AK688" s="400"/>
      <c r="AL688" s="400"/>
      <c r="AM688" s="400"/>
      <c r="AN688" s="400"/>
      <c r="AO688" s="400"/>
      <c r="AP688" s="400"/>
    </row>
    <row r="689" spans="1:42" ht="26.4" x14ac:dyDescent="0.3">
      <c r="A689" s="8">
        <f t="shared" si="555"/>
        <v>329</v>
      </c>
      <c r="B689" s="9" t="str">
        <f t="shared" si="556"/>
        <v xml:space="preserve"> </v>
      </c>
      <c r="C689" s="45" t="str">
        <f t="shared" si="452"/>
        <v xml:space="preserve">  </v>
      </c>
      <c r="D689" s="45" t="str">
        <f t="shared" si="453"/>
        <v xml:space="preserve">  </v>
      </c>
      <c r="E689" s="39"/>
      <c r="F689" s="40"/>
      <c r="G689" s="41"/>
      <c r="H689" s="42">
        <v>329</v>
      </c>
      <c r="I689" s="43"/>
      <c r="J689" s="43"/>
      <c r="K689" s="44" t="s">
        <v>63</v>
      </c>
      <c r="L689" s="110">
        <f>SUM(L690:L691)</f>
        <v>0</v>
      </c>
      <c r="N689" s="110">
        <f>SUM(N690:N691)</f>
        <v>0</v>
      </c>
      <c r="O689" s="110">
        <f t="shared" ref="O689:Z689" si="574">SUM(O690:O691)</f>
        <v>0</v>
      </c>
      <c r="P689" s="110">
        <f t="shared" si="574"/>
        <v>0</v>
      </c>
      <c r="Q689" s="110">
        <f t="shared" si="574"/>
        <v>0</v>
      </c>
      <c r="R689" s="110">
        <f t="shared" si="574"/>
        <v>0</v>
      </c>
      <c r="S689" s="110">
        <f t="shared" si="574"/>
        <v>0</v>
      </c>
      <c r="T689" s="110">
        <f t="shared" si="574"/>
        <v>0</v>
      </c>
      <c r="U689" s="110">
        <f t="shared" si="574"/>
        <v>0</v>
      </c>
      <c r="V689" s="110">
        <f t="shared" si="574"/>
        <v>0</v>
      </c>
      <c r="W689" s="110">
        <f t="shared" si="574"/>
        <v>0</v>
      </c>
      <c r="X689" s="110">
        <f t="shared" si="574"/>
        <v>0</v>
      </c>
      <c r="Y689" s="110">
        <f t="shared" si="574"/>
        <v>0</v>
      </c>
      <c r="Z689" s="110">
        <f t="shared" si="574"/>
        <v>0</v>
      </c>
      <c r="AA689" s="110">
        <f t="shared" ref="AA689:AP689" si="575">SUM(AA690:AA691)</f>
        <v>0</v>
      </c>
      <c r="AB689" s="110">
        <f t="shared" si="575"/>
        <v>0</v>
      </c>
      <c r="AC689" s="110">
        <f t="shared" si="575"/>
        <v>0</v>
      </c>
      <c r="AD689" s="110">
        <f t="shared" si="575"/>
        <v>0</v>
      </c>
      <c r="AE689" s="110">
        <f t="shared" si="575"/>
        <v>0</v>
      </c>
      <c r="AF689" s="110">
        <f t="shared" si="575"/>
        <v>0</v>
      </c>
      <c r="AG689" s="110">
        <f t="shared" si="575"/>
        <v>0</v>
      </c>
      <c r="AH689" s="110">
        <f t="shared" si="575"/>
        <v>0</v>
      </c>
      <c r="AI689" s="110">
        <f t="shared" si="575"/>
        <v>0</v>
      </c>
      <c r="AJ689" s="110">
        <f t="shared" si="575"/>
        <v>0</v>
      </c>
      <c r="AK689" s="110">
        <f t="shared" si="575"/>
        <v>0</v>
      </c>
      <c r="AL689" s="110">
        <f t="shared" si="575"/>
        <v>0</v>
      </c>
      <c r="AM689" s="110">
        <f t="shared" si="575"/>
        <v>0</v>
      </c>
      <c r="AN689" s="110">
        <f t="shared" si="575"/>
        <v>0</v>
      </c>
      <c r="AO689" s="110">
        <f t="shared" si="575"/>
        <v>0</v>
      </c>
      <c r="AP689" s="110">
        <f t="shared" si="575"/>
        <v>0</v>
      </c>
    </row>
    <row r="690" spans="1:42" x14ac:dyDescent="0.3">
      <c r="A690" s="8">
        <f t="shared" si="555"/>
        <v>3293</v>
      </c>
      <c r="B690" s="9">
        <f t="shared" si="556"/>
        <v>11</v>
      </c>
      <c r="C690" s="45" t="str">
        <f t="shared" si="452"/>
        <v>091</v>
      </c>
      <c r="D690" s="45" t="str">
        <f t="shared" si="453"/>
        <v>0912</v>
      </c>
      <c r="E690" s="39" t="s">
        <v>137</v>
      </c>
      <c r="F690" s="40">
        <v>11</v>
      </c>
      <c r="G690" s="41">
        <v>11</v>
      </c>
      <c r="H690" s="42">
        <v>3293</v>
      </c>
      <c r="I690" s="46">
        <v>1345</v>
      </c>
      <c r="J690" s="46">
        <v>1345</v>
      </c>
      <c r="K690" s="44" t="s">
        <v>65</v>
      </c>
      <c r="L690" s="400">
        <f>SUM(N690:AP690)</f>
        <v>0</v>
      </c>
      <c r="N690" s="400"/>
      <c r="O690" s="400"/>
      <c r="P690" s="400"/>
      <c r="Q690" s="400"/>
      <c r="R690" s="400"/>
      <c r="S690" s="400"/>
      <c r="T690" s="400"/>
      <c r="U690" s="400"/>
      <c r="V690" s="400"/>
      <c r="W690" s="400"/>
      <c r="X690" s="400"/>
      <c r="Y690" s="400"/>
      <c r="Z690" s="400"/>
      <c r="AA690" s="400"/>
      <c r="AB690" s="400"/>
      <c r="AC690" s="400"/>
      <c r="AD690" s="400"/>
      <c r="AE690" s="400"/>
      <c r="AF690" s="400"/>
      <c r="AG690" s="400"/>
      <c r="AH690" s="400"/>
      <c r="AI690" s="400"/>
      <c r="AJ690" s="400"/>
      <c r="AK690" s="400"/>
      <c r="AL690" s="400"/>
      <c r="AM690" s="400"/>
      <c r="AN690" s="400"/>
      <c r="AO690" s="400"/>
      <c r="AP690" s="400"/>
    </row>
    <row r="691" spans="1:42" x14ac:dyDescent="0.3">
      <c r="A691" s="8">
        <f t="shared" si="555"/>
        <v>3293</v>
      </c>
      <c r="B691" s="9">
        <f t="shared" si="556"/>
        <v>51</v>
      </c>
      <c r="C691" s="45" t="str">
        <f t="shared" si="452"/>
        <v>091</v>
      </c>
      <c r="D691" s="45" t="str">
        <f t="shared" si="453"/>
        <v>0912</v>
      </c>
      <c r="E691" s="39" t="s">
        <v>137</v>
      </c>
      <c r="F691" s="40">
        <v>52</v>
      </c>
      <c r="G691" s="68">
        <v>51</v>
      </c>
      <c r="H691" s="42">
        <v>3293</v>
      </c>
      <c r="I691" s="46">
        <v>1346</v>
      </c>
      <c r="J691" s="46">
        <v>1346</v>
      </c>
      <c r="K691" s="44" t="s">
        <v>65</v>
      </c>
      <c r="L691" s="400">
        <f>SUM(N691:AP691)</f>
        <v>0</v>
      </c>
      <c r="M691" s="75">
        <v>5103</v>
      </c>
      <c r="N691" s="400"/>
      <c r="O691" s="400"/>
      <c r="P691" s="400"/>
      <c r="Q691" s="400"/>
      <c r="R691" s="400"/>
      <c r="S691" s="400"/>
      <c r="T691" s="400"/>
      <c r="U691" s="400"/>
      <c r="V691" s="400"/>
      <c r="W691" s="400"/>
      <c r="X691" s="400"/>
      <c r="Y691" s="400"/>
      <c r="Z691" s="400"/>
      <c r="AA691" s="400"/>
      <c r="AB691" s="400"/>
      <c r="AC691" s="400"/>
      <c r="AD691" s="400"/>
      <c r="AE691" s="400"/>
      <c r="AF691" s="400"/>
      <c r="AG691" s="400"/>
      <c r="AH691" s="400"/>
      <c r="AI691" s="400"/>
      <c r="AJ691" s="400"/>
      <c r="AK691" s="400"/>
      <c r="AL691" s="400"/>
      <c r="AM691" s="400"/>
      <c r="AN691" s="400"/>
      <c r="AO691" s="400"/>
      <c r="AP691" s="400"/>
    </row>
    <row r="692" spans="1:42" x14ac:dyDescent="0.3">
      <c r="A692" s="8">
        <f t="shared" si="555"/>
        <v>0</v>
      </c>
      <c r="B692" s="9" t="str">
        <f t="shared" si="556"/>
        <v xml:space="preserve"> </v>
      </c>
      <c r="C692" s="45" t="str">
        <f t="shared" si="452"/>
        <v xml:space="preserve">  </v>
      </c>
      <c r="D692" s="45" t="str">
        <f t="shared" si="453"/>
        <v xml:space="preserve">  </v>
      </c>
      <c r="E692" s="39"/>
      <c r="F692" s="40"/>
      <c r="G692" s="41"/>
      <c r="H692" s="42"/>
      <c r="I692" s="43"/>
      <c r="J692" s="43"/>
      <c r="K692" s="44"/>
      <c r="L692" s="110"/>
      <c r="M692" s="18"/>
      <c r="N692" s="110"/>
      <c r="O692" s="110"/>
      <c r="P692" s="110"/>
      <c r="Q692" s="110"/>
      <c r="R692" s="110"/>
      <c r="S692" s="110"/>
      <c r="T692" s="110"/>
      <c r="U692" s="110"/>
      <c r="V692" s="110"/>
      <c r="W692" s="110"/>
      <c r="X692" s="110"/>
      <c r="Y692" s="110"/>
      <c r="Z692" s="110"/>
      <c r="AA692" s="110"/>
      <c r="AB692" s="110"/>
      <c r="AC692" s="110"/>
      <c r="AD692" s="110"/>
      <c r="AE692" s="110"/>
      <c r="AF692" s="110"/>
      <c r="AG692" s="110"/>
      <c r="AH692" s="110"/>
      <c r="AI692" s="110"/>
      <c r="AJ692" s="110"/>
      <c r="AK692" s="110"/>
      <c r="AL692" s="110"/>
      <c r="AM692" s="110"/>
      <c r="AN692" s="110"/>
      <c r="AO692" s="110"/>
      <c r="AP692" s="110"/>
    </row>
    <row r="693" spans="1:42" x14ac:dyDescent="0.3">
      <c r="A693" s="8" t="str">
        <f t="shared" si="555"/>
        <v>T 1207 18</v>
      </c>
      <c r="B693" s="9" t="str">
        <f t="shared" si="556"/>
        <v xml:space="preserve"> </v>
      </c>
      <c r="C693" s="45" t="str">
        <f t="shared" si="452"/>
        <v xml:space="preserve">  </v>
      </c>
      <c r="D693" s="45" t="str">
        <f t="shared" si="453"/>
        <v xml:space="preserve">  </v>
      </c>
      <c r="E693" s="33" t="s">
        <v>137</v>
      </c>
      <c r="F693" s="34">
        <v>11</v>
      </c>
      <c r="G693" s="35"/>
      <c r="H693" s="106" t="s">
        <v>197</v>
      </c>
      <c r="I693" s="37"/>
      <c r="J693" s="37"/>
      <c r="K693" s="38" t="s">
        <v>198</v>
      </c>
      <c r="L693" s="114">
        <f>SUM(L694)</f>
        <v>0</v>
      </c>
      <c r="N693" s="114">
        <f>SUM(N694)</f>
        <v>0</v>
      </c>
      <c r="O693" s="114">
        <f t="shared" ref="O693:Z693" si="576">SUM(O694)</f>
        <v>0</v>
      </c>
      <c r="P693" s="114">
        <f t="shared" si="576"/>
        <v>0</v>
      </c>
      <c r="Q693" s="114">
        <f t="shared" si="576"/>
        <v>0</v>
      </c>
      <c r="R693" s="114">
        <f t="shared" si="576"/>
        <v>0</v>
      </c>
      <c r="S693" s="114">
        <f t="shared" si="576"/>
        <v>0</v>
      </c>
      <c r="T693" s="114">
        <f t="shared" si="576"/>
        <v>0</v>
      </c>
      <c r="U693" s="114">
        <f t="shared" si="576"/>
        <v>0</v>
      </c>
      <c r="V693" s="114">
        <f t="shared" si="576"/>
        <v>0</v>
      </c>
      <c r="W693" s="114">
        <f t="shared" si="576"/>
        <v>0</v>
      </c>
      <c r="X693" s="114">
        <f t="shared" si="576"/>
        <v>0</v>
      </c>
      <c r="Y693" s="114">
        <f t="shared" si="576"/>
        <v>0</v>
      </c>
      <c r="Z693" s="114">
        <f t="shared" si="576"/>
        <v>0</v>
      </c>
      <c r="AA693" s="114">
        <f t="shared" ref="AA693:AP693" si="577">SUM(AA694)</f>
        <v>0</v>
      </c>
      <c r="AB693" s="114">
        <f t="shared" si="577"/>
        <v>0</v>
      </c>
      <c r="AC693" s="114">
        <f t="shared" si="577"/>
        <v>0</v>
      </c>
      <c r="AD693" s="114">
        <f t="shared" si="577"/>
        <v>0</v>
      </c>
      <c r="AE693" s="114">
        <f t="shared" si="577"/>
        <v>0</v>
      </c>
      <c r="AF693" s="114">
        <f t="shared" si="577"/>
        <v>0</v>
      </c>
      <c r="AG693" s="114">
        <f t="shared" si="577"/>
        <v>0</v>
      </c>
      <c r="AH693" s="114">
        <f t="shared" si="577"/>
        <v>0</v>
      </c>
      <c r="AI693" s="114">
        <f t="shared" si="577"/>
        <v>0</v>
      </c>
      <c r="AJ693" s="114">
        <f t="shared" si="577"/>
        <v>0</v>
      </c>
      <c r="AK693" s="114">
        <f t="shared" si="577"/>
        <v>0</v>
      </c>
      <c r="AL693" s="114">
        <f t="shared" si="577"/>
        <v>0</v>
      </c>
      <c r="AM693" s="114">
        <f t="shared" si="577"/>
        <v>0</v>
      </c>
      <c r="AN693" s="114">
        <f t="shared" si="577"/>
        <v>0</v>
      </c>
      <c r="AO693" s="114">
        <f t="shared" si="577"/>
        <v>0</v>
      </c>
      <c r="AP693" s="114">
        <f t="shared" si="577"/>
        <v>0</v>
      </c>
    </row>
    <row r="694" spans="1:42" x14ac:dyDescent="0.3">
      <c r="A694" s="8">
        <f t="shared" si="555"/>
        <v>3</v>
      </c>
      <c r="B694" s="9" t="str">
        <f t="shared" si="556"/>
        <v xml:space="preserve"> </v>
      </c>
      <c r="C694" s="45" t="str">
        <f t="shared" si="452"/>
        <v xml:space="preserve">  </v>
      </c>
      <c r="D694" s="45" t="str">
        <f t="shared" si="453"/>
        <v xml:space="preserve">  </v>
      </c>
      <c r="E694" s="39"/>
      <c r="F694" s="40"/>
      <c r="G694" s="41"/>
      <c r="H694" s="42">
        <v>3</v>
      </c>
      <c r="I694" s="43"/>
      <c r="J694" s="43"/>
      <c r="K694" s="44" t="s">
        <v>50</v>
      </c>
      <c r="L694" s="110">
        <f>SUM(L695,L702,L708)</f>
        <v>0</v>
      </c>
      <c r="N694" s="110">
        <f>SUM(N695,N702,N708)</f>
        <v>0</v>
      </c>
      <c r="O694" s="110">
        <f t="shared" ref="O694:Z694" si="578">SUM(O695,O702,O708)</f>
        <v>0</v>
      </c>
      <c r="P694" s="110">
        <f t="shared" si="578"/>
        <v>0</v>
      </c>
      <c r="Q694" s="110">
        <f t="shared" si="578"/>
        <v>0</v>
      </c>
      <c r="R694" s="110">
        <f t="shared" si="578"/>
        <v>0</v>
      </c>
      <c r="S694" s="110">
        <f t="shared" si="578"/>
        <v>0</v>
      </c>
      <c r="T694" s="110">
        <f t="shared" si="578"/>
        <v>0</v>
      </c>
      <c r="U694" s="110">
        <f t="shared" si="578"/>
        <v>0</v>
      </c>
      <c r="V694" s="110">
        <f t="shared" si="578"/>
        <v>0</v>
      </c>
      <c r="W694" s="110">
        <f t="shared" si="578"/>
        <v>0</v>
      </c>
      <c r="X694" s="110">
        <f t="shared" si="578"/>
        <v>0</v>
      </c>
      <c r="Y694" s="110">
        <f t="shared" si="578"/>
        <v>0</v>
      </c>
      <c r="Z694" s="110">
        <f t="shared" si="578"/>
        <v>0</v>
      </c>
      <c r="AA694" s="110">
        <f t="shared" ref="AA694:AP694" si="579">SUM(AA695,AA702,AA708)</f>
        <v>0</v>
      </c>
      <c r="AB694" s="110">
        <f t="shared" si="579"/>
        <v>0</v>
      </c>
      <c r="AC694" s="110">
        <f t="shared" si="579"/>
        <v>0</v>
      </c>
      <c r="AD694" s="110">
        <f t="shared" si="579"/>
        <v>0</v>
      </c>
      <c r="AE694" s="110">
        <f t="shared" si="579"/>
        <v>0</v>
      </c>
      <c r="AF694" s="110">
        <f t="shared" si="579"/>
        <v>0</v>
      </c>
      <c r="AG694" s="110">
        <f t="shared" si="579"/>
        <v>0</v>
      </c>
      <c r="AH694" s="110">
        <f t="shared" si="579"/>
        <v>0</v>
      </c>
      <c r="AI694" s="110">
        <f t="shared" si="579"/>
        <v>0</v>
      </c>
      <c r="AJ694" s="110">
        <f t="shared" si="579"/>
        <v>0</v>
      </c>
      <c r="AK694" s="110">
        <f t="shared" si="579"/>
        <v>0</v>
      </c>
      <c r="AL694" s="110">
        <f t="shared" si="579"/>
        <v>0</v>
      </c>
      <c r="AM694" s="110">
        <f t="shared" si="579"/>
        <v>0</v>
      </c>
      <c r="AN694" s="110">
        <f t="shared" si="579"/>
        <v>0</v>
      </c>
      <c r="AO694" s="110">
        <f t="shared" si="579"/>
        <v>0</v>
      </c>
      <c r="AP694" s="110">
        <f t="shared" si="579"/>
        <v>0</v>
      </c>
    </row>
    <row r="695" spans="1:42" x14ac:dyDescent="0.3">
      <c r="A695" s="8">
        <f t="shared" si="555"/>
        <v>31</v>
      </c>
      <c r="B695" s="9" t="str">
        <f t="shared" si="556"/>
        <v xml:space="preserve"> </v>
      </c>
      <c r="C695" s="45" t="str">
        <f t="shared" si="452"/>
        <v xml:space="preserve">  </v>
      </c>
      <c r="D695" s="45" t="str">
        <f t="shared" si="453"/>
        <v xml:space="preserve">  </v>
      </c>
      <c r="E695" s="39"/>
      <c r="F695" s="40"/>
      <c r="G695" s="41"/>
      <c r="H695" s="42">
        <v>31</v>
      </c>
      <c r="I695" s="43"/>
      <c r="J695" s="43"/>
      <c r="K695" s="44" t="s">
        <v>51</v>
      </c>
      <c r="L695" s="110">
        <f>SUM(L696,L698,L700)</f>
        <v>0</v>
      </c>
      <c r="N695" s="110">
        <f>SUM(N696,N698,N700)</f>
        <v>0</v>
      </c>
      <c r="O695" s="110">
        <f t="shared" ref="O695:Z695" si="580">SUM(O696,O698,O700)</f>
        <v>0</v>
      </c>
      <c r="P695" s="110">
        <f t="shared" si="580"/>
        <v>0</v>
      </c>
      <c r="Q695" s="110">
        <f t="shared" si="580"/>
        <v>0</v>
      </c>
      <c r="R695" s="110">
        <f t="shared" si="580"/>
        <v>0</v>
      </c>
      <c r="S695" s="110">
        <f t="shared" si="580"/>
        <v>0</v>
      </c>
      <c r="T695" s="110">
        <f t="shared" si="580"/>
        <v>0</v>
      </c>
      <c r="U695" s="110">
        <f t="shared" si="580"/>
        <v>0</v>
      </c>
      <c r="V695" s="110">
        <f t="shared" si="580"/>
        <v>0</v>
      </c>
      <c r="W695" s="110">
        <f t="shared" si="580"/>
        <v>0</v>
      </c>
      <c r="X695" s="110">
        <f t="shared" si="580"/>
        <v>0</v>
      </c>
      <c r="Y695" s="110">
        <f t="shared" si="580"/>
        <v>0</v>
      </c>
      <c r="Z695" s="110">
        <f t="shared" si="580"/>
        <v>0</v>
      </c>
      <c r="AA695" s="110">
        <f t="shared" ref="AA695:AP695" si="581">SUM(AA696,AA698,AA700)</f>
        <v>0</v>
      </c>
      <c r="AB695" s="110">
        <f t="shared" si="581"/>
        <v>0</v>
      </c>
      <c r="AC695" s="110">
        <f t="shared" si="581"/>
        <v>0</v>
      </c>
      <c r="AD695" s="110">
        <f t="shared" si="581"/>
        <v>0</v>
      </c>
      <c r="AE695" s="110">
        <f t="shared" si="581"/>
        <v>0</v>
      </c>
      <c r="AF695" s="110">
        <f t="shared" si="581"/>
        <v>0</v>
      </c>
      <c r="AG695" s="110">
        <f t="shared" si="581"/>
        <v>0</v>
      </c>
      <c r="AH695" s="110">
        <f t="shared" si="581"/>
        <v>0</v>
      </c>
      <c r="AI695" s="110">
        <f t="shared" si="581"/>
        <v>0</v>
      </c>
      <c r="AJ695" s="110">
        <f t="shared" si="581"/>
        <v>0</v>
      </c>
      <c r="AK695" s="110">
        <f t="shared" si="581"/>
        <v>0</v>
      </c>
      <c r="AL695" s="110">
        <f t="shared" si="581"/>
        <v>0</v>
      </c>
      <c r="AM695" s="110">
        <f t="shared" si="581"/>
        <v>0</v>
      </c>
      <c r="AN695" s="110">
        <f t="shared" si="581"/>
        <v>0</v>
      </c>
      <c r="AO695" s="110">
        <f t="shared" si="581"/>
        <v>0</v>
      </c>
      <c r="AP695" s="110">
        <f t="shared" si="581"/>
        <v>0</v>
      </c>
    </row>
    <row r="696" spans="1:42" x14ac:dyDescent="0.3">
      <c r="A696" s="8">
        <f t="shared" si="555"/>
        <v>311</v>
      </c>
      <c r="B696" s="9" t="str">
        <f t="shared" si="556"/>
        <v xml:space="preserve"> </v>
      </c>
      <c r="C696" s="45" t="str">
        <f t="shared" si="452"/>
        <v xml:space="preserve">  </v>
      </c>
      <c r="D696" s="45" t="str">
        <f t="shared" si="453"/>
        <v xml:space="preserve">  </v>
      </c>
      <c r="E696" s="39"/>
      <c r="F696" s="40"/>
      <c r="G696" s="41"/>
      <c r="H696" s="42">
        <v>311</v>
      </c>
      <c r="I696" s="43"/>
      <c r="J696" s="43"/>
      <c r="K696" s="44" t="s">
        <v>52</v>
      </c>
      <c r="L696" s="110">
        <f>SUM(L697:L697)</f>
        <v>0</v>
      </c>
      <c r="M696" s="18"/>
      <c r="N696" s="110">
        <f>SUM(N697:N697)</f>
        <v>0</v>
      </c>
      <c r="O696" s="110">
        <f t="shared" ref="O696:Z696" si="582">SUM(O697:O697)</f>
        <v>0</v>
      </c>
      <c r="P696" s="110">
        <f t="shared" si="582"/>
        <v>0</v>
      </c>
      <c r="Q696" s="110">
        <f t="shared" si="582"/>
        <v>0</v>
      </c>
      <c r="R696" s="110">
        <f t="shared" si="582"/>
        <v>0</v>
      </c>
      <c r="S696" s="110">
        <f t="shared" si="582"/>
        <v>0</v>
      </c>
      <c r="T696" s="110">
        <f t="shared" si="582"/>
        <v>0</v>
      </c>
      <c r="U696" s="110">
        <f t="shared" si="582"/>
        <v>0</v>
      </c>
      <c r="V696" s="110">
        <f t="shared" si="582"/>
        <v>0</v>
      </c>
      <c r="W696" s="110">
        <f t="shared" si="582"/>
        <v>0</v>
      </c>
      <c r="X696" s="110">
        <f t="shared" si="582"/>
        <v>0</v>
      </c>
      <c r="Y696" s="110">
        <f t="shared" si="582"/>
        <v>0</v>
      </c>
      <c r="Z696" s="110">
        <f t="shared" si="582"/>
        <v>0</v>
      </c>
      <c r="AA696" s="110">
        <f t="shared" ref="AA696:AP696" si="583">SUM(AA697:AA697)</f>
        <v>0</v>
      </c>
      <c r="AB696" s="110">
        <f t="shared" si="583"/>
        <v>0</v>
      </c>
      <c r="AC696" s="110">
        <f t="shared" si="583"/>
        <v>0</v>
      </c>
      <c r="AD696" s="110">
        <f t="shared" si="583"/>
        <v>0</v>
      </c>
      <c r="AE696" s="110">
        <f t="shared" si="583"/>
        <v>0</v>
      </c>
      <c r="AF696" s="110">
        <f t="shared" si="583"/>
        <v>0</v>
      </c>
      <c r="AG696" s="110">
        <f t="shared" si="583"/>
        <v>0</v>
      </c>
      <c r="AH696" s="110">
        <f t="shared" si="583"/>
        <v>0</v>
      </c>
      <c r="AI696" s="110">
        <f t="shared" si="583"/>
        <v>0</v>
      </c>
      <c r="AJ696" s="110">
        <f t="shared" si="583"/>
        <v>0</v>
      </c>
      <c r="AK696" s="110">
        <f t="shared" si="583"/>
        <v>0</v>
      </c>
      <c r="AL696" s="110">
        <f t="shared" si="583"/>
        <v>0</v>
      </c>
      <c r="AM696" s="110">
        <f t="shared" si="583"/>
        <v>0</v>
      </c>
      <c r="AN696" s="110">
        <f t="shared" si="583"/>
        <v>0</v>
      </c>
      <c r="AO696" s="110">
        <f t="shared" si="583"/>
        <v>0</v>
      </c>
      <c r="AP696" s="110">
        <f t="shared" si="583"/>
        <v>0</v>
      </c>
    </row>
    <row r="697" spans="1:42" x14ac:dyDescent="0.3">
      <c r="A697" s="8">
        <f t="shared" si="555"/>
        <v>3111</v>
      </c>
      <c r="B697" s="9">
        <f t="shared" si="556"/>
        <v>11</v>
      </c>
      <c r="C697" s="45" t="str">
        <f t="shared" si="452"/>
        <v>091</v>
      </c>
      <c r="D697" s="45" t="str">
        <f t="shared" si="453"/>
        <v>0912</v>
      </c>
      <c r="E697" s="39" t="s">
        <v>137</v>
      </c>
      <c r="F697" s="40">
        <v>11</v>
      </c>
      <c r="G697" s="41">
        <v>11</v>
      </c>
      <c r="H697" s="42">
        <v>3111</v>
      </c>
      <c r="I697" s="46">
        <v>1347</v>
      </c>
      <c r="J697" s="46">
        <v>1347</v>
      </c>
      <c r="K697" s="44" t="s">
        <v>53</v>
      </c>
      <c r="L697" s="400">
        <f>SUM(N697:AP697)</f>
        <v>0</v>
      </c>
      <c r="M697" s="18"/>
      <c r="N697" s="400"/>
      <c r="O697" s="400"/>
      <c r="P697" s="400"/>
      <c r="Q697" s="400"/>
      <c r="R697" s="400"/>
      <c r="S697" s="400"/>
      <c r="T697" s="400"/>
      <c r="U697" s="400"/>
      <c r="V697" s="400"/>
      <c r="W697" s="400"/>
      <c r="X697" s="400"/>
      <c r="Y697" s="400"/>
      <c r="Z697" s="400"/>
      <c r="AA697" s="400"/>
      <c r="AB697" s="400"/>
      <c r="AC697" s="400"/>
      <c r="AD697" s="400"/>
      <c r="AE697" s="400"/>
      <c r="AF697" s="400"/>
      <c r="AG697" s="400"/>
      <c r="AH697" s="400"/>
      <c r="AI697" s="400"/>
      <c r="AJ697" s="400"/>
      <c r="AK697" s="400"/>
      <c r="AL697" s="400"/>
      <c r="AM697" s="400"/>
      <c r="AN697" s="400"/>
      <c r="AO697" s="400"/>
      <c r="AP697" s="400"/>
    </row>
    <row r="698" spans="1:42" x14ac:dyDescent="0.3">
      <c r="A698" s="8">
        <f t="shared" si="555"/>
        <v>312</v>
      </c>
      <c r="B698" s="9" t="str">
        <f t="shared" si="556"/>
        <v xml:space="preserve"> </v>
      </c>
      <c r="C698" s="45" t="str">
        <f t="shared" ref="C698:C767" si="584">IF(I698&gt;0,LEFT(E698,3),"  ")</f>
        <v xml:space="preserve">  </v>
      </c>
      <c r="D698" s="45" t="str">
        <f t="shared" ref="D698:D767" si="585">IF(I698&gt;0,LEFT(E698,4),"  ")</f>
        <v xml:space="preserve">  </v>
      </c>
      <c r="E698" s="39"/>
      <c r="F698" s="40"/>
      <c r="G698" s="41"/>
      <c r="H698" s="42">
        <v>312</v>
      </c>
      <c r="I698" s="43"/>
      <c r="J698" s="43"/>
      <c r="K698" s="44" t="s">
        <v>88</v>
      </c>
      <c r="L698" s="110">
        <f>SUM(L699)</f>
        <v>0</v>
      </c>
      <c r="M698" s="18"/>
      <c r="N698" s="110">
        <f>SUM(N699)</f>
        <v>0</v>
      </c>
      <c r="O698" s="110">
        <f t="shared" ref="O698:Z698" si="586">SUM(O699)</f>
        <v>0</v>
      </c>
      <c r="P698" s="110">
        <f t="shared" si="586"/>
        <v>0</v>
      </c>
      <c r="Q698" s="110">
        <f t="shared" si="586"/>
        <v>0</v>
      </c>
      <c r="R698" s="110">
        <f t="shared" si="586"/>
        <v>0</v>
      </c>
      <c r="S698" s="110">
        <f t="shared" si="586"/>
        <v>0</v>
      </c>
      <c r="T698" s="110">
        <f t="shared" si="586"/>
        <v>0</v>
      </c>
      <c r="U698" s="110">
        <f t="shared" si="586"/>
        <v>0</v>
      </c>
      <c r="V698" s="110">
        <f t="shared" si="586"/>
        <v>0</v>
      </c>
      <c r="W698" s="110">
        <f t="shared" si="586"/>
        <v>0</v>
      </c>
      <c r="X698" s="110">
        <f t="shared" si="586"/>
        <v>0</v>
      </c>
      <c r="Y698" s="110">
        <f t="shared" si="586"/>
        <v>0</v>
      </c>
      <c r="Z698" s="110">
        <f t="shared" si="586"/>
        <v>0</v>
      </c>
      <c r="AA698" s="110">
        <f t="shared" ref="AA698:AP698" si="587">SUM(AA699)</f>
        <v>0</v>
      </c>
      <c r="AB698" s="110">
        <f t="shared" si="587"/>
        <v>0</v>
      </c>
      <c r="AC698" s="110">
        <f t="shared" si="587"/>
        <v>0</v>
      </c>
      <c r="AD698" s="110">
        <f t="shared" si="587"/>
        <v>0</v>
      </c>
      <c r="AE698" s="110">
        <f t="shared" si="587"/>
        <v>0</v>
      </c>
      <c r="AF698" s="110">
        <f t="shared" si="587"/>
        <v>0</v>
      </c>
      <c r="AG698" s="110">
        <f t="shared" si="587"/>
        <v>0</v>
      </c>
      <c r="AH698" s="110">
        <f t="shared" si="587"/>
        <v>0</v>
      </c>
      <c r="AI698" s="110">
        <f t="shared" si="587"/>
        <v>0</v>
      </c>
      <c r="AJ698" s="110">
        <f t="shared" si="587"/>
        <v>0</v>
      </c>
      <c r="AK698" s="110">
        <f t="shared" si="587"/>
        <v>0</v>
      </c>
      <c r="AL698" s="110">
        <f t="shared" si="587"/>
        <v>0</v>
      </c>
      <c r="AM698" s="110">
        <f t="shared" si="587"/>
        <v>0</v>
      </c>
      <c r="AN698" s="110">
        <f t="shared" si="587"/>
        <v>0</v>
      </c>
      <c r="AO698" s="110">
        <f t="shared" si="587"/>
        <v>0</v>
      </c>
      <c r="AP698" s="110">
        <f t="shared" si="587"/>
        <v>0</v>
      </c>
    </row>
    <row r="699" spans="1:42" x14ac:dyDescent="0.3">
      <c r="A699" s="8">
        <f t="shared" si="555"/>
        <v>3121</v>
      </c>
      <c r="B699" s="9">
        <f t="shared" si="556"/>
        <v>11</v>
      </c>
      <c r="C699" s="45" t="str">
        <f t="shared" si="584"/>
        <v>091</v>
      </c>
      <c r="D699" s="45" t="str">
        <f t="shared" si="585"/>
        <v>0912</v>
      </c>
      <c r="E699" s="39" t="s">
        <v>137</v>
      </c>
      <c r="F699" s="40">
        <v>11</v>
      </c>
      <c r="G699" s="41">
        <v>11</v>
      </c>
      <c r="H699" s="42">
        <v>3121</v>
      </c>
      <c r="I699" s="46">
        <v>1348</v>
      </c>
      <c r="J699" s="46">
        <v>1348</v>
      </c>
      <c r="K699" s="44" t="s">
        <v>88</v>
      </c>
      <c r="L699" s="400">
        <f>SUM(N699:AP699)</f>
        <v>0</v>
      </c>
      <c r="M699" s="18"/>
      <c r="N699" s="400"/>
      <c r="O699" s="400"/>
      <c r="P699" s="400"/>
      <c r="Q699" s="400"/>
      <c r="R699" s="400"/>
      <c r="S699" s="400"/>
      <c r="T699" s="400"/>
      <c r="U699" s="400"/>
      <c r="V699" s="400"/>
      <c r="W699" s="400"/>
      <c r="X699" s="400"/>
      <c r="Y699" s="400"/>
      <c r="Z699" s="400"/>
      <c r="AA699" s="400"/>
      <c r="AB699" s="400"/>
      <c r="AC699" s="400"/>
      <c r="AD699" s="400"/>
      <c r="AE699" s="400"/>
      <c r="AF699" s="400"/>
      <c r="AG699" s="400"/>
      <c r="AH699" s="400"/>
      <c r="AI699" s="400"/>
      <c r="AJ699" s="400"/>
      <c r="AK699" s="400"/>
      <c r="AL699" s="400"/>
      <c r="AM699" s="400"/>
      <c r="AN699" s="400"/>
      <c r="AO699" s="400"/>
      <c r="AP699" s="400"/>
    </row>
    <row r="700" spans="1:42" x14ac:dyDescent="0.3">
      <c r="A700" s="8">
        <f t="shared" si="555"/>
        <v>313</v>
      </c>
      <c r="B700" s="9" t="str">
        <f t="shared" si="556"/>
        <v xml:space="preserve"> </v>
      </c>
      <c r="C700" s="45" t="str">
        <f t="shared" si="584"/>
        <v xml:space="preserve">  </v>
      </c>
      <c r="D700" s="45" t="str">
        <f t="shared" si="585"/>
        <v xml:space="preserve">  </v>
      </c>
      <c r="E700" s="39"/>
      <c r="F700" s="40"/>
      <c r="G700" s="41"/>
      <c r="H700" s="42">
        <v>313</v>
      </c>
      <c r="I700" s="43"/>
      <c r="J700" s="43"/>
      <c r="K700" s="44" t="s">
        <v>54</v>
      </c>
      <c r="L700" s="110">
        <f>SUM(L701)</f>
        <v>0</v>
      </c>
      <c r="M700" s="18"/>
      <c r="N700" s="110">
        <f>SUM(N701)</f>
        <v>0</v>
      </c>
      <c r="O700" s="110">
        <f t="shared" ref="O700:Z700" si="588">SUM(O701)</f>
        <v>0</v>
      </c>
      <c r="P700" s="110">
        <f t="shared" si="588"/>
        <v>0</v>
      </c>
      <c r="Q700" s="110">
        <f t="shared" si="588"/>
        <v>0</v>
      </c>
      <c r="R700" s="110">
        <f t="shared" si="588"/>
        <v>0</v>
      </c>
      <c r="S700" s="110">
        <f t="shared" si="588"/>
        <v>0</v>
      </c>
      <c r="T700" s="110">
        <f t="shared" si="588"/>
        <v>0</v>
      </c>
      <c r="U700" s="110">
        <f t="shared" si="588"/>
        <v>0</v>
      </c>
      <c r="V700" s="110">
        <f t="shared" si="588"/>
        <v>0</v>
      </c>
      <c r="W700" s="110">
        <f t="shared" si="588"/>
        <v>0</v>
      </c>
      <c r="X700" s="110">
        <f t="shared" si="588"/>
        <v>0</v>
      </c>
      <c r="Y700" s="110">
        <f t="shared" si="588"/>
        <v>0</v>
      </c>
      <c r="Z700" s="110">
        <f t="shared" si="588"/>
        <v>0</v>
      </c>
      <c r="AA700" s="110">
        <f t="shared" ref="AA700:AP700" si="589">SUM(AA701)</f>
        <v>0</v>
      </c>
      <c r="AB700" s="110">
        <f t="shared" si="589"/>
        <v>0</v>
      </c>
      <c r="AC700" s="110">
        <f t="shared" si="589"/>
        <v>0</v>
      </c>
      <c r="AD700" s="110">
        <f t="shared" si="589"/>
        <v>0</v>
      </c>
      <c r="AE700" s="110">
        <f t="shared" si="589"/>
        <v>0</v>
      </c>
      <c r="AF700" s="110">
        <f t="shared" si="589"/>
        <v>0</v>
      </c>
      <c r="AG700" s="110">
        <f t="shared" si="589"/>
        <v>0</v>
      </c>
      <c r="AH700" s="110">
        <f t="shared" si="589"/>
        <v>0</v>
      </c>
      <c r="AI700" s="110">
        <f t="shared" si="589"/>
        <v>0</v>
      </c>
      <c r="AJ700" s="110">
        <f t="shared" si="589"/>
        <v>0</v>
      </c>
      <c r="AK700" s="110">
        <f t="shared" si="589"/>
        <v>0</v>
      </c>
      <c r="AL700" s="110">
        <f t="shared" si="589"/>
        <v>0</v>
      </c>
      <c r="AM700" s="110">
        <f t="shared" si="589"/>
        <v>0</v>
      </c>
      <c r="AN700" s="110">
        <f t="shared" si="589"/>
        <v>0</v>
      </c>
      <c r="AO700" s="110">
        <f t="shared" si="589"/>
        <v>0</v>
      </c>
      <c r="AP700" s="110">
        <f t="shared" si="589"/>
        <v>0</v>
      </c>
    </row>
    <row r="701" spans="1:42" ht="26.4" x14ac:dyDescent="0.3">
      <c r="A701" s="8">
        <f t="shared" si="555"/>
        <v>3132</v>
      </c>
      <c r="B701" s="9">
        <f t="shared" si="556"/>
        <v>11</v>
      </c>
      <c r="C701" s="45" t="str">
        <f t="shared" si="584"/>
        <v>091</v>
      </c>
      <c r="D701" s="45" t="str">
        <f t="shared" si="585"/>
        <v>0912</v>
      </c>
      <c r="E701" s="39" t="s">
        <v>137</v>
      </c>
      <c r="F701" s="40">
        <v>11</v>
      </c>
      <c r="G701" s="41">
        <v>11</v>
      </c>
      <c r="H701" s="42">
        <v>3132</v>
      </c>
      <c r="I701" s="46">
        <v>1349</v>
      </c>
      <c r="J701" s="46">
        <v>1349</v>
      </c>
      <c r="K701" s="6" t="s">
        <v>55</v>
      </c>
      <c r="L701" s="400">
        <f>SUM(N701:AP701)</f>
        <v>0</v>
      </c>
      <c r="M701" s="18"/>
      <c r="N701" s="400"/>
      <c r="O701" s="400"/>
      <c r="P701" s="400"/>
      <c r="Q701" s="400"/>
      <c r="R701" s="400"/>
      <c r="S701" s="400"/>
      <c r="T701" s="400"/>
      <c r="U701" s="400"/>
      <c r="V701" s="400"/>
      <c r="W701" s="400"/>
      <c r="X701" s="400"/>
      <c r="Y701" s="400"/>
      <c r="Z701" s="400"/>
      <c r="AA701" s="400"/>
      <c r="AB701" s="400"/>
      <c r="AC701" s="400"/>
      <c r="AD701" s="400"/>
      <c r="AE701" s="400"/>
      <c r="AF701" s="400"/>
      <c r="AG701" s="400"/>
      <c r="AH701" s="400"/>
      <c r="AI701" s="400"/>
      <c r="AJ701" s="400"/>
      <c r="AK701" s="400"/>
      <c r="AL701" s="400"/>
      <c r="AM701" s="400"/>
      <c r="AN701" s="400"/>
      <c r="AO701" s="400"/>
      <c r="AP701" s="400"/>
    </row>
    <row r="702" spans="1:42" x14ac:dyDescent="0.3">
      <c r="A702" s="8">
        <f t="shared" si="555"/>
        <v>32</v>
      </c>
      <c r="B702" s="9" t="str">
        <f t="shared" si="556"/>
        <v xml:space="preserve"> </v>
      </c>
      <c r="C702" s="45" t="str">
        <f t="shared" si="584"/>
        <v xml:space="preserve">  </v>
      </c>
      <c r="D702" s="45" t="str">
        <f t="shared" si="585"/>
        <v xml:space="preserve">  </v>
      </c>
      <c r="E702" s="39"/>
      <c r="F702" s="40"/>
      <c r="G702" s="41"/>
      <c r="H702" s="42">
        <v>32</v>
      </c>
      <c r="I702" s="43"/>
      <c r="J702" s="43"/>
      <c r="K702" s="44" t="s">
        <v>56</v>
      </c>
      <c r="L702" s="110">
        <f>SUM(L703,L706)</f>
        <v>0</v>
      </c>
      <c r="N702" s="110">
        <f>SUM(N703,N706)</f>
        <v>0</v>
      </c>
      <c r="O702" s="110">
        <f t="shared" ref="O702:Z702" si="590">SUM(O703,O706)</f>
        <v>0</v>
      </c>
      <c r="P702" s="110">
        <f t="shared" si="590"/>
        <v>0</v>
      </c>
      <c r="Q702" s="110">
        <f t="shared" si="590"/>
        <v>0</v>
      </c>
      <c r="R702" s="110">
        <f t="shared" si="590"/>
        <v>0</v>
      </c>
      <c r="S702" s="110">
        <f t="shared" si="590"/>
        <v>0</v>
      </c>
      <c r="T702" s="110">
        <f t="shared" si="590"/>
        <v>0</v>
      </c>
      <c r="U702" s="110">
        <f t="shared" si="590"/>
        <v>0</v>
      </c>
      <c r="V702" s="110">
        <f t="shared" si="590"/>
        <v>0</v>
      </c>
      <c r="W702" s="110">
        <f t="shared" si="590"/>
        <v>0</v>
      </c>
      <c r="X702" s="110">
        <f t="shared" si="590"/>
        <v>0</v>
      </c>
      <c r="Y702" s="110">
        <f t="shared" si="590"/>
        <v>0</v>
      </c>
      <c r="Z702" s="110">
        <f t="shared" si="590"/>
        <v>0</v>
      </c>
      <c r="AA702" s="110">
        <f t="shared" ref="AA702:AP702" si="591">SUM(AA703,AA706)</f>
        <v>0</v>
      </c>
      <c r="AB702" s="110">
        <f t="shared" si="591"/>
        <v>0</v>
      </c>
      <c r="AC702" s="110">
        <f t="shared" si="591"/>
        <v>0</v>
      </c>
      <c r="AD702" s="110">
        <f t="shared" si="591"/>
        <v>0</v>
      </c>
      <c r="AE702" s="110">
        <f t="shared" si="591"/>
        <v>0</v>
      </c>
      <c r="AF702" s="110">
        <f t="shared" si="591"/>
        <v>0</v>
      </c>
      <c r="AG702" s="110">
        <f t="shared" si="591"/>
        <v>0</v>
      </c>
      <c r="AH702" s="110">
        <f t="shared" si="591"/>
        <v>0</v>
      </c>
      <c r="AI702" s="110">
        <f t="shared" si="591"/>
        <v>0</v>
      </c>
      <c r="AJ702" s="110">
        <f t="shared" si="591"/>
        <v>0</v>
      </c>
      <c r="AK702" s="110">
        <f t="shared" si="591"/>
        <v>0</v>
      </c>
      <c r="AL702" s="110">
        <f t="shared" si="591"/>
        <v>0</v>
      </c>
      <c r="AM702" s="110">
        <f t="shared" si="591"/>
        <v>0</v>
      </c>
      <c r="AN702" s="110">
        <f t="shared" si="591"/>
        <v>0</v>
      </c>
      <c r="AO702" s="110">
        <f t="shared" si="591"/>
        <v>0</v>
      </c>
      <c r="AP702" s="110">
        <f t="shared" si="591"/>
        <v>0</v>
      </c>
    </row>
    <row r="703" spans="1:42" x14ac:dyDescent="0.3">
      <c r="A703" s="8">
        <f t="shared" si="555"/>
        <v>321</v>
      </c>
      <c r="B703" s="9" t="str">
        <f t="shared" si="556"/>
        <v xml:space="preserve"> </v>
      </c>
      <c r="C703" s="45" t="str">
        <f t="shared" si="584"/>
        <v xml:space="preserve">  </v>
      </c>
      <c r="D703" s="45" t="str">
        <f t="shared" si="585"/>
        <v xml:space="preserve">  </v>
      </c>
      <c r="E703" s="39"/>
      <c r="F703" s="40"/>
      <c r="G703" s="41"/>
      <c r="H703" s="42">
        <v>321</v>
      </c>
      <c r="I703" s="43"/>
      <c r="J703" s="43"/>
      <c r="K703" s="44" t="s">
        <v>75</v>
      </c>
      <c r="L703" s="110">
        <f>SUM(L704:L705)</f>
        <v>0</v>
      </c>
      <c r="M703" s="18"/>
      <c r="N703" s="110">
        <f>SUM(N704:N705)</f>
        <v>0</v>
      </c>
      <c r="O703" s="110">
        <f t="shared" ref="O703:Z703" si="592">SUM(O704:O705)</f>
        <v>0</v>
      </c>
      <c r="P703" s="110">
        <f t="shared" si="592"/>
        <v>0</v>
      </c>
      <c r="Q703" s="110">
        <f t="shared" si="592"/>
        <v>0</v>
      </c>
      <c r="R703" s="110">
        <f t="shared" si="592"/>
        <v>0</v>
      </c>
      <c r="S703" s="110">
        <f t="shared" si="592"/>
        <v>0</v>
      </c>
      <c r="T703" s="110">
        <f t="shared" si="592"/>
        <v>0</v>
      </c>
      <c r="U703" s="110">
        <f t="shared" si="592"/>
        <v>0</v>
      </c>
      <c r="V703" s="110">
        <f t="shared" si="592"/>
        <v>0</v>
      </c>
      <c r="W703" s="110">
        <f t="shared" si="592"/>
        <v>0</v>
      </c>
      <c r="X703" s="110">
        <f t="shared" si="592"/>
        <v>0</v>
      </c>
      <c r="Y703" s="110">
        <f t="shared" si="592"/>
        <v>0</v>
      </c>
      <c r="Z703" s="110">
        <f t="shared" si="592"/>
        <v>0</v>
      </c>
      <c r="AA703" s="110">
        <f t="shared" ref="AA703:AP703" si="593">SUM(AA704:AA705)</f>
        <v>0</v>
      </c>
      <c r="AB703" s="110">
        <f t="shared" si="593"/>
        <v>0</v>
      </c>
      <c r="AC703" s="110">
        <f t="shared" si="593"/>
        <v>0</v>
      </c>
      <c r="AD703" s="110">
        <f t="shared" si="593"/>
        <v>0</v>
      </c>
      <c r="AE703" s="110">
        <f t="shared" si="593"/>
        <v>0</v>
      </c>
      <c r="AF703" s="110">
        <f t="shared" si="593"/>
        <v>0</v>
      </c>
      <c r="AG703" s="110">
        <f t="shared" si="593"/>
        <v>0</v>
      </c>
      <c r="AH703" s="110">
        <f t="shared" si="593"/>
        <v>0</v>
      </c>
      <c r="AI703" s="110">
        <f t="shared" si="593"/>
        <v>0</v>
      </c>
      <c r="AJ703" s="110">
        <f t="shared" si="593"/>
        <v>0</v>
      </c>
      <c r="AK703" s="110">
        <f t="shared" si="593"/>
        <v>0</v>
      </c>
      <c r="AL703" s="110">
        <f t="shared" si="593"/>
        <v>0</v>
      </c>
      <c r="AM703" s="110">
        <f t="shared" si="593"/>
        <v>0</v>
      </c>
      <c r="AN703" s="110">
        <f t="shared" si="593"/>
        <v>0</v>
      </c>
      <c r="AO703" s="110">
        <f t="shared" si="593"/>
        <v>0</v>
      </c>
      <c r="AP703" s="110">
        <f t="shared" si="593"/>
        <v>0</v>
      </c>
    </row>
    <row r="704" spans="1:42" x14ac:dyDescent="0.3">
      <c r="A704" s="8">
        <f t="shared" si="555"/>
        <v>3211</v>
      </c>
      <c r="B704" s="9">
        <f t="shared" si="556"/>
        <v>11</v>
      </c>
      <c r="C704" s="45" t="str">
        <f>IF(I704&gt;0,LEFT(E704,3),"  ")</f>
        <v>091</v>
      </c>
      <c r="D704" s="45" t="str">
        <f>IF(I704&gt;0,LEFT(E704,4),"  ")</f>
        <v>0912</v>
      </c>
      <c r="E704" s="39" t="s">
        <v>137</v>
      </c>
      <c r="F704" s="40">
        <v>11</v>
      </c>
      <c r="G704" s="41">
        <v>11</v>
      </c>
      <c r="H704" s="42">
        <v>3211</v>
      </c>
      <c r="I704" s="46">
        <v>1350</v>
      </c>
      <c r="J704" s="46">
        <v>1350</v>
      </c>
      <c r="K704" s="44" t="s">
        <v>76</v>
      </c>
      <c r="L704" s="400">
        <f>SUM(N704:AP704)</f>
        <v>0</v>
      </c>
      <c r="M704" s="18"/>
      <c r="N704" s="400"/>
      <c r="O704" s="400"/>
      <c r="P704" s="400"/>
      <c r="Q704" s="400"/>
      <c r="R704" s="400"/>
      <c r="S704" s="400"/>
      <c r="T704" s="400"/>
      <c r="U704" s="400"/>
      <c r="V704" s="400"/>
      <c r="W704" s="400"/>
      <c r="X704" s="400"/>
      <c r="Y704" s="400"/>
      <c r="Z704" s="400"/>
      <c r="AA704" s="400"/>
      <c r="AB704" s="400"/>
      <c r="AC704" s="400"/>
      <c r="AD704" s="400"/>
      <c r="AE704" s="400"/>
      <c r="AF704" s="400"/>
      <c r="AG704" s="400"/>
      <c r="AH704" s="400"/>
      <c r="AI704" s="400"/>
      <c r="AJ704" s="400"/>
      <c r="AK704" s="400"/>
      <c r="AL704" s="400"/>
      <c r="AM704" s="400"/>
      <c r="AN704" s="400"/>
      <c r="AO704" s="400"/>
      <c r="AP704" s="400"/>
    </row>
    <row r="705" spans="1:42" ht="26.4" x14ac:dyDescent="0.3">
      <c r="A705" s="8">
        <f t="shared" si="555"/>
        <v>3212</v>
      </c>
      <c r="B705" s="9">
        <f t="shared" si="556"/>
        <v>11</v>
      </c>
      <c r="C705" s="45" t="str">
        <f t="shared" si="584"/>
        <v>091</v>
      </c>
      <c r="D705" s="45" t="str">
        <f t="shared" si="585"/>
        <v>0912</v>
      </c>
      <c r="E705" s="39" t="s">
        <v>137</v>
      </c>
      <c r="F705" s="40">
        <v>11</v>
      </c>
      <c r="G705" s="41">
        <v>11</v>
      </c>
      <c r="H705" s="42">
        <v>3212</v>
      </c>
      <c r="I705" s="46">
        <v>1351</v>
      </c>
      <c r="J705" s="46">
        <v>1351</v>
      </c>
      <c r="K705" s="44" t="s">
        <v>89</v>
      </c>
      <c r="L705" s="400">
        <f>SUM(N705:AP705)</f>
        <v>0</v>
      </c>
      <c r="M705" s="18"/>
      <c r="N705" s="400"/>
      <c r="O705" s="400"/>
      <c r="P705" s="400"/>
      <c r="Q705" s="400"/>
      <c r="R705" s="400"/>
      <c r="S705" s="400"/>
      <c r="T705" s="400"/>
      <c r="U705" s="400"/>
      <c r="V705" s="400"/>
      <c r="W705" s="400"/>
      <c r="X705" s="400"/>
      <c r="Y705" s="400"/>
      <c r="Z705" s="400"/>
      <c r="AA705" s="400"/>
      <c r="AB705" s="400"/>
      <c r="AC705" s="400"/>
      <c r="AD705" s="400"/>
      <c r="AE705" s="400"/>
      <c r="AF705" s="400"/>
      <c r="AG705" s="400"/>
      <c r="AH705" s="400"/>
      <c r="AI705" s="400"/>
      <c r="AJ705" s="400"/>
      <c r="AK705" s="400"/>
      <c r="AL705" s="400"/>
      <c r="AM705" s="400"/>
      <c r="AN705" s="400"/>
      <c r="AO705" s="400"/>
      <c r="AP705" s="400"/>
    </row>
    <row r="706" spans="1:42" x14ac:dyDescent="0.3">
      <c r="A706" s="8">
        <f t="shared" si="555"/>
        <v>323</v>
      </c>
      <c r="B706" s="9" t="str">
        <f t="shared" si="556"/>
        <v xml:space="preserve"> </v>
      </c>
      <c r="C706" s="45" t="str">
        <f t="shared" si="584"/>
        <v xml:space="preserve">  </v>
      </c>
      <c r="D706" s="45" t="str">
        <f t="shared" si="585"/>
        <v xml:space="preserve">  </v>
      </c>
      <c r="E706" s="39"/>
      <c r="F706" s="40"/>
      <c r="G706" s="41"/>
      <c r="H706" s="42">
        <v>323</v>
      </c>
      <c r="I706" s="43"/>
      <c r="J706" s="43"/>
      <c r="K706" s="44" t="s">
        <v>57</v>
      </c>
      <c r="L706" s="110">
        <f>SUM(L707:L707)</f>
        <v>0</v>
      </c>
      <c r="M706" s="18"/>
      <c r="N706" s="110">
        <f>SUM(N707:N707)</f>
        <v>0</v>
      </c>
      <c r="O706" s="110">
        <f t="shared" ref="O706:Z706" si="594">SUM(O707:O707)</f>
        <v>0</v>
      </c>
      <c r="P706" s="110">
        <f t="shared" si="594"/>
        <v>0</v>
      </c>
      <c r="Q706" s="110">
        <f t="shared" si="594"/>
        <v>0</v>
      </c>
      <c r="R706" s="110">
        <f t="shared" si="594"/>
        <v>0</v>
      </c>
      <c r="S706" s="110">
        <f t="shared" si="594"/>
        <v>0</v>
      </c>
      <c r="T706" s="110">
        <f t="shared" si="594"/>
        <v>0</v>
      </c>
      <c r="U706" s="110">
        <f t="shared" si="594"/>
        <v>0</v>
      </c>
      <c r="V706" s="110">
        <f t="shared" si="594"/>
        <v>0</v>
      </c>
      <c r="W706" s="110">
        <f t="shared" si="594"/>
        <v>0</v>
      </c>
      <c r="X706" s="110">
        <f t="shared" si="594"/>
        <v>0</v>
      </c>
      <c r="Y706" s="110">
        <f t="shared" si="594"/>
        <v>0</v>
      </c>
      <c r="Z706" s="110">
        <f t="shared" si="594"/>
        <v>0</v>
      </c>
      <c r="AA706" s="110">
        <f t="shared" ref="AA706:AP706" si="595">SUM(AA707:AA707)</f>
        <v>0</v>
      </c>
      <c r="AB706" s="110">
        <f t="shared" si="595"/>
        <v>0</v>
      </c>
      <c r="AC706" s="110">
        <f t="shared" si="595"/>
        <v>0</v>
      </c>
      <c r="AD706" s="110">
        <f t="shared" si="595"/>
        <v>0</v>
      </c>
      <c r="AE706" s="110">
        <f t="shared" si="595"/>
        <v>0</v>
      </c>
      <c r="AF706" s="110">
        <f t="shared" si="595"/>
        <v>0</v>
      </c>
      <c r="AG706" s="110">
        <f t="shared" si="595"/>
        <v>0</v>
      </c>
      <c r="AH706" s="110">
        <f t="shared" si="595"/>
        <v>0</v>
      </c>
      <c r="AI706" s="110">
        <f t="shared" si="595"/>
        <v>0</v>
      </c>
      <c r="AJ706" s="110">
        <f t="shared" si="595"/>
        <v>0</v>
      </c>
      <c r="AK706" s="110">
        <f t="shared" si="595"/>
        <v>0</v>
      </c>
      <c r="AL706" s="110">
        <f t="shared" si="595"/>
        <v>0</v>
      </c>
      <c r="AM706" s="110">
        <f t="shared" si="595"/>
        <v>0</v>
      </c>
      <c r="AN706" s="110">
        <f t="shared" si="595"/>
        <v>0</v>
      </c>
      <c r="AO706" s="110">
        <f t="shared" si="595"/>
        <v>0</v>
      </c>
      <c r="AP706" s="110">
        <f t="shared" si="595"/>
        <v>0</v>
      </c>
    </row>
    <row r="707" spans="1:42" x14ac:dyDescent="0.3">
      <c r="A707" s="8">
        <f t="shared" si="555"/>
        <v>3237</v>
      </c>
      <c r="B707" s="9">
        <f t="shared" si="556"/>
        <v>11</v>
      </c>
      <c r="C707" s="45" t="str">
        <f t="shared" si="584"/>
        <v>091</v>
      </c>
      <c r="D707" s="45" t="str">
        <f t="shared" si="585"/>
        <v>0912</v>
      </c>
      <c r="E707" s="39" t="s">
        <v>137</v>
      </c>
      <c r="F707" s="40">
        <v>11</v>
      </c>
      <c r="G707" s="41">
        <v>11</v>
      </c>
      <c r="H707" s="42">
        <v>3237</v>
      </c>
      <c r="I707" s="46">
        <v>1352</v>
      </c>
      <c r="J707" s="46">
        <v>1352</v>
      </c>
      <c r="K707" s="44" t="s">
        <v>61</v>
      </c>
      <c r="L707" s="400">
        <f>SUM(N707:AP707)</f>
        <v>0</v>
      </c>
      <c r="M707" s="18"/>
      <c r="N707" s="400"/>
      <c r="O707" s="400"/>
      <c r="P707" s="400"/>
      <c r="Q707" s="400"/>
      <c r="R707" s="400"/>
      <c r="S707" s="400"/>
      <c r="T707" s="400"/>
      <c r="U707" s="400"/>
      <c r="V707" s="400"/>
      <c r="W707" s="400"/>
      <c r="X707" s="400"/>
      <c r="Y707" s="400"/>
      <c r="Z707" s="400"/>
      <c r="AA707" s="400"/>
      <c r="AB707" s="400"/>
      <c r="AC707" s="400"/>
      <c r="AD707" s="400"/>
      <c r="AE707" s="400"/>
      <c r="AF707" s="400"/>
      <c r="AG707" s="400"/>
      <c r="AH707" s="400"/>
      <c r="AI707" s="400"/>
      <c r="AJ707" s="400"/>
      <c r="AK707" s="400"/>
      <c r="AL707" s="400"/>
      <c r="AM707" s="400"/>
      <c r="AN707" s="400"/>
      <c r="AO707" s="400"/>
      <c r="AP707" s="400"/>
    </row>
    <row r="708" spans="1:42" x14ac:dyDescent="0.3">
      <c r="A708" s="8">
        <f t="shared" si="555"/>
        <v>38</v>
      </c>
      <c r="B708" s="9" t="str">
        <f t="shared" si="556"/>
        <v xml:space="preserve"> </v>
      </c>
      <c r="C708" s="45" t="str">
        <f t="shared" si="584"/>
        <v xml:space="preserve">  </v>
      </c>
      <c r="D708" s="45" t="str">
        <f t="shared" si="585"/>
        <v xml:space="preserve">  </v>
      </c>
      <c r="E708" s="39"/>
      <c r="F708" s="40"/>
      <c r="G708" s="41"/>
      <c r="H708" s="42">
        <v>38</v>
      </c>
      <c r="I708" s="43"/>
      <c r="J708" s="43"/>
      <c r="K708" s="44" t="s">
        <v>66</v>
      </c>
      <c r="L708" s="110">
        <f t="shared" ref="L708:L709" si="596">SUM(L709)</f>
        <v>0</v>
      </c>
      <c r="N708" s="110">
        <f t="shared" ref="N708:N709" si="597">SUM(N709)</f>
        <v>0</v>
      </c>
      <c r="O708" s="110">
        <f t="shared" ref="O708:AM709" si="598">SUM(O709)</f>
        <v>0</v>
      </c>
      <c r="P708" s="110">
        <f t="shared" si="598"/>
        <v>0</v>
      </c>
      <c r="Q708" s="110">
        <f t="shared" si="598"/>
        <v>0</v>
      </c>
      <c r="R708" s="110">
        <f t="shared" si="598"/>
        <v>0</v>
      </c>
      <c r="S708" s="110">
        <f t="shared" si="598"/>
        <v>0</v>
      </c>
      <c r="T708" s="110">
        <f t="shared" si="598"/>
        <v>0</v>
      </c>
      <c r="U708" s="110">
        <f t="shared" si="598"/>
        <v>0</v>
      </c>
      <c r="V708" s="110">
        <f t="shared" si="598"/>
        <v>0</v>
      </c>
      <c r="W708" s="110">
        <f t="shared" si="598"/>
        <v>0</v>
      </c>
      <c r="X708" s="110">
        <f t="shared" si="598"/>
        <v>0</v>
      </c>
      <c r="Y708" s="110">
        <f t="shared" si="598"/>
        <v>0</v>
      </c>
      <c r="Z708" s="110">
        <f t="shared" si="598"/>
        <v>0</v>
      </c>
      <c r="AA708" s="110">
        <f t="shared" si="598"/>
        <v>0</v>
      </c>
      <c r="AB708" s="110">
        <f t="shared" si="598"/>
        <v>0</v>
      </c>
      <c r="AC708" s="110">
        <f t="shared" si="598"/>
        <v>0</v>
      </c>
      <c r="AD708" s="110">
        <f t="shared" si="598"/>
        <v>0</v>
      </c>
      <c r="AE708" s="110">
        <f t="shared" si="598"/>
        <v>0</v>
      </c>
      <c r="AF708" s="110">
        <f t="shared" si="598"/>
        <v>0</v>
      </c>
      <c r="AG708" s="110">
        <f t="shared" si="598"/>
        <v>0</v>
      </c>
      <c r="AH708" s="110">
        <f t="shared" si="598"/>
        <v>0</v>
      </c>
      <c r="AI708" s="110">
        <f t="shared" si="598"/>
        <v>0</v>
      </c>
      <c r="AJ708" s="110">
        <f t="shared" si="598"/>
        <v>0</v>
      </c>
      <c r="AK708" s="110">
        <f t="shared" si="598"/>
        <v>0</v>
      </c>
      <c r="AL708" s="110">
        <f t="shared" si="598"/>
        <v>0</v>
      </c>
      <c r="AM708" s="110">
        <f t="shared" si="598"/>
        <v>0</v>
      </c>
      <c r="AN708" s="110">
        <f t="shared" ref="AN708:AP709" si="599">SUM(AN709)</f>
        <v>0</v>
      </c>
      <c r="AO708" s="110">
        <f t="shared" si="599"/>
        <v>0</v>
      </c>
      <c r="AP708" s="110">
        <f t="shared" si="599"/>
        <v>0</v>
      </c>
    </row>
    <row r="709" spans="1:42" x14ac:dyDescent="0.3">
      <c r="A709" s="8">
        <f t="shared" si="555"/>
        <v>381</v>
      </c>
      <c r="B709" s="9" t="str">
        <f t="shared" si="556"/>
        <v xml:space="preserve"> </v>
      </c>
      <c r="C709" s="45" t="str">
        <f t="shared" si="584"/>
        <v xml:space="preserve">  </v>
      </c>
      <c r="D709" s="45" t="str">
        <f t="shared" si="585"/>
        <v xml:space="preserve">  </v>
      </c>
      <c r="E709" s="39"/>
      <c r="F709" s="40"/>
      <c r="G709" s="41"/>
      <c r="H709" s="42">
        <v>381</v>
      </c>
      <c r="I709" s="43"/>
      <c r="J709" s="43"/>
      <c r="K709" s="44" t="s">
        <v>67</v>
      </c>
      <c r="L709" s="110">
        <f t="shared" si="596"/>
        <v>0</v>
      </c>
      <c r="M709" s="18"/>
      <c r="N709" s="110">
        <f t="shared" si="597"/>
        <v>0</v>
      </c>
      <c r="O709" s="110">
        <f t="shared" ref="O709:Z709" si="600">SUM(O710)</f>
        <v>0</v>
      </c>
      <c r="P709" s="110">
        <f t="shared" si="600"/>
        <v>0</v>
      </c>
      <c r="Q709" s="110">
        <f t="shared" si="600"/>
        <v>0</v>
      </c>
      <c r="R709" s="110">
        <f t="shared" si="600"/>
        <v>0</v>
      </c>
      <c r="S709" s="110">
        <f t="shared" si="600"/>
        <v>0</v>
      </c>
      <c r="T709" s="110">
        <f t="shared" si="600"/>
        <v>0</v>
      </c>
      <c r="U709" s="110">
        <f t="shared" si="600"/>
        <v>0</v>
      </c>
      <c r="V709" s="110">
        <f t="shared" si="600"/>
        <v>0</v>
      </c>
      <c r="W709" s="110">
        <f t="shared" si="600"/>
        <v>0</v>
      </c>
      <c r="X709" s="110">
        <f t="shared" si="600"/>
        <v>0</v>
      </c>
      <c r="Y709" s="110">
        <f t="shared" si="600"/>
        <v>0</v>
      </c>
      <c r="Z709" s="110">
        <f t="shared" si="600"/>
        <v>0</v>
      </c>
      <c r="AA709" s="110">
        <f t="shared" si="598"/>
        <v>0</v>
      </c>
      <c r="AB709" s="110">
        <f t="shared" si="598"/>
        <v>0</v>
      </c>
      <c r="AC709" s="110">
        <f t="shared" si="598"/>
        <v>0</v>
      </c>
      <c r="AD709" s="110">
        <f t="shared" si="598"/>
        <v>0</v>
      </c>
      <c r="AE709" s="110">
        <f t="shared" si="598"/>
        <v>0</v>
      </c>
      <c r="AF709" s="110">
        <f t="shared" si="598"/>
        <v>0</v>
      </c>
      <c r="AG709" s="110">
        <f t="shared" si="598"/>
        <v>0</v>
      </c>
      <c r="AH709" s="110">
        <f t="shared" si="598"/>
        <v>0</v>
      </c>
      <c r="AI709" s="110">
        <f t="shared" si="598"/>
        <v>0</v>
      </c>
      <c r="AJ709" s="110">
        <f t="shared" si="598"/>
        <v>0</v>
      </c>
      <c r="AK709" s="110">
        <f t="shared" si="598"/>
        <v>0</v>
      </c>
      <c r="AL709" s="110">
        <f t="shared" si="598"/>
        <v>0</v>
      </c>
      <c r="AM709" s="110">
        <f t="shared" si="598"/>
        <v>0</v>
      </c>
      <c r="AN709" s="110">
        <f t="shared" si="599"/>
        <v>0</v>
      </c>
      <c r="AO709" s="110">
        <f t="shared" si="599"/>
        <v>0</v>
      </c>
      <c r="AP709" s="110">
        <f t="shared" si="599"/>
        <v>0</v>
      </c>
    </row>
    <row r="710" spans="1:42" x14ac:dyDescent="0.3">
      <c r="A710" s="8">
        <f t="shared" si="555"/>
        <v>3811</v>
      </c>
      <c r="B710" s="9">
        <f t="shared" si="556"/>
        <v>11</v>
      </c>
      <c r="C710" s="45" t="str">
        <f t="shared" si="584"/>
        <v>091</v>
      </c>
      <c r="D710" s="45" t="str">
        <f t="shared" si="585"/>
        <v>0912</v>
      </c>
      <c r="E710" s="39" t="s">
        <v>137</v>
      </c>
      <c r="F710" s="40">
        <v>11</v>
      </c>
      <c r="G710" s="41">
        <v>11</v>
      </c>
      <c r="H710" s="42">
        <v>3811</v>
      </c>
      <c r="I710" s="46">
        <v>1353</v>
      </c>
      <c r="J710" s="46">
        <v>1353</v>
      </c>
      <c r="K710" s="44" t="s">
        <v>68</v>
      </c>
      <c r="L710" s="400">
        <f>SUM(N710:AP710)</f>
        <v>0</v>
      </c>
      <c r="M710" s="18"/>
      <c r="N710" s="400"/>
      <c r="O710" s="400"/>
      <c r="P710" s="400"/>
      <c r="Q710" s="400"/>
      <c r="R710" s="400"/>
      <c r="S710" s="400"/>
      <c r="T710" s="400"/>
      <c r="U710" s="400"/>
      <c r="V710" s="400"/>
      <c r="W710" s="400"/>
      <c r="X710" s="400"/>
      <c r="Y710" s="400"/>
      <c r="Z710" s="400"/>
      <c r="AA710" s="400"/>
      <c r="AB710" s="400"/>
      <c r="AC710" s="400"/>
      <c r="AD710" s="400"/>
      <c r="AE710" s="400"/>
      <c r="AF710" s="400"/>
      <c r="AG710" s="400"/>
      <c r="AH710" s="400"/>
      <c r="AI710" s="400"/>
      <c r="AJ710" s="400"/>
      <c r="AK710" s="400"/>
      <c r="AL710" s="400"/>
      <c r="AM710" s="400"/>
      <c r="AN710" s="400"/>
      <c r="AO710" s="400"/>
      <c r="AP710" s="400"/>
    </row>
    <row r="711" spans="1:42" x14ac:dyDescent="0.3">
      <c r="A711" s="8">
        <f t="shared" si="555"/>
        <v>0</v>
      </c>
      <c r="B711" s="9" t="str">
        <f t="shared" si="556"/>
        <v xml:space="preserve"> </v>
      </c>
      <c r="C711" s="45" t="str">
        <f t="shared" si="584"/>
        <v xml:space="preserve">  </v>
      </c>
      <c r="D711" s="45" t="str">
        <f t="shared" si="585"/>
        <v xml:space="preserve">  </v>
      </c>
      <c r="E711" s="39"/>
      <c r="F711" s="40"/>
      <c r="G711" s="41"/>
      <c r="H711" s="42"/>
      <c r="I711" s="43"/>
      <c r="J711" s="43"/>
      <c r="K711" s="44"/>
      <c r="L711" s="110"/>
      <c r="M711" s="18"/>
      <c r="N711" s="110"/>
      <c r="O711" s="110"/>
      <c r="P711" s="110"/>
      <c r="Q711" s="110"/>
      <c r="R711" s="110"/>
      <c r="S711" s="110"/>
      <c r="T711" s="110"/>
      <c r="U711" s="110"/>
      <c r="V711" s="110"/>
      <c r="W711" s="110"/>
      <c r="X711" s="110"/>
      <c r="Y711" s="110"/>
      <c r="Z711" s="110"/>
      <c r="AA711" s="110"/>
      <c r="AB711" s="110"/>
      <c r="AC711" s="110"/>
      <c r="AD711" s="110"/>
      <c r="AE711" s="110"/>
      <c r="AF711" s="110"/>
      <c r="AG711" s="110"/>
      <c r="AH711" s="110"/>
      <c r="AI711" s="110"/>
      <c r="AJ711" s="110"/>
      <c r="AK711" s="110"/>
      <c r="AL711" s="110"/>
      <c r="AM711" s="110"/>
      <c r="AN711" s="110"/>
      <c r="AO711" s="110"/>
      <c r="AP711" s="110"/>
    </row>
    <row r="712" spans="1:42" x14ac:dyDescent="0.3">
      <c r="A712" s="8" t="str">
        <f t="shared" si="555"/>
        <v>T 1207 19</v>
      </c>
      <c r="B712" s="9" t="str">
        <f t="shared" si="556"/>
        <v xml:space="preserve"> </v>
      </c>
      <c r="C712" s="45" t="str">
        <f t="shared" si="584"/>
        <v xml:space="preserve">  </v>
      </c>
      <c r="D712" s="45" t="str">
        <f t="shared" si="585"/>
        <v xml:space="preserve">  </v>
      </c>
      <c r="E712" s="33" t="s">
        <v>137</v>
      </c>
      <c r="F712" s="34">
        <v>11</v>
      </c>
      <c r="G712" s="47"/>
      <c r="H712" s="106" t="s">
        <v>199</v>
      </c>
      <c r="I712" s="37"/>
      <c r="J712" s="37"/>
      <c r="K712" s="38" t="s">
        <v>200</v>
      </c>
      <c r="L712" s="114">
        <f>SUM(L713)</f>
        <v>0</v>
      </c>
      <c r="N712" s="114">
        <f>SUM(N713)</f>
        <v>0</v>
      </c>
      <c r="O712" s="114">
        <f t="shared" ref="O712:Z712" si="601">SUM(O713)</f>
        <v>0</v>
      </c>
      <c r="P712" s="114">
        <f t="shared" si="601"/>
        <v>0</v>
      </c>
      <c r="Q712" s="114">
        <f t="shared" si="601"/>
        <v>0</v>
      </c>
      <c r="R712" s="114">
        <f t="shared" si="601"/>
        <v>0</v>
      </c>
      <c r="S712" s="114">
        <f t="shared" si="601"/>
        <v>0</v>
      </c>
      <c r="T712" s="114">
        <f t="shared" si="601"/>
        <v>0</v>
      </c>
      <c r="U712" s="114">
        <f t="shared" si="601"/>
        <v>0</v>
      </c>
      <c r="V712" s="114">
        <f t="shared" si="601"/>
        <v>0</v>
      </c>
      <c r="W712" s="114">
        <f t="shared" si="601"/>
        <v>0</v>
      </c>
      <c r="X712" s="114">
        <f t="shared" si="601"/>
        <v>0</v>
      </c>
      <c r="Y712" s="114">
        <f t="shared" si="601"/>
        <v>0</v>
      </c>
      <c r="Z712" s="114">
        <f t="shared" si="601"/>
        <v>0</v>
      </c>
      <c r="AA712" s="114">
        <f t="shared" ref="AA712:AP712" si="602">SUM(AA713)</f>
        <v>0</v>
      </c>
      <c r="AB712" s="114">
        <f t="shared" si="602"/>
        <v>0</v>
      </c>
      <c r="AC712" s="114">
        <f t="shared" si="602"/>
        <v>0</v>
      </c>
      <c r="AD712" s="114">
        <f t="shared" si="602"/>
        <v>0</v>
      </c>
      <c r="AE712" s="114">
        <f t="shared" si="602"/>
        <v>0</v>
      </c>
      <c r="AF712" s="114">
        <f t="shared" si="602"/>
        <v>0</v>
      </c>
      <c r="AG712" s="114">
        <f t="shared" si="602"/>
        <v>0</v>
      </c>
      <c r="AH712" s="114">
        <f t="shared" si="602"/>
        <v>0</v>
      </c>
      <c r="AI712" s="114">
        <f t="shared" si="602"/>
        <v>0</v>
      </c>
      <c r="AJ712" s="114">
        <f t="shared" si="602"/>
        <v>0</v>
      </c>
      <c r="AK712" s="114">
        <f t="shared" si="602"/>
        <v>0</v>
      </c>
      <c r="AL712" s="114">
        <f t="shared" si="602"/>
        <v>0</v>
      </c>
      <c r="AM712" s="114">
        <f t="shared" si="602"/>
        <v>0</v>
      </c>
      <c r="AN712" s="114">
        <f t="shared" si="602"/>
        <v>0</v>
      </c>
      <c r="AO712" s="114">
        <f t="shared" si="602"/>
        <v>0</v>
      </c>
      <c r="AP712" s="114">
        <f t="shared" si="602"/>
        <v>0</v>
      </c>
    </row>
    <row r="713" spans="1:42" x14ac:dyDescent="0.3">
      <c r="A713" s="8">
        <f t="shared" si="555"/>
        <v>3</v>
      </c>
      <c r="B713" s="9" t="str">
        <f t="shared" si="556"/>
        <v xml:space="preserve"> </v>
      </c>
      <c r="C713" s="45" t="str">
        <f t="shared" si="584"/>
        <v xml:space="preserve">  </v>
      </c>
      <c r="D713" s="45" t="str">
        <f t="shared" si="585"/>
        <v xml:space="preserve">  </v>
      </c>
      <c r="E713" s="39"/>
      <c r="F713" s="40"/>
      <c r="G713" s="41"/>
      <c r="H713" s="42">
        <v>3</v>
      </c>
      <c r="I713" s="43"/>
      <c r="J713" s="43"/>
      <c r="K713" s="44" t="s">
        <v>50</v>
      </c>
      <c r="L713" s="110">
        <f>SUM(L714,L721,L727)</f>
        <v>0</v>
      </c>
      <c r="N713" s="110">
        <f>SUM(N714,N721,N727)</f>
        <v>0</v>
      </c>
      <c r="O713" s="110">
        <f t="shared" ref="O713:Z713" si="603">SUM(O714,O721,O727)</f>
        <v>0</v>
      </c>
      <c r="P713" s="110">
        <f t="shared" si="603"/>
        <v>0</v>
      </c>
      <c r="Q713" s="110">
        <f t="shared" si="603"/>
        <v>0</v>
      </c>
      <c r="R713" s="110">
        <f t="shared" si="603"/>
        <v>0</v>
      </c>
      <c r="S713" s="110">
        <f t="shared" si="603"/>
        <v>0</v>
      </c>
      <c r="T713" s="110">
        <f t="shared" si="603"/>
        <v>0</v>
      </c>
      <c r="U713" s="110">
        <f t="shared" si="603"/>
        <v>0</v>
      </c>
      <c r="V713" s="110">
        <f t="shared" si="603"/>
        <v>0</v>
      </c>
      <c r="W713" s="110">
        <f t="shared" si="603"/>
        <v>0</v>
      </c>
      <c r="X713" s="110">
        <f t="shared" si="603"/>
        <v>0</v>
      </c>
      <c r="Y713" s="110">
        <f t="shared" si="603"/>
        <v>0</v>
      </c>
      <c r="Z713" s="110">
        <f t="shared" si="603"/>
        <v>0</v>
      </c>
      <c r="AA713" s="110">
        <f t="shared" ref="AA713:AP713" si="604">SUM(AA714,AA721,AA727)</f>
        <v>0</v>
      </c>
      <c r="AB713" s="110">
        <f t="shared" si="604"/>
        <v>0</v>
      </c>
      <c r="AC713" s="110">
        <f t="shared" si="604"/>
        <v>0</v>
      </c>
      <c r="AD713" s="110">
        <f t="shared" si="604"/>
        <v>0</v>
      </c>
      <c r="AE713" s="110">
        <f t="shared" si="604"/>
        <v>0</v>
      </c>
      <c r="AF713" s="110">
        <f t="shared" si="604"/>
        <v>0</v>
      </c>
      <c r="AG713" s="110">
        <f t="shared" si="604"/>
        <v>0</v>
      </c>
      <c r="AH713" s="110">
        <f t="shared" si="604"/>
        <v>0</v>
      </c>
      <c r="AI713" s="110">
        <f t="shared" si="604"/>
        <v>0</v>
      </c>
      <c r="AJ713" s="110">
        <f t="shared" si="604"/>
        <v>0</v>
      </c>
      <c r="AK713" s="110">
        <f t="shared" si="604"/>
        <v>0</v>
      </c>
      <c r="AL713" s="110">
        <f t="shared" si="604"/>
        <v>0</v>
      </c>
      <c r="AM713" s="110">
        <f t="shared" si="604"/>
        <v>0</v>
      </c>
      <c r="AN713" s="110">
        <f t="shared" si="604"/>
        <v>0</v>
      </c>
      <c r="AO713" s="110">
        <f t="shared" si="604"/>
        <v>0</v>
      </c>
      <c r="AP713" s="110">
        <f t="shared" si="604"/>
        <v>0</v>
      </c>
    </row>
    <row r="714" spans="1:42" x14ac:dyDescent="0.3">
      <c r="A714" s="8">
        <f t="shared" si="555"/>
        <v>31</v>
      </c>
      <c r="B714" s="9" t="str">
        <f t="shared" si="556"/>
        <v xml:space="preserve"> </v>
      </c>
      <c r="C714" s="45" t="str">
        <f t="shared" si="584"/>
        <v xml:space="preserve">  </v>
      </c>
      <c r="D714" s="45" t="str">
        <f t="shared" si="585"/>
        <v xml:space="preserve">  </v>
      </c>
      <c r="E714" s="39"/>
      <c r="F714" s="40"/>
      <c r="G714" s="41"/>
      <c r="H714" s="42">
        <v>31</v>
      </c>
      <c r="I714" s="43"/>
      <c r="J714" s="43"/>
      <c r="K714" s="44" t="s">
        <v>51</v>
      </c>
      <c r="L714" s="110">
        <f>SUM(L715,L717,L719)</f>
        <v>0</v>
      </c>
      <c r="N714" s="110">
        <f>SUM(N715,N717,N719)</f>
        <v>0</v>
      </c>
      <c r="O714" s="110">
        <f t="shared" ref="O714:Z714" si="605">SUM(O715,O717,O719)</f>
        <v>0</v>
      </c>
      <c r="P714" s="110">
        <f t="shared" si="605"/>
        <v>0</v>
      </c>
      <c r="Q714" s="110">
        <f t="shared" si="605"/>
        <v>0</v>
      </c>
      <c r="R714" s="110">
        <f t="shared" si="605"/>
        <v>0</v>
      </c>
      <c r="S714" s="110">
        <f t="shared" si="605"/>
        <v>0</v>
      </c>
      <c r="T714" s="110">
        <f t="shared" si="605"/>
        <v>0</v>
      </c>
      <c r="U714" s="110">
        <f t="shared" si="605"/>
        <v>0</v>
      </c>
      <c r="V714" s="110">
        <f t="shared" si="605"/>
        <v>0</v>
      </c>
      <c r="W714" s="110">
        <f t="shared" si="605"/>
        <v>0</v>
      </c>
      <c r="X714" s="110">
        <f t="shared" si="605"/>
        <v>0</v>
      </c>
      <c r="Y714" s="110">
        <f t="shared" si="605"/>
        <v>0</v>
      </c>
      <c r="Z714" s="110">
        <f t="shared" si="605"/>
        <v>0</v>
      </c>
      <c r="AA714" s="110">
        <f t="shared" ref="AA714:AP714" si="606">SUM(AA715,AA717,AA719)</f>
        <v>0</v>
      </c>
      <c r="AB714" s="110">
        <f t="shared" si="606"/>
        <v>0</v>
      </c>
      <c r="AC714" s="110">
        <f t="shared" si="606"/>
        <v>0</v>
      </c>
      <c r="AD714" s="110">
        <f t="shared" si="606"/>
        <v>0</v>
      </c>
      <c r="AE714" s="110">
        <f t="shared" si="606"/>
        <v>0</v>
      </c>
      <c r="AF714" s="110">
        <f t="shared" si="606"/>
        <v>0</v>
      </c>
      <c r="AG714" s="110">
        <f t="shared" si="606"/>
        <v>0</v>
      </c>
      <c r="AH714" s="110">
        <f t="shared" si="606"/>
        <v>0</v>
      </c>
      <c r="AI714" s="110">
        <f t="shared" si="606"/>
        <v>0</v>
      </c>
      <c r="AJ714" s="110">
        <f t="shared" si="606"/>
        <v>0</v>
      </c>
      <c r="AK714" s="110">
        <f t="shared" si="606"/>
        <v>0</v>
      </c>
      <c r="AL714" s="110">
        <f t="shared" si="606"/>
        <v>0</v>
      </c>
      <c r="AM714" s="110">
        <f t="shared" si="606"/>
        <v>0</v>
      </c>
      <c r="AN714" s="110">
        <f t="shared" si="606"/>
        <v>0</v>
      </c>
      <c r="AO714" s="110">
        <f t="shared" si="606"/>
        <v>0</v>
      </c>
      <c r="AP714" s="110">
        <f t="shared" si="606"/>
        <v>0</v>
      </c>
    </row>
    <row r="715" spans="1:42" x14ac:dyDescent="0.3">
      <c r="A715" s="8">
        <f t="shared" si="555"/>
        <v>311</v>
      </c>
      <c r="B715" s="9" t="str">
        <f t="shared" si="556"/>
        <v xml:space="preserve"> </v>
      </c>
      <c r="C715" s="45" t="str">
        <f t="shared" si="584"/>
        <v xml:space="preserve">  </v>
      </c>
      <c r="D715" s="45" t="str">
        <f t="shared" si="585"/>
        <v xml:space="preserve">  </v>
      </c>
      <c r="E715" s="39"/>
      <c r="F715" s="40"/>
      <c r="G715" s="41"/>
      <c r="H715" s="42">
        <v>311</v>
      </c>
      <c r="I715" s="43"/>
      <c r="J715" s="43"/>
      <c r="K715" s="44" t="s">
        <v>52</v>
      </c>
      <c r="L715" s="110">
        <f>SUM(L716:L716)</f>
        <v>0</v>
      </c>
      <c r="M715" s="18"/>
      <c r="N715" s="110">
        <f>SUM(N716:N716)</f>
        <v>0</v>
      </c>
      <c r="O715" s="110">
        <f t="shared" ref="O715:Z715" si="607">SUM(O716:O716)</f>
        <v>0</v>
      </c>
      <c r="P715" s="110">
        <f t="shared" si="607"/>
        <v>0</v>
      </c>
      <c r="Q715" s="110">
        <f t="shared" si="607"/>
        <v>0</v>
      </c>
      <c r="R715" s="110">
        <f t="shared" si="607"/>
        <v>0</v>
      </c>
      <c r="S715" s="110">
        <f t="shared" si="607"/>
        <v>0</v>
      </c>
      <c r="T715" s="110">
        <f t="shared" si="607"/>
        <v>0</v>
      </c>
      <c r="U715" s="110">
        <f t="shared" si="607"/>
        <v>0</v>
      </c>
      <c r="V715" s="110">
        <f t="shared" si="607"/>
        <v>0</v>
      </c>
      <c r="W715" s="110">
        <f t="shared" si="607"/>
        <v>0</v>
      </c>
      <c r="X715" s="110">
        <f t="shared" si="607"/>
        <v>0</v>
      </c>
      <c r="Y715" s="110">
        <f t="shared" si="607"/>
        <v>0</v>
      </c>
      <c r="Z715" s="110">
        <f t="shared" si="607"/>
        <v>0</v>
      </c>
      <c r="AA715" s="110">
        <f t="shared" ref="AA715:AP715" si="608">SUM(AA716:AA716)</f>
        <v>0</v>
      </c>
      <c r="AB715" s="110">
        <f t="shared" si="608"/>
        <v>0</v>
      </c>
      <c r="AC715" s="110">
        <f t="shared" si="608"/>
        <v>0</v>
      </c>
      <c r="AD715" s="110">
        <f t="shared" si="608"/>
        <v>0</v>
      </c>
      <c r="AE715" s="110">
        <f t="shared" si="608"/>
        <v>0</v>
      </c>
      <c r="AF715" s="110">
        <f t="shared" si="608"/>
        <v>0</v>
      </c>
      <c r="AG715" s="110">
        <f t="shared" si="608"/>
        <v>0</v>
      </c>
      <c r="AH715" s="110">
        <f t="shared" si="608"/>
        <v>0</v>
      </c>
      <c r="AI715" s="110">
        <f t="shared" si="608"/>
        <v>0</v>
      </c>
      <c r="AJ715" s="110">
        <f t="shared" si="608"/>
        <v>0</v>
      </c>
      <c r="AK715" s="110">
        <f t="shared" si="608"/>
        <v>0</v>
      </c>
      <c r="AL715" s="110">
        <f t="shared" si="608"/>
        <v>0</v>
      </c>
      <c r="AM715" s="110">
        <f t="shared" si="608"/>
        <v>0</v>
      </c>
      <c r="AN715" s="110">
        <f t="shared" si="608"/>
        <v>0</v>
      </c>
      <c r="AO715" s="110">
        <f t="shared" si="608"/>
        <v>0</v>
      </c>
      <c r="AP715" s="110">
        <f t="shared" si="608"/>
        <v>0</v>
      </c>
    </row>
    <row r="716" spans="1:42" x14ac:dyDescent="0.3">
      <c r="A716" s="8">
        <f t="shared" si="555"/>
        <v>3111</v>
      </c>
      <c r="B716" s="9">
        <f t="shared" si="556"/>
        <v>11</v>
      </c>
      <c r="C716" s="45" t="str">
        <f t="shared" si="584"/>
        <v>091</v>
      </c>
      <c r="D716" s="45" t="str">
        <f t="shared" si="585"/>
        <v>0912</v>
      </c>
      <c r="E716" s="39" t="s">
        <v>137</v>
      </c>
      <c r="F716" s="40">
        <v>11</v>
      </c>
      <c r="G716" s="41">
        <v>11</v>
      </c>
      <c r="H716" s="42">
        <v>3111</v>
      </c>
      <c r="I716" s="46">
        <v>1354</v>
      </c>
      <c r="J716" s="46">
        <v>1354</v>
      </c>
      <c r="K716" s="44" t="s">
        <v>53</v>
      </c>
      <c r="L716" s="400">
        <f>SUM(N716:AP716)</f>
        <v>0</v>
      </c>
      <c r="M716" s="18"/>
      <c r="N716" s="400"/>
      <c r="O716" s="400"/>
      <c r="P716" s="400"/>
      <c r="Q716" s="400"/>
      <c r="R716" s="400"/>
      <c r="S716" s="400"/>
      <c r="T716" s="400"/>
      <c r="U716" s="400"/>
      <c r="V716" s="400"/>
      <c r="W716" s="400"/>
      <c r="X716" s="400"/>
      <c r="Y716" s="400"/>
      <c r="Z716" s="400"/>
      <c r="AA716" s="400"/>
      <c r="AB716" s="400"/>
      <c r="AC716" s="400"/>
      <c r="AD716" s="400"/>
      <c r="AE716" s="400"/>
      <c r="AF716" s="400"/>
      <c r="AG716" s="400"/>
      <c r="AH716" s="400"/>
      <c r="AI716" s="400"/>
      <c r="AJ716" s="400"/>
      <c r="AK716" s="400"/>
      <c r="AL716" s="400"/>
      <c r="AM716" s="400"/>
      <c r="AN716" s="400"/>
      <c r="AO716" s="400"/>
      <c r="AP716" s="400"/>
    </row>
    <row r="717" spans="1:42" x14ac:dyDescent="0.3">
      <c r="A717" s="8">
        <f t="shared" si="555"/>
        <v>312</v>
      </c>
      <c r="B717" s="9" t="str">
        <f t="shared" si="556"/>
        <v xml:space="preserve"> </v>
      </c>
      <c r="C717" s="45" t="str">
        <f t="shared" si="584"/>
        <v xml:space="preserve">  </v>
      </c>
      <c r="D717" s="45" t="str">
        <f t="shared" si="585"/>
        <v xml:space="preserve">  </v>
      </c>
      <c r="E717" s="39"/>
      <c r="F717" s="40"/>
      <c r="G717" s="41"/>
      <c r="H717" s="42">
        <v>312</v>
      </c>
      <c r="I717" s="43"/>
      <c r="J717" s="43"/>
      <c r="K717" s="44" t="s">
        <v>88</v>
      </c>
      <c r="L717" s="110">
        <f>SUM(L718)</f>
        <v>0</v>
      </c>
      <c r="M717" s="18"/>
      <c r="N717" s="110">
        <f>SUM(N718)</f>
        <v>0</v>
      </c>
      <c r="O717" s="110">
        <f t="shared" ref="O717:Z717" si="609">SUM(O718)</f>
        <v>0</v>
      </c>
      <c r="P717" s="110">
        <f t="shared" si="609"/>
        <v>0</v>
      </c>
      <c r="Q717" s="110">
        <f t="shared" si="609"/>
        <v>0</v>
      </c>
      <c r="R717" s="110">
        <f t="shared" si="609"/>
        <v>0</v>
      </c>
      <c r="S717" s="110">
        <f t="shared" si="609"/>
        <v>0</v>
      </c>
      <c r="T717" s="110">
        <f t="shared" si="609"/>
        <v>0</v>
      </c>
      <c r="U717" s="110">
        <f t="shared" si="609"/>
        <v>0</v>
      </c>
      <c r="V717" s="110">
        <f t="shared" si="609"/>
        <v>0</v>
      </c>
      <c r="W717" s="110">
        <f t="shared" si="609"/>
        <v>0</v>
      </c>
      <c r="X717" s="110">
        <f t="shared" si="609"/>
        <v>0</v>
      </c>
      <c r="Y717" s="110">
        <f t="shared" si="609"/>
        <v>0</v>
      </c>
      <c r="Z717" s="110">
        <f t="shared" si="609"/>
        <v>0</v>
      </c>
      <c r="AA717" s="110">
        <f t="shared" ref="AA717:AP717" si="610">SUM(AA718)</f>
        <v>0</v>
      </c>
      <c r="AB717" s="110">
        <f t="shared" si="610"/>
        <v>0</v>
      </c>
      <c r="AC717" s="110">
        <f t="shared" si="610"/>
        <v>0</v>
      </c>
      <c r="AD717" s="110">
        <f t="shared" si="610"/>
        <v>0</v>
      </c>
      <c r="AE717" s="110">
        <f t="shared" si="610"/>
        <v>0</v>
      </c>
      <c r="AF717" s="110">
        <f t="shared" si="610"/>
        <v>0</v>
      </c>
      <c r="AG717" s="110">
        <f t="shared" si="610"/>
        <v>0</v>
      </c>
      <c r="AH717" s="110">
        <f t="shared" si="610"/>
        <v>0</v>
      </c>
      <c r="AI717" s="110">
        <f t="shared" si="610"/>
        <v>0</v>
      </c>
      <c r="AJ717" s="110">
        <f t="shared" si="610"/>
        <v>0</v>
      </c>
      <c r="AK717" s="110">
        <f t="shared" si="610"/>
        <v>0</v>
      </c>
      <c r="AL717" s="110">
        <f t="shared" si="610"/>
        <v>0</v>
      </c>
      <c r="AM717" s="110">
        <f t="shared" si="610"/>
        <v>0</v>
      </c>
      <c r="AN717" s="110">
        <f t="shared" si="610"/>
        <v>0</v>
      </c>
      <c r="AO717" s="110">
        <f t="shared" si="610"/>
        <v>0</v>
      </c>
      <c r="AP717" s="110">
        <f t="shared" si="610"/>
        <v>0</v>
      </c>
    </row>
    <row r="718" spans="1:42" x14ac:dyDescent="0.3">
      <c r="A718" s="8">
        <f t="shared" si="555"/>
        <v>3121</v>
      </c>
      <c r="B718" s="9">
        <f t="shared" si="556"/>
        <v>11</v>
      </c>
      <c r="C718" s="45" t="str">
        <f t="shared" si="584"/>
        <v>091</v>
      </c>
      <c r="D718" s="45" t="str">
        <f t="shared" si="585"/>
        <v>0912</v>
      </c>
      <c r="E718" s="39" t="s">
        <v>137</v>
      </c>
      <c r="F718" s="40">
        <v>11</v>
      </c>
      <c r="G718" s="41">
        <v>11</v>
      </c>
      <c r="H718" s="42">
        <v>3121</v>
      </c>
      <c r="I718" s="46">
        <v>1355</v>
      </c>
      <c r="J718" s="46">
        <v>1355</v>
      </c>
      <c r="K718" s="44" t="s">
        <v>88</v>
      </c>
      <c r="L718" s="400">
        <f>SUM(N718:AP718)</f>
        <v>0</v>
      </c>
      <c r="M718" s="18"/>
      <c r="N718" s="400"/>
      <c r="O718" s="400"/>
      <c r="P718" s="400"/>
      <c r="Q718" s="400"/>
      <c r="R718" s="400"/>
      <c r="S718" s="400"/>
      <c r="T718" s="400"/>
      <c r="U718" s="400"/>
      <c r="V718" s="400"/>
      <c r="W718" s="400"/>
      <c r="X718" s="400"/>
      <c r="Y718" s="400"/>
      <c r="Z718" s="400"/>
      <c r="AA718" s="400"/>
      <c r="AB718" s="400"/>
      <c r="AC718" s="400"/>
      <c r="AD718" s="400"/>
      <c r="AE718" s="400"/>
      <c r="AF718" s="400"/>
      <c r="AG718" s="400"/>
      <c r="AH718" s="400"/>
      <c r="AI718" s="400"/>
      <c r="AJ718" s="400"/>
      <c r="AK718" s="400"/>
      <c r="AL718" s="400"/>
      <c r="AM718" s="400"/>
      <c r="AN718" s="400"/>
      <c r="AO718" s="400"/>
      <c r="AP718" s="400"/>
    </row>
    <row r="719" spans="1:42" x14ac:dyDescent="0.3">
      <c r="A719" s="8">
        <f t="shared" si="555"/>
        <v>313</v>
      </c>
      <c r="B719" s="9" t="str">
        <f t="shared" si="556"/>
        <v xml:space="preserve"> </v>
      </c>
      <c r="C719" s="45" t="str">
        <f t="shared" si="584"/>
        <v xml:space="preserve">  </v>
      </c>
      <c r="D719" s="45" t="str">
        <f t="shared" si="585"/>
        <v xml:space="preserve">  </v>
      </c>
      <c r="E719" s="39"/>
      <c r="F719" s="40"/>
      <c r="G719" s="41"/>
      <c r="H719" s="42">
        <v>313</v>
      </c>
      <c r="I719" s="43"/>
      <c r="J719" s="43"/>
      <c r="K719" s="44" t="s">
        <v>54</v>
      </c>
      <c r="L719" s="110">
        <f>SUM(L720)</f>
        <v>0</v>
      </c>
      <c r="M719" s="18"/>
      <c r="N719" s="110">
        <f>SUM(N720)</f>
        <v>0</v>
      </c>
      <c r="O719" s="110">
        <f t="shared" ref="O719:Z719" si="611">SUM(O720)</f>
        <v>0</v>
      </c>
      <c r="P719" s="110">
        <f t="shared" si="611"/>
        <v>0</v>
      </c>
      <c r="Q719" s="110">
        <f t="shared" si="611"/>
        <v>0</v>
      </c>
      <c r="R719" s="110">
        <f t="shared" si="611"/>
        <v>0</v>
      </c>
      <c r="S719" s="110">
        <f t="shared" si="611"/>
        <v>0</v>
      </c>
      <c r="T719" s="110">
        <f t="shared" si="611"/>
        <v>0</v>
      </c>
      <c r="U719" s="110">
        <f t="shared" si="611"/>
        <v>0</v>
      </c>
      <c r="V719" s="110">
        <f t="shared" si="611"/>
        <v>0</v>
      </c>
      <c r="W719" s="110">
        <f t="shared" si="611"/>
        <v>0</v>
      </c>
      <c r="X719" s="110">
        <f t="shared" si="611"/>
        <v>0</v>
      </c>
      <c r="Y719" s="110">
        <f t="shared" si="611"/>
        <v>0</v>
      </c>
      <c r="Z719" s="110">
        <f t="shared" si="611"/>
        <v>0</v>
      </c>
      <c r="AA719" s="110">
        <f t="shared" ref="AA719:AP719" si="612">SUM(AA720)</f>
        <v>0</v>
      </c>
      <c r="AB719" s="110">
        <f t="shared" si="612"/>
        <v>0</v>
      </c>
      <c r="AC719" s="110">
        <f t="shared" si="612"/>
        <v>0</v>
      </c>
      <c r="AD719" s="110">
        <f t="shared" si="612"/>
        <v>0</v>
      </c>
      <c r="AE719" s="110">
        <f t="shared" si="612"/>
        <v>0</v>
      </c>
      <c r="AF719" s="110">
        <f t="shared" si="612"/>
        <v>0</v>
      </c>
      <c r="AG719" s="110">
        <f t="shared" si="612"/>
        <v>0</v>
      </c>
      <c r="AH719" s="110">
        <f t="shared" si="612"/>
        <v>0</v>
      </c>
      <c r="AI719" s="110">
        <f t="shared" si="612"/>
        <v>0</v>
      </c>
      <c r="AJ719" s="110">
        <f t="shared" si="612"/>
        <v>0</v>
      </c>
      <c r="AK719" s="110">
        <f t="shared" si="612"/>
        <v>0</v>
      </c>
      <c r="AL719" s="110">
        <f t="shared" si="612"/>
        <v>0</v>
      </c>
      <c r="AM719" s="110">
        <f t="shared" si="612"/>
        <v>0</v>
      </c>
      <c r="AN719" s="110">
        <f t="shared" si="612"/>
        <v>0</v>
      </c>
      <c r="AO719" s="110">
        <f t="shared" si="612"/>
        <v>0</v>
      </c>
      <c r="AP719" s="110">
        <f t="shared" si="612"/>
        <v>0</v>
      </c>
    </row>
    <row r="720" spans="1:42" ht="26.4" x14ac:dyDescent="0.3">
      <c r="A720" s="8">
        <f t="shared" si="555"/>
        <v>3132</v>
      </c>
      <c r="B720" s="9">
        <f t="shared" si="556"/>
        <v>11</v>
      </c>
      <c r="C720" s="45" t="str">
        <f t="shared" si="584"/>
        <v>091</v>
      </c>
      <c r="D720" s="45" t="str">
        <f t="shared" si="585"/>
        <v>0912</v>
      </c>
      <c r="E720" s="39" t="s">
        <v>137</v>
      </c>
      <c r="F720" s="40">
        <v>11</v>
      </c>
      <c r="G720" s="41">
        <v>11</v>
      </c>
      <c r="H720" s="42">
        <v>3132</v>
      </c>
      <c r="I720" s="46">
        <v>1356</v>
      </c>
      <c r="J720" s="46">
        <v>1356</v>
      </c>
      <c r="K720" s="6" t="s">
        <v>55</v>
      </c>
      <c r="L720" s="400">
        <f>SUM(N720:AP720)</f>
        <v>0</v>
      </c>
      <c r="M720" s="18"/>
      <c r="N720" s="400"/>
      <c r="O720" s="400"/>
      <c r="P720" s="400"/>
      <c r="Q720" s="400"/>
      <c r="R720" s="400"/>
      <c r="S720" s="400"/>
      <c r="T720" s="400"/>
      <c r="U720" s="400"/>
      <c r="V720" s="400"/>
      <c r="W720" s="400"/>
      <c r="X720" s="400"/>
      <c r="Y720" s="400"/>
      <c r="Z720" s="400"/>
      <c r="AA720" s="400"/>
      <c r="AB720" s="400"/>
      <c r="AC720" s="400"/>
      <c r="AD720" s="400"/>
      <c r="AE720" s="400"/>
      <c r="AF720" s="400"/>
      <c r="AG720" s="400"/>
      <c r="AH720" s="400"/>
      <c r="AI720" s="400"/>
      <c r="AJ720" s="400"/>
      <c r="AK720" s="400"/>
      <c r="AL720" s="400"/>
      <c r="AM720" s="400"/>
      <c r="AN720" s="400"/>
      <c r="AO720" s="400"/>
      <c r="AP720" s="400"/>
    </row>
    <row r="721" spans="1:42" x14ac:dyDescent="0.3">
      <c r="A721" s="8">
        <f t="shared" si="555"/>
        <v>32</v>
      </c>
      <c r="B721" s="9" t="str">
        <f t="shared" si="556"/>
        <v xml:space="preserve"> </v>
      </c>
      <c r="C721" s="45" t="str">
        <f t="shared" si="584"/>
        <v xml:space="preserve">  </v>
      </c>
      <c r="D721" s="45" t="str">
        <f t="shared" si="585"/>
        <v xml:space="preserve">  </v>
      </c>
      <c r="E721" s="39"/>
      <c r="F721" s="40"/>
      <c r="G721" s="41"/>
      <c r="H721" s="42">
        <v>32</v>
      </c>
      <c r="I721" s="43"/>
      <c r="J721" s="43"/>
      <c r="K721" s="44" t="s">
        <v>56</v>
      </c>
      <c r="L721" s="110">
        <f>SUM(L722,L725)</f>
        <v>0</v>
      </c>
      <c r="N721" s="110">
        <f>SUM(N722,N725)</f>
        <v>0</v>
      </c>
      <c r="O721" s="110">
        <f t="shared" ref="O721:Z721" si="613">SUM(O722,O725)</f>
        <v>0</v>
      </c>
      <c r="P721" s="110">
        <f t="shared" si="613"/>
        <v>0</v>
      </c>
      <c r="Q721" s="110">
        <f t="shared" si="613"/>
        <v>0</v>
      </c>
      <c r="R721" s="110">
        <f t="shared" si="613"/>
        <v>0</v>
      </c>
      <c r="S721" s="110">
        <f t="shared" si="613"/>
        <v>0</v>
      </c>
      <c r="T721" s="110">
        <f t="shared" si="613"/>
        <v>0</v>
      </c>
      <c r="U721" s="110">
        <f t="shared" si="613"/>
        <v>0</v>
      </c>
      <c r="V721" s="110">
        <f t="shared" si="613"/>
        <v>0</v>
      </c>
      <c r="W721" s="110">
        <f t="shared" si="613"/>
        <v>0</v>
      </c>
      <c r="X721" s="110">
        <f t="shared" si="613"/>
        <v>0</v>
      </c>
      <c r="Y721" s="110">
        <f t="shared" si="613"/>
        <v>0</v>
      </c>
      <c r="Z721" s="110">
        <f t="shared" si="613"/>
        <v>0</v>
      </c>
      <c r="AA721" s="110">
        <f t="shared" ref="AA721:AP721" si="614">SUM(AA722,AA725)</f>
        <v>0</v>
      </c>
      <c r="AB721" s="110">
        <f t="shared" si="614"/>
        <v>0</v>
      </c>
      <c r="AC721" s="110">
        <f t="shared" si="614"/>
        <v>0</v>
      </c>
      <c r="AD721" s="110">
        <f t="shared" si="614"/>
        <v>0</v>
      </c>
      <c r="AE721" s="110">
        <f t="shared" si="614"/>
        <v>0</v>
      </c>
      <c r="AF721" s="110">
        <f t="shared" si="614"/>
        <v>0</v>
      </c>
      <c r="AG721" s="110">
        <f t="shared" si="614"/>
        <v>0</v>
      </c>
      <c r="AH721" s="110">
        <f t="shared" si="614"/>
        <v>0</v>
      </c>
      <c r="AI721" s="110">
        <f t="shared" si="614"/>
        <v>0</v>
      </c>
      <c r="AJ721" s="110">
        <f t="shared" si="614"/>
        <v>0</v>
      </c>
      <c r="AK721" s="110">
        <f t="shared" si="614"/>
        <v>0</v>
      </c>
      <c r="AL721" s="110">
        <f t="shared" si="614"/>
        <v>0</v>
      </c>
      <c r="AM721" s="110">
        <f t="shared" si="614"/>
        <v>0</v>
      </c>
      <c r="AN721" s="110">
        <f t="shared" si="614"/>
        <v>0</v>
      </c>
      <c r="AO721" s="110">
        <f t="shared" si="614"/>
        <v>0</v>
      </c>
      <c r="AP721" s="110">
        <f t="shared" si="614"/>
        <v>0</v>
      </c>
    </row>
    <row r="722" spans="1:42" x14ac:dyDescent="0.3">
      <c r="A722" s="8">
        <f t="shared" si="555"/>
        <v>321</v>
      </c>
      <c r="B722" s="9" t="str">
        <f t="shared" si="556"/>
        <v xml:space="preserve"> </v>
      </c>
      <c r="C722" s="45" t="str">
        <f t="shared" si="584"/>
        <v xml:space="preserve">  </v>
      </c>
      <c r="D722" s="45" t="str">
        <f t="shared" si="585"/>
        <v xml:space="preserve">  </v>
      </c>
      <c r="E722" s="39"/>
      <c r="F722" s="40"/>
      <c r="G722" s="41"/>
      <c r="H722" s="42">
        <v>321</v>
      </c>
      <c r="I722" s="43"/>
      <c r="J722" s="43"/>
      <c r="K722" s="44" t="s">
        <v>75</v>
      </c>
      <c r="L722" s="110">
        <f>SUM(L723:L724)</f>
        <v>0</v>
      </c>
      <c r="M722" s="18"/>
      <c r="N722" s="110">
        <f>SUM(N723:N724)</f>
        <v>0</v>
      </c>
      <c r="O722" s="110">
        <f t="shared" ref="O722:Z722" si="615">SUM(O723:O724)</f>
        <v>0</v>
      </c>
      <c r="P722" s="110">
        <f t="shared" si="615"/>
        <v>0</v>
      </c>
      <c r="Q722" s="110">
        <f t="shared" si="615"/>
        <v>0</v>
      </c>
      <c r="R722" s="110">
        <f t="shared" si="615"/>
        <v>0</v>
      </c>
      <c r="S722" s="110">
        <f t="shared" si="615"/>
        <v>0</v>
      </c>
      <c r="T722" s="110">
        <f t="shared" si="615"/>
        <v>0</v>
      </c>
      <c r="U722" s="110">
        <f t="shared" si="615"/>
        <v>0</v>
      </c>
      <c r="V722" s="110">
        <f t="shared" si="615"/>
        <v>0</v>
      </c>
      <c r="W722" s="110">
        <f t="shared" si="615"/>
        <v>0</v>
      </c>
      <c r="X722" s="110">
        <f t="shared" si="615"/>
        <v>0</v>
      </c>
      <c r="Y722" s="110">
        <f t="shared" si="615"/>
        <v>0</v>
      </c>
      <c r="Z722" s="110">
        <f t="shared" si="615"/>
        <v>0</v>
      </c>
      <c r="AA722" s="110">
        <f t="shared" ref="AA722:AP722" si="616">SUM(AA723:AA724)</f>
        <v>0</v>
      </c>
      <c r="AB722" s="110">
        <f t="shared" si="616"/>
        <v>0</v>
      </c>
      <c r="AC722" s="110">
        <f t="shared" si="616"/>
        <v>0</v>
      </c>
      <c r="AD722" s="110">
        <f t="shared" si="616"/>
        <v>0</v>
      </c>
      <c r="AE722" s="110">
        <f t="shared" si="616"/>
        <v>0</v>
      </c>
      <c r="AF722" s="110">
        <f t="shared" si="616"/>
        <v>0</v>
      </c>
      <c r="AG722" s="110">
        <f t="shared" si="616"/>
        <v>0</v>
      </c>
      <c r="AH722" s="110">
        <f t="shared" si="616"/>
        <v>0</v>
      </c>
      <c r="AI722" s="110">
        <f t="shared" si="616"/>
        <v>0</v>
      </c>
      <c r="AJ722" s="110">
        <f t="shared" si="616"/>
        <v>0</v>
      </c>
      <c r="AK722" s="110">
        <f t="shared" si="616"/>
        <v>0</v>
      </c>
      <c r="AL722" s="110">
        <f t="shared" si="616"/>
        <v>0</v>
      </c>
      <c r="AM722" s="110">
        <f t="shared" si="616"/>
        <v>0</v>
      </c>
      <c r="AN722" s="110">
        <f t="shared" si="616"/>
        <v>0</v>
      </c>
      <c r="AO722" s="110">
        <f t="shared" si="616"/>
        <v>0</v>
      </c>
      <c r="AP722" s="110">
        <f t="shared" si="616"/>
        <v>0</v>
      </c>
    </row>
    <row r="723" spans="1:42" x14ac:dyDescent="0.3">
      <c r="A723" s="8">
        <f t="shared" si="555"/>
        <v>3211</v>
      </c>
      <c r="B723" s="9">
        <f t="shared" si="556"/>
        <v>11</v>
      </c>
      <c r="C723" s="45" t="str">
        <f>IF(I723&gt;0,LEFT(E723,3),"  ")</f>
        <v>091</v>
      </c>
      <c r="D723" s="45" t="str">
        <f>IF(I723&gt;0,LEFT(E723,4),"  ")</f>
        <v>0912</v>
      </c>
      <c r="E723" s="39" t="s">
        <v>137</v>
      </c>
      <c r="F723" s="40">
        <v>11</v>
      </c>
      <c r="G723" s="41">
        <v>11</v>
      </c>
      <c r="H723" s="42">
        <v>3211</v>
      </c>
      <c r="I723" s="46">
        <v>1357</v>
      </c>
      <c r="J723" s="46">
        <v>1357</v>
      </c>
      <c r="K723" s="44" t="s">
        <v>76</v>
      </c>
      <c r="L723" s="400">
        <f>SUM(N723:AP723)</f>
        <v>0</v>
      </c>
      <c r="M723" s="18"/>
      <c r="N723" s="400"/>
      <c r="O723" s="400"/>
      <c r="P723" s="400"/>
      <c r="Q723" s="400"/>
      <c r="R723" s="400"/>
      <c r="S723" s="400"/>
      <c r="T723" s="400"/>
      <c r="U723" s="400"/>
      <c r="V723" s="400"/>
      <c r="W723" s="400"/>
      <c r="X723" s="400"/>
      <c r="Y723" s="400"/>
      <c r="Z723" s="400"/>
      <c r="AA723" s="400"/>
      <c r="AB723" s="400"/>
      <c r="AC723" s="400"/>
      <c r="AD723" s="400"/>
      <c r="AE723" s="400"/>
      <c r="AF723" s="400"/>
      <c r="AG723" s="400"/>
      <c r="AH723" s="400"/>
      <c r="AI723" s="400"/>
      <c r="AJ723" s="400"/>
      <c r="AK723" s="400"/>
      <c r="AL723" s="400"/>
      <c r="AM723" s="400"/>
      <c r="AN723" s="400"/>
      <c r="AO723" s="400"/>
      <c r="AP723" s="400"/>
    </row>
    <row r="724" spans="1:42" ht="26.4" x14ac:dyDescent="0.3">
      <c r="A724" s="8">
        <f t="shared" si="555"/>
        <v>3212</v>
      </c>
      <c r="B724" s="9">
        <f t="shared" si="556"/>
        <v>11</v>
      </c>
      <c r="C724" s="45" t="str">
        <f t="shared" ref="C724:C730" si="617">IF(I724&gt;0,LEFT(E724,3),"  ")</f>
        <v>091</v>
      </c>
      <c r="D724" s="45" t="str">
        <f t="shared" ref="D724:D730" si="618">IF(I724&gt;0,LEFT(E724,4),"  ")</f>
        <v>0912</v>
      </c>
      <c r="E724" s="39" t="s">
        <v>137</v>
      </c>
      <c r="F724" s="40">
        <v>11</v>
      </c>
      <c r="G724" s="41">
        <v>11</v>
      </c>
      <c r="H724" s="42">
        <v>3212</v>
      </c>
      <c r="I724" s="46">
        <v>1358</v>
      </c>
      <c r="J724" s="46">
        <v>1358</v>
      </c>
      <c r="K724" s="44" t="s">
        <v>89</v>
      </c>
      <c r="L724" s="400">
        <f>SUM(N724:AP724)</f>
        <v>0</v>
      </c>
      <c r="M724" s="18"/>
      <c r="N724" s="400"/>
      <c r="O724" s="400"/>
      <c r="P724" s="400"/>
      <c r="Q724" s="400"/>
      <c r="R724" s="400"/>
      <c r="S724" s="400"/>
      <c r="T724" s="400"/>
      <c r="U724" s="400"/>
      <c r="V724" s="400"/>
      <c r="W724" s="400"/>
      <c r="X724" s="400"/>
      <c r="Y724" s="400"/>
      <c r="Z724" s="400"/>
      <c r="AA724" s="400"/>
      <c r="AB724" s="400"/>
      <c r="AC724" s="400"/>
      <c r="AD724" s="400"/>
      <c r="AE724" s="400"/>
      <c r="AF724" s="400"/>
      <c r="AG724" s="400"/>
      <c r="AH724" s="400"/>
      <c r="AI724" s="400"/>
      <c r="AJ724" s="400"/>
      <c r="AK724" s="400"/>
      <c r="AL724" s="400"/>
      <c r="AM724" s="400"/>
      <c r="AN724" s="400"/>
      <c r="AO724" s="400"/>
      <c r="AP724" s="400"/>
    </row>
    <row r="725" spans="1:42" x14ac:dyDescent="0.3">
      <c r="A725" s="8">
        <f t="shared" si="555"/>
        <v>323</v>
      </c>
      <c r="B725" s="9" t="str">
        <f t="shared" si="556"/>
        <v xml:space="preserve"> </v>
      </c>
      <c r="C725" s="45" t="str">
        <f t="shared" si="617"/>
        <v xml:space="preserve">  </v>
      </c>
      <c r="D725" s="45" t="str">
        <f t="shared" si="618"/>
        <v xml:space="preserve">  </v>
      </c>
      <c r="E725" s="39"/>
      <c r="F725" s="40"/>
      <c r="G725" s="41"/>
      <c r="H725" s="42">
        <v>323</v>
      </c>
      <c r="I725" s="43"/>
      <c r="J725" s="43"/>
      <c r="K725" s="44" t="s">
        <v>57</v>
      </c>
      <c r="L725" s="110">
        <f>SUM(L726:L726)</f>
        <v>0</v>
      </c>
      <c r="M725" s="18"/>
      <c r="N725" s="110">
        <f>SUM(N726:N726)</f>
        <v>0</v>
      </c>
      <c r="O725" s="110">
        <f t="shared" ref="O725:Z725" si="619">SUM(O726:O726)</f>
        <v>0</v>
      </c>
      <c r="P725" s="110">
        <f t="shared" si="619"/>
        <v>0</v>
      </c>
      <c r="Q725" s="110">
        <f t="shared" si="619"/>
        <v>0</v>
      </c>
      <c r="R725" s="110">
        <f t="shared" si="619"/>
        <v>0</v>
      </c>
      <c r="S725" s="110">
        <f t="shared" si="619"/>
        <v>0</v>
      </c>
      <c r="T725" s="110">
        <f t="shared" si="619"/>
        <v>0</v>
      </c>
      <c r="U725" s="110">
        <f t="shared" si="619"/>
        <v>0</v>
      </c>
      <c r="V725" s="110">
        <f t="shared" si="619"/>
        <v>0</v>
      </c>
      <c r="W725" s="110">
        <f t="shared" si="619"/>
        <v>0</v>
      </c>
      <c r="X725" s="110">
        <f t="shared" si="619"/>
        <v>0</v>
      </c>
      <c r="Y725" s="110">
        <f t="shared" si="619"/>
        <v>0</v>
      </c>
      <c r="Z725" s="110">
        <f t="shared" si="619"/>
        <v>0</v>
      </c>
      <c r="AA725" s="110">
        <f t="shared" ref="AA725:AP725" si="620">SUM(AA726:AA726)</f>
        <v>0</v>
      </c>
      <c r="AB725" s="110">
        <f t="shared" si="620"/>
        <v>0</v>
      </c>
      <c r="AC725" s="110">
        <f t="shared" si="620"/>
        <v>0</v>
      </c>
      <c r="AD725" s="110">
        <f t="shared" si="620"/>
        <v>0</v>
      </c>
      <c r="AE725" s="110">
        <f t="shared" si="620"/>
        <v>0</v>
      </c>
      <c r="AF725" s="110">
        <f t="shared" si="620"/>
        <v>0</v>
      </c>
      <c r="AG725" s="110">
        <f t="shared" si="620"/>
        <v>0</v>
      </c>
      <c r="AH725" s="110">
        <f t="shared" si="620"/>
        <v>0</v>
      </c>
      <c r="AI725" s="110">
        <f t="shared" si="620"/>
        <v>0</v>
      </c>
      <c r="AJ725" s="110">
        <f t="shared" si="620"/>
        <v>0</v>
      </c>
      <c r="AK725" s="110">
        <f t="shared" si="620"/>
        <v>0</v>
      </c>
      <c r="AL725" s="110">
        <f t="shared" si="620"/>
        <v>0</v>
      </c>
      <c r="AM725" s="110">
        <f t="shared" si="620"/>
        <v>0</v>
      </c>
      <c r="AN725" s="110">
        <f t="shared" si="620"/>
        <v>0</v>
      </c>
      <c r="AO725" s="110">
        <f t="shared" si="620"/>
        <v>0</v>
      </c>
      <c r="AP725" s="110">
        <f t="shared" si="620"/>
        <v>0</v>
      </c>
    </row>
    <row r="726" spans="1:42" x14ac:dyDescent="0.3">
      <c r="A726" s="8">
        <f t="shared" si="555"/>
        <v>3237</v>
      </c>
      <c r="B726" s="9">
        <f t="shared" si="556"/>
        <v>11</v>
      </c>
      <c r="C726" s="45" t="str">
        <f t="shared" si="617"/>
        <v>091</v>
      </c>
      <c r="D726" s="45" t="str">
        <f t="shared" si="618"/>
        <v>0912</v>
      </c>
      <c r="E726" s="39" t="s">
        <v>137</v>
      </c>
      <c r="F726" s="40">
        <v>11</v>
      </c>
      <c r="G726" s="41">
        <v>11</v>
      </c>
      <c r="H726" s="42">
        <v>3237</v>
      </c>
      <c r="I726" s="46">
        <v>1359</v>
      </c>
      <c r="J726" s="46">
        <v>1359</v>
      </c>
      <c r="K726" s="44" t="s">
        <v>61</v>
      </c>
      <c r="L726" s="400">
        <f>SUM(N726:AP726)</f>
        <v>0</v>
      </c>
      <c r="M726" s="18"/>
      <c r="N726" s="400"/>
      <c r="O726" s="400"/>
      <c r="P726" s="400"/>
      <c r="Q726" s="400"/>
      <c r="R726" s="400"/>
      <c r="S726" s="400"/>
      <c r="T726" s="400"/>
      <c r="U726" s="400"/>
      <c r="V726" s="400"/>
      <c r="W726" s="400"/>
      <c r="X726" s="400"/>
      <c r="Y726" s="400"/>
      <c r="Z726" s="400"/>
      <c r="AA726" s="400"/>
      <c r="AB726" s="400"/>
      <c r="AC726" s="400"/>
      <c r="AD726" s="400"/>
      <c r="AE726" s="400"/>
      <c r="AF726" s="400"/>
      <c r="AG726" s="400"/>
      <c r="AH726" s="400"/>
      <c r="AI726" s="400"/>
      <c r="AJ726" s="400"/>
      <c r="AK726" s="400"/>
      <c r="AL726" s="400"/>
      <c r="AM726" s="400"/>
      <c r="AN726" s="400"/>
      <c r="AO726" s="400"/>
      <c r="AP726" s="400"/>
    </row>
    <row r="727" spans="1:42" x14ac:dyDescent="0.3">
      <c r="A727" s="8">
        <f t="shared" si="555"/>
        <v>38</v>
      </c>
      <c r="B727" s="9" t="str">
        <f t="shared" si="556"/>
        <v xml:space="preserve"> </v>
      </c>
      <c r="C727" s="45" t="str">
        <f t="shared" si="617"/>
        <v xml:space="preserve">  </v>
      </c>
      <c r="D727" s="45" t="str">
        <f t="shared" si="618"/>
        <v xml:space="preserve">  </v>
      </c>
      <c r="E727" s="39"/>
      <c r="F727" s="40"/>
      <c r="G727" s="41"/>
      <c r="H727" s="42">
        <v>38</v>
      </c>
      <c r="I727" s="43"/>
      <c r="J727" s="43"/>
      <c r="K727" s="44" t="s">
        <v>66</v>
      </c>
      <c r="L727" s="110">
        <f t="shared" ref="L727:L728" si="621">SUM(L728)</f>
        <v>0</v>
      </c>
      <c r="N727" s="110">
        <f t="shared" ref="N727:N728" si="622">SUM(N728)</f>
        <v>0</v>
      </c>
      <c r="O727" s="110">
        <f t="shared" ref="O727:AM728" si="623">SUM(O728)</f>
        <v>0</v>
      </c>
      <c r="P727" s="110">
        <f t="shared" si="623"/>
        <v>0</v>
      </c>
      <c r="Q727" s="110">
        <f t="shared" si="623"/>
        <v>0</v>
      </c>
      <c r="R727" s="110">
        <f t="shared" si="623"/>
        <v>0</v>
      </c>
      <c r="S727" s="110">
        <f t="shared" si="623"/>
        <v>0</v>
      </c>
      <c r="T727" s="110">
        <f t="shared" si="623"/>
        <v>0</v>
      </c>
      <c r="U727" s="110">
        <f t="shared" si="623"/>
        <v>0</v>
      </c>
      <c r="V727" s="110">
        <f t="shared" si="623"/>
        <v>0</v>
      </c>
      <c r="W727" s="110">
        <f t="shared" si="623"/>
        <v>0</v>
      </c>
      <c r="X727" s="110">
        <f t="shared" si="623"/>
        <v>0</v>
      </c>
      <c r="Y727" s="110">
        <f t="shared" si="623"/>
        <v>0</v>
      </c>
      <c r="Z727" s="110">
        <f t="shared" si="623"/>
        <v>0</v>
      </c>
      <c r="AA727" s="110">
        <f t="shared" si="623"/>
        <v>0</v>
      </c>
      <c r="AB727" s="110">
        <f t="shared" si="623"/>
        <v>0</v>
      </c>
      <c r="AC727" s="110">
        <f t="shared" si="623"/>
        <v>0</v>
      </c>
      <c r="AD727" s="110">
        <f t="shared" si="623"/>
        <v>0</v>
      </c>
      <c r="AE727" s="110">
        <f t="shared" si="623"/>
        <v>0</v>
      </c>
      <c r="AF727" s="110">
        <f t="shared" si="623"/>
        <v>0</v>
      </c>
      <c r="AG727" s="110">
        <f t="shared" si="623"/>
        <v>0</v>
      </c>
      <c r="AH727" s="110">
        <f t="shared" si="623"/>
        <v>0</v>
      </c>
      <c r="AI727" s="110">
        <f t="shared" si="623"/>
        <v>0</v>
      </c>
      <c r="AJ727" s="110">
        <f t="shared" si="623"/>
        <v>0</v>
      </c>
      <c r="AK727" s="110">
        <f t="shared" si="623"/>
        <v>0</v>
      </c>
      <c r="AL727" s="110">
        <f t="shared" si="623"/>
        <v>0</v>
      </c>
      <c r="AM727" s="110">
        <f t="shared" si="623"/>
        <v>0</v>
      </c>
      <c r="AN727" s="110">
        <f t="shared" ref="AN727:AP728" si="624">SUM(AN728)</f>
        <v>0</v>
      </c>
      <c r="AO727" s="110">
        <f t="shared" si="624"/>
        <v>0</v>
      </c>
      <c r="AP727" s="110">
        <f t="shared" si="624"/>
        <v>0</v>
      </c>
    </row>
    <row r="728" spans="1:42" x14ac:dyDescent="0.3">
      <c r="A728" s="8">
        <f t="shared" si="555"/>
        <v>381</v>
      </c>
      <c r="B728" s="9" t="str">
        <f t="shared" si="556"/>
        <v xml:space="preserve"> </v>
      </c>
      <c r="C728" s="45" t="str">
        <f t="shared" si="617"/>
        <v xml:space="preserve">  </v>
      </c>
      <c r="D728" s="45" t="str">
        <f t="shared" si="618"/>
        <v xml:space="preserve">  </v>
      </c>
      <c r="E728" s="39"/>
      <c r="F728" s="40"/>
      <c r="G728" s="41"/>
      <c r="H728" s="42">
        <v>381</v>
      </c>
      <c r="I728" s="43"/>
      <c r="J728" s="43"/>
      <c r="K728" s="44" t="s">
        <v>67</v>
      </c>
      <c r="L728" s="110">
        <f t="shared" si="621"/>
        <v>0</v>
      </c>
      <c r="M728" s="18"/>
      <c r="N728" s="110">
        <f t="shared" si="622"/>
        <v>0</v>
      </c>
      <c r="O728" s="110">
        <f t="shared" ref="O728:Z728" si="625">SUM(O729)</f>
        <v>0</v>
      </c>
      <c r="P728" s="110">
        <f t="shared" si="625"/>
        <v>0</v>
      </c>
      <c r="Q728" s="110">
        <f t="shared" si="625"/>
        <v>0</v>
      </c>
      <c r="R728" s="110">
        <f t="shared" si="625"/>
        <v>0</v>
      </c>
      <c r="S728" s="110">
        <f t="shared" si="625"/>
        <v>0</v>
      </c>
      <c r="T728" s="110">
        <f t="shared" si="625"/>
        <v>0</v>
      </c>
      <c r="U728" s="110">
        <f t="shared" si="625"/>
        <v>0</v>
      </c>
      <c r="V728" s="110">
        <f t="shared" si="625"/>
        <v>0</v>
      </c>
      <c r="W728" s="110">
        <f t="shared" si="625"/>
        <v>0</v>
      </c>
      <c r="X728" s="110">
        <f t="shared" si="625"/>
        <v>0</v>
      </c>
      <c r="Y728" s="110">
        <f t="shared" si="625"/>
        <v>0</v>
      </c>
      <c r="Z728" s="110">
        <f t="shared" si="625"/>
        <v>0</v>
      </c>
      <c r="AA728" s="110">
        <f t="shared" si="623"/>
        <v>0</v>
      </c>
      <c r="AB728" s="110">
        <f t="shared" si="623"/>
        <v>0</v>
      </c>
      <c r="AC728" s="110">
        <f t="shared" si="623"/>
        <v>0</v>
      </c>
      <c r="AD728" s="110">
        <f t="shared" si="623"/>
        <v>0</v>
      </c>
      <c r="AE728" s="110">
        <f t="shared" si="623"/>
        <v>0</v>
      </c>
      <c r="AF728" s="110">
        <f t="shared" si="623"/>
        <v>0</v>
      </c>
      <c r="AG728" s="110">
        <f t="shared" si="623"/>
        <v>0</v>
      </c>
      <c r="AH728" s="110">
        <f t="shared" si="623"/>
        <v>0</v>
      </c>
      <c r="AI728" s="110">
        <f t="shared" si="623"/>
        <v>0</v>
      </c>
      <c r="AJ728" s="110">
        <f t="shared" si="623"/>
        <v>0</v>
      </c>
      <c r="AK728" s="110">
        <f t="shared" si="623"/>
        <v>0</v>
      </c>
      <c r="AL728" s="110">
        <f t="shared" si="623"/>
        <v>0</v>
      </c>
      <c r="AM728" s="110">
        <f t="shared" si="623"/>
        <v>0</v>
      </c>
      <c r="AN728" s="110">
        <f t="shared" si="624"/>
        <v>0</v>
      </c>
      <c r="AO728" s="110">
        <f t="shared" si="624"/>
        <v>0</v>
      </c>
      <c r="AP728" s="110">
        <f t="shared" si="624"/>
        <v>0</v>
      </c>
    </row>
    <row r="729" spans="1:42" x14ac:dyDescent="0.3">
      <c r="A729" s="8">
        <f t="shared" si="555"/>
        <v>3811</v>
      </c>
      <c r="B729" s="9">
        <f t="shared" si="556"/>
        <v>11</v>
      </c>
      <c r="C729" s="45" t="str">
        <f t="shared" si="617"/>
        <v>091</v>
      </c>
      <c r="D729" s="45" t="str">
        <f t="shared" si="618"/>
        <v>0912</v>
      </c>
      <c r="E729" s="39" t="s">
        <v>137</v>
      </c>
      <c r="F729" s="40">
        <v>11</v>
      </c>
      <c r="G729" s="41">
        <v>11</v>
      </c>
      <c r="H729" s="42">
        <v>3811</v>
      </c>
      <c r="I729" s="46">
        <v>1360</v>
      </c>
      <c r="J729" s="46">
        <v>1360</v>
      </c>
      <c r="K729" s="44" t="s">
        <v>68</v>
      </c>
      <c r="L729" s="400">
        <f>SUM(N729:AP729)</f>
        <v>0</v>
      </c>
      <c r="M729" s="18"/>
      <c r="N729" s="400"/>
      <c r="O729" s="400"/>
      <c r="P729" s="400"/>
      <c r="Q729" s="400"/>
      <c r="R729" s="400"/>
      <c r="S729" s="400"/>
      <c r="T729" s="400"/>
      <c r="U729" s="400"/>
      <c r="V729" s="400"/>
      <c r="W729" s="400"/>
      <c r="X729" s="400"/>
      <c r="Y729" s="400"/>
      <c r="Z729" s="400"/>
      <c r="AA729" s="400"/>
      <c r="AB729" s="400"/>
      <c r="AC729" s="400"/>
      <c r="AD729" s="400"/>
      <c r="AE729" s="400"/>
      <c r="AF729" s="400"/>
      <c r="AG729" s="400"/>
      <c r="AH729" s="400"/>
      <c r="AI729" s="400"/>
      <c r="AJ729" s="400"/>
      <c r="AK729" s="400"/>
      <c r="AL729" s="400"/>
      <c r="AM729" s="400"/>
      <c r="AN729" s="400"/>
      <c r="AO729" s="400"/>
      <c r="AP729" s="400"/>
    </row>
    <row r="730" spans="1:42" x14ac:dyDescent="0.3">
      <c r="A730" s="8">
        <f t="shared" si="555"/>
        <v>0</v>
      </c>
      <c r="B730" s="9" t="str">
        <f t="shared" si="556"/>
        <v xml:space="preserve"> </v>
      </c>
      <c r="C730" s="45" t="str">
        <f t="shared" si="617"/>
        <v xml:space="preserve">  </v>
      </c>
      <c r="D730" s="45" t="str">
        <f t="shared" si="618"/>
        <v xml:space="preserve">  </v>
      </c>
      <c r="E730" s="39"/>
      <c r="F730" s="40"/>
      <c r="G730" s="41"/>
      <c r="H730" s="42"/>
      <c r="I730" s="43"/>
      <c r="J730" s="43"/>
      <c r="K730" s="44"/>
      <c r="L730" s="110"/>
      <c r="M730" s="18"/>
      <c r="N730" s="110"/>
      <c r="O730" s="110"/>
      <c r="P730" s="110"/>
      <c r="Q730" s="110"/>
      <c r="R730" s="110"/>
      <c r="S730" s="110"/>
      <c r="T730" s="110"/>
      <c r="U730" s="110"/>
      <c r="V730" s="110"/>
      <c r="W730" s="110"/>
      <c r="X730" s="110"/>
      <c r="Y730" s="110"/>
      <c r="Z730" s="110"/>
      <c r="AA730" s="110"/>
      <c r="AB730" s="110"/>
      <c r="AC730" s="110"/>
      <c r="AD730" s="110"/>
      <c r="AE730" s="110"/>
      <c r="AF730" s="110"/>
      <c r="AG730" s="110"/>
      <c r="AH730" s="110"/>
      <c r="AI730" s="110"/>
      <c r="AJ730" s="110"/>
      <c r="AK730" s="110"/>
      <c r="AL730" s="110"/>
      <c r="AM730" s="110"/>
      <c r="AN730" s="110"/>
      <c r="AO730" s="110"/>
      <c r="AP730" s="110"/>
    </row>
    <row r="731" spans="1:42" ht="26.4" x14ac:dyDescent="0.3">
      <c r="A731" s="8" t="str">
        <f t="shared" si="555"/>
        <v>T 1207 20</v>
      </c>
      <c r="B731" s="9" t="str">
        <f t="shared" si="556"/>
        <v xml:space="preserve"> </v>
      </c>
      <c r="C731" s="45" t="str">
        <f t="shared" si="584"/>
        <v xml:space="preserve">  </v>
      </c>
      <c r="D731" s="45" t="str">
        <f t="shared" si="585"/>
        <v xml:space="preserve">  </v>
      </c>
      <c r="E731" s="33" t="s">
        <v>137</v>
      </c>
      <c r="F731" s="34" t="s">
        <v>111</v>
      </c>
      <c r="G731" s="35"/>
      <c r="H731" s="106" t="s">
        <v>201</v>
      </c>
      <c r="I731" s="37"/>
      <c r="J731" s="37"/>
      <c r="K731" s="38" t="s">
        <v>202</v>
      </c>
      <c r="L731" s="114">
        <f>SUM(L732)</f>
        <v>12700</v>
      </c>
      <c r="N731" s="114">
        <f>SUM(N732)</f>
        <v>12700</v>
      </c>
      <c r="O731" s="114">
        <f t="shared" ref="O731:Z733" si="626">SUM(O732)</f>
        <v>0</v>
      </c>
      <c r="P731" s="114">
        <f t="shared" si="626"/>
        <v>0</v>
      </c>
      <c r="Q731" s="114">
        <f t="shared" si="626"/>
        <v>0</v>
      </c>
      <c r="R731" s="114">
        <f t="shared" si="626"/>
        <v>0</v>
      </c>
      <c r="S731" s="114">
        <f t="shared" si="626"/>
        <v>0</v>
      </c>
      <c r="T731" s="114">
        <f t="shared" si="626"/>
        <v>0</v>
      </c>
      <c r="U731" s="114">
        <f t="shared" si="626"/>
        <v>0</v>
      </c>
      <c r="V731" s="114">
        <f t="shared" si="626"/>
        <v>0</v>
      </c>
      <c r="W731" s="114">
        <f t="shared" si="626"/>
        <v>0</v>
      </c>
      <c r="X731" s="114">
        <f t="shared" si="626"/>
        <v>0</v>
      </c>
      <c r="Y731" s="114">
        <f t="shared" si="626"/>
        <v>0</v>
      </c>
      <c r="Z731" s="114">
        <f t="shared" si="626"/>
        <v>0</v>
      </c>
      <c r="AA731" s="114">
        <f t="shared" ref="AA731:AP733" si="627">SUM(AA732)</f>
        <v>0</v>
      </c>
      <c r="AB731" s="114">
        <f t="shared" si="627"/>
        <v>0</v>
      </c>
      <c r="AC731" s="114">
        <f t="shared" si="627"/>
        <v>0</v>
      </c>
      <c r="AD731" s="114">
        <f t="shared" si="627"/>
        <v>0</v>
      </c>
      <c r="AE731" s="114">
        <f t="shared" si="627"/>
        <v>0</v>
      </c>
      <c r="AF731" s="114">
        <f t="shared" si="627"/>
        <v>0</v>
      </c>
      <c r="AG731" s="114">
        <f t="shared" si="627"/>
        <v>0</v>
      </c>
      <c r="AH731" s="114">
        <f t="shared" si="627"/>
        <v>0</v>
      </c>
      <c r="AI731" s="114">
        <f t="shared" si="627"/>
        <v>0</v>
      </c>
      <c r="AJ731" s="114">
        <f t="shared" si="627"/>
        <v>0</v>
      </c>
      <c r="AK731" s="114">
        <f t="shared" si="627"/>
        <v>0</v>
      </c>
      <c r="AL731" s="114">
        <f t="shared" si="627"/>
        <v>0</v>
      </c>
      <c r="AM731" s="114">
        <f t="shared" si="627"/>
        <v>0</v>
      </c>
      <c r="AN731" s="114">
        <f t="shared" si="627"/>
        <v>0</v>
      </c>
      <c r="AO731" s="114">
        <f t="shared" si="627"/>
        <v>0</v>
      </c>
      <c r="AP731" s="114">
        <f t="shared" si="627"/>
        <v>0</v>
      </c>
    </row>
    <row r="732" spans="1:42" x14ac:dyDescent="0.3">
      <c r="A732" s="8">
        <f t="shared" si="555"/>
        <v>3</v>
      </c>
      <c r="B732" s="9" t="str">
        <f t="shared" si="556"/>
        <v xml:space="preserve"> </v>
      </c>
      <c r="C732" s="45" t="str">
        <f t="shared" si="584"/>
        <v xml:space="preserve">  </v>
      </c>
      <c r="D732" s="45" t="str">
        <f t="shared" si="585"/>
        <v xml:space="preserve">  </v>
      </c>
      <c r="E732" s="39"/>
      <c r="F732" s="40"/>
      <c r="G732" s="41"/>
      <c r="H732" s="42">
        <v>3</v>
      </c>
      <c r="I732" s="43"/>
      <c r="J732" s="43"/>
      <c r="K732" s="44" t="s">
        <v>50</v>
      </c>
      <c r="L732" s="110">
        <f t="shared" ref="L732" si="628">SUM(L733)</f>
        <v>12700</v>
      </c>
      <c r="N732" s="110">
        <f t="shared" ref="N732" si="629">SUM(N733)</f>
        <v>12700</v>
      </c>
      <c r="O732" s="110">
        <f t="shared" si="626"/>
        <v>0</v>
      </c>
      <c r="P732" s="110">
        <f t="shared" si="626"/>
        <v>0</v>
      </c>
      <c r="Q732" s="110">
        <f t="shared" si="626"/>
        <v>0</v>
      </c>
      <c r="R732" s="110">
        <f t="shared" si="626"/>
        <v>0</v>
      </c>
      <c r="S732" s="110">
        <f t="shared" si="626"/>
        <v>0</v>
      </c>
      <c r="T732" s="110">
        <f t="shared" si="626"/>
        <v>0</v>
      </c>
      <c r="U732" s="110">
        <f t="shared" si="626"/>
        <v>0</v>
      </c>
      <c r="V732" s="110">
        <f t="shared" si="626"/>
        <v>0</v>
      </c>
      <c r="W732" s="110">
        <f t="shared" si="626"/>
        <v>0</v>
      </c>
      <c r="X732" s="110">
        <f t="shared" si="626"/>
        <v>0</v>
      </c>
      <c r="Y732" s="110">
        <f t="shared" si="626"/>
        <v>0</v>
      </c>
      <c r="Z732" s="110">
        <f t="shared" si="626"/>
        <v>0</v>
      </c>
      <c r="AA732" s="110">
        <f t="shared" si="627"/>
        <v>0</v>
      </c>
      <c r="AB732" s="110">
        <f t="shared" si="627"/>
        <v>0</v>
      </c>
      <c r="AC732" s="110">
        <f t="shared" si="627"/>
        <v>0</v>
      </c>
      <c r="AD732" s="110">
        <f t="shared" si="627"/>
        <v>0</v>
      </c>
      <c r="AE732" s="110">
        <f t="shared" si="627"/>
        <v>0</v>
      </c>
      <c r="AF732" s="110">
        <f t="shared" si="627"/>
        <v>0</v>
      </c>
      <c r="AG732" s="110">
        <f t="shared" si="627"/>
        <v>0</v>
      </c>
      <c r="AH732" s="110">
        <f t="shared" si="627"/>
        <v>0</v>
      </c>
      <c r="AI732" s="110">
        <f t="shared" si="627"/>
        <v>0</v>
      </c>
      <c r="AJ732" s="110">
        <f t="shared" si="627"/>
        <v>0</v>
      </c>
      <c r="AK732" s="110">
        <f t="shared" si="627"/>
        <v>0</v>
      </c>
      <c r="AL732" s="110">
        <f t="shared" si="627"/>
        <v>0</v>
      </c>
      <c r="AM732" s="110">
        <f t="shared" si="627"/>
        <v>0</v>
      </c>
      <c r="AN732" s="110">
        <f t="shared" si="627"/>
        <v>0</v>
      </c>
      <c r="AO732" s="110">
        <f t="shared" si="627"/>
        <v>0</v>
      </c>
      <c r="AP732" s="110">
        <f t="shared" si="627"/>
        <v>0</v>
      </c>
    </row>
    <row r="733" spans="1:42" x14ac:dyDescent="0.3">
      <c r="A733" s="8">
        <f t="shared" si="555"/>
        <v>32</v>
      </c>
      <c r="B733" s="9" t="str">
        <f t="shared" si="556"/>
        <v xml:space="preserve"> </v>
      </c>
      <c r="C733" s="45" t="str">
        <f t="shared" si="584"/>
        <v xml:space="preserve">  </v>
      </c>
      <c r="D733" s="45" t="str">
        <f t="shared" si="585"/>
        <v xml:space="preserve">  </v>
      </c>
      <c r="E733" s="39"/>
      <c r="F733" s="40"/>
      <c r="G733" s="41"/>
      <c r="H733" s="42">
        <v>32</v>
      </c>
      <c r="I733" s="43"/>
      <c r="J733" s="43"/>
      <c r="K733" s="44" t="s">
        <v>56</v>
      </c>
      <c r="L733" s="110">
        <f>SUM(L734)</f>
        <v>12700</v>
      </c>
      <c r="N733" s="110">
        <f>SUM(N734)</f>
        <v>12700</v>
      </c>
      <c r="O733" s="110">
        <f t="shared" si="626"/>
        <v>0</v>
      </c>
      <c r="P733" s="110">
        <f t="shared" si="626"/>
        <v>0</v>
      </c>
      <c r="Q733" s="110">
        <f t="shared" si="626"/>
        <v>0</v>
      </c>
      <c r="R733" s="110">
        <f t="shared" si="626"/>
        <v>0</v>
      </c>
      <c r="S733" s="110">
        <f t="shared" si="626"/>
        <v>0</v>
      </c>
      <c r="T733" s="110">
        <f t="shared" si="626"/>
        <v>0</v>
      </c>
      <c r="U733" s="110">
        <f t="shared" si="626"/>
        <v>0</v>
      </c>
      <c r="V733" s="110">
        <f t="shared" si="626"/>
        <v>0</v>
      </c>
      <c r="W733" s="110">
        <f t="shared" si="626"/>
        <v>0</v>
      </c>
      <c r="X733" s="110">
        <f t="shared" si="626"/>
        <v>0</v>
      </c>
      <c r="Y733" s="110">
        <f t="shared" si="626"/>
        <v>0</v>
      </c>
      <c r="Z733" s="110">
        <f t="shared" si="626"/>
        <v>0</v>
      </c>
      <c r="AA733" s="110">
        <f t="shared" si="627"/>
        <v>0</v>
      </c>
      <c r="AB733" s="110">
        <f t="shared" si="627"/>
        <v>0</v>
      </c>
      <c r="AC733" s="110">
        <f t="shared" si="627"/>
        <v>0</v>
      </c>
      <c r="AD733" s="110">
        <f t="shared" si="627"/>
        <v>0</v>
      </c>
      <c r="AE733" s="110">
        <f t="shared" si="627"/>
        <v>0</v>
      </c>
      <c r="AF733" s="110">
        <f t="shared" si="627"/>
        <v>0</v>
      </c>
      <c r="AG733" s="110">
        <f t="shared" si="627"/>
        <v>0</v>
      </c>
      <c r="AH733" s="110">
        <f t="shared" si="627"/>
        <v>0</v>
      </c>
      <c r="AI733" s="110">
        <f t="shared" si="627"/>
        <v>0</v>
      </c>
      <c r="AJ733" s="110">
        <f t="shared" si="627"/>
        <v>0</v>
      </c>
      <c r="AK733" s="110">
        <f t="shared" si="627"/>
        <v>0</v>
      </c>
      <c r="AL733" s="110">
        <f t="shared" si="627"/>
        <v>0</v>
      </c>
      <c r="AM733" s="110">
        <f t="shared" si="627"/>
        <v>0</v>
      </c>
      <c r="AN733" s="110">
        <f t="shared" si="627"/>
        <v>0</v>
      </c>
      <c r="AO733" s="110">
        <f t="shared" si="627"/>
        <v>0</v>
      </c>
      <c r="AP733" s="110">
        <f t="shared" si="627"/>
        <v>0</v>
      </c>
    </row>
    <row r="734" spans="1:42" x14ac:dyDescent="0.3">
      <c r="A734" s="8">
        <f t="shared" si="555"/>
        <v>322</v>
      </c>
      <c r="B734" s="9" t="str">
        <f t="shared" si="556"/>
        <v xml:space="preserve"> </v>
      </c>
      <c r="C734" s="45" t="str">
        <f t="shared" si="584"/>
        <v xml:space="preserve">  </v>
      </c>
      <c r="D734" s="45" t="str">
        <f t="shared" si="585"/>
        <v xml:space="preserve">  </v>
      </c>
      <c r="E734" s="39"/>
      <c r="F734" s="40"/>
      <c r="G734" s="41"/>
      <c r="H734" s="42">
        <v>322</v>
      </c>
      <c r="I734" s="43"/>
      <c r="J734" s="43"/>
      <c r="K734" s="44" t="s">
        <v>78</v>
      </c>
      <c r="L734" s="110">
        <f>SUM(L735:L735)</f>
        <v>12700</v>
      </c>
      <c r="M734" s="18"/>
      <c r="N734" s="110">
        <f>SUM(N735:N735)</f>
        <v>12700</v>
      </c>
      <c r="O734" s="110">
        <f t="shared" ref="O734:Z734" si="630">SUM(O735:O735)</f>
        <v>0</v>
      </c>
      <c r="P734" s="110">
        <f t="shared" si="630"/>
        <v>0</v>
      </c>
      <c r="Q734" s="110">
        <f t="shared" si="630"/>
        <v>0</v>
      </c>
      <c r="R734" s="110">
        <f t="shared" si="630"/>
        <v>0</v>
      </c>
      <c r="S734" s="110">
        <f t="shared" si="630"/>
        <v>0</v>
      </c>
      <c r="T734" s="110">
        <f t="shared" si="630"/>
        <v>0</v>
      </c>
      <c r="U734" s="110">
        <f t="shared" si="630"/>
        <v>0</v>
      </c>
      <c r="V734" s="110">
        <f t="shared" si="630"/>
        <v>0</v>
      </c>
      <c r="W734" s="110">
        <f t="shared" si="630"/>
        <v>0</v>
      </c>
      <c r="X734" s="110">
        <f t="shared" si="630"/>
        <v>0</v>
      </c>
      <c r="Y734" s="110">
        <f t="shared" si="630"/>
        <v>0</v>
      </c>
      <c r="Z734" s="110">
        <f t="shared" si="630"/>
        <v>0</v>
      </c>
      <c r="AA734" s="110">
        <f t="shared" ref="AA734:AP734" si="631">SUM(AA735:AA735)</f>
        <v>0</v>
      </c>
      <c r="AB734" s="110">
        <f t="shared" si="631"/>
        <v>0</v>
      </c>
      <c r="AC734" s="110">
        <f t="shared" si="631"/>
        <v>0</v>
      </c>
      <c r="AD734" s="110">
        <f t="shared" si="631"/>
        <v>0</v>
      </c>
      <c r="AE734" s="110">
        <f t="shared" si="631"/>
        <v>0</v>
      </c>
      <c r="AF734" s="110">
        <f t="shared" si="631"/>
        <v>0</v>
      </c>
      <c r="AG734" s="110">
        <f t="shared" si="631"/>
        <v>0</v>
      </c>
      <c r="AH734" s="110">
        <f t="shared" si="631"/>
        <v>0</v>
      </c>
      <c r="AI734" s="110">
        <f t="shared" si="631"/>
        <v>0</v>
      </c>
      <c r="AJ734" s="110">
        <f t="shared" si="631"/>
        <v>0</v>
      </c>
      <c r="AK734" s="110">
        <f t="shared" si="631"/>
        <v>0</v>
      </c>
      <c r="AL734" s="110">
        <f t="shared" si="631"/>
        <v>0</v>
      </c>
      <c r="AM734" s="110">
        <f t="shared" si="631"/>
        <v>0</v>
      </c>
      <c r="AN734" s="110">
        <f t="shared" si="631"/>
        <v>0</v>
      </c>
      <c r="AO734" s="110">
        <f t="shared" si="631"/>
        <v>0</v>
      </c>
      <c r="AP734" s="110">
        <f t="shared" si="631"/>
        <v>0</v>
      </c>
    </row>
    <row r="735" spans="1:42" x14ac:dyDescent="0.3">
      <c r="A735" s="8">
        <f t="shared" ref="A735:A809" si="632">H735</f>
        <v>3222</v>
      </c>
      <c r="B735" s="9">
        <f t="shared" ref="B735:B809" si="633">IF(J735&gt;0,G735," ")</f>
        <v>52</v>
      </c>
      <c r="C735" s="45" t="str">
        <f t="shared" si="584"/>
        <v>091</v>
      </c>
      <c r="D735" s="45" t="str">
        <f t="shared" si="585"/>
        <v>0912</v>
      </c>
      <c r="E735" s="39" t="s">
        <v>137</v>
      </c>
      <c r="F735" s="34" t="s">
        <v>111</v>
      </c>
      <c r="G735" s="35">
        <v>52</v>
      </c>
      <c r="H735" s="42">
        <v>3222</v>
      </c>
      <c r="I735" s="46">
        <v>1361</v>
      </c>
      <c r="J735" s="46">
        <v>1361</v>
      </c>
      <c r="K735" s="44" t="s">
        <v>124</v>
      </c>
      <c r="L735" s="400">
        <f>SUM(N735:AP735)</f>
        <v>12700</v>
      </c>
      <c r="M735" s="69">
        <v>5212</v>
      </c>
      <c r="N735" s="400">
        <v>12700</v>
      </c>
      <c r="O735" s="400"/>
      <c r="P735" s="400"/>
      <c r="Q735" s="400"/>
      <c r="R735" s="400"/>
      <c r="S735" s="400"/>
      <c r="T735" s="400"/>
      <c r="U735" s="400"/>
      <c r="V735" s="400"/>
      <c r="W735" s="400"/>
      <c r="X735" s="400"/>
      <c r="Y735" s="400"/>
      <c r="Z735" s="400"/>
      <c r="AA735" s="400"/>
      <c r="AB735" s="400"/>
      <c r="AC735" s="400"/>
      <c r="AD735" s="400"/>
      <c r="AE735" s="400"/>
      <c r="AF735" s="400"/>
      <c r="AG735" s="400"/>
      <c r="AH735" s="400"/>
      <c r="AI735" s="400"/>
      <c r="AJ735" s="400"/>
      <c r="AK735" s="400"/>
      <c r="AL735" s="400"/>
      <c r="AM735" s="400"/>
      <c r="AN735" s="400"/>
      <c r="AO735" s="400"/>
      <c r="AP735" s="400"/>
    </row>
    <row r="736" spans="1:42" x14ac:dyDescent="0.3">
      <c r="A736" s="8">
        <f t="shared" si="632"/>
        <v>0</v>
      </c>
      <c r="B736" s="9" t="str">
        <f t="shared" si="633"/>
        <v xml:space="preserve"> </v>
      </c>
      <c r="C736" s="45" t="str">
        <f t="shared" si="584"/>
        <v xml:space="preserve">  </v>
      </c>
      <c r="D736" s="45" t="str">
        <f t="shared" si="585"/>
        <v xml:space="preserve">  </v>
      </c>
      <c r="E736" s="39"/>
      <c r="F736" s="40"/>
      <c r="G736" s="41"/>
      <c r="H736" s="42"/>
      <c r="I736" s="43"/>
      <c r="J736" s="43"/>
      <c r="K736" s="44"/>
      <c r="L736" s="110"/>
      <c r="M736" s="18"/>
      <c r="N736" s="110"/>
      <c r="O736" s="110"/>
      <c r="P736" s="110"/>
      <c r="Q736" s="110"/>
      <c r="R736" s="110"/>
      <c r="S736" s="110"/>
      <c r="T736" s="110"/>
      <c r="U736" s="110"/>
      <c r="V736" s="110"/>
      <c r="W736" s="110"/>
      <c r="X736" s="110"/>
      <c r="Y736" s="110"/>
      <c r="Z736" s="110"/>
      <c r="AA736" s="110"/>
      <c r="AB736" s="110"/>
      <c r="AC736" s="110"/>
      <c r="AD736" s="110"/>
      <c r="AE736" s="110"/>
      <c r="AF736" s="110"/>
      <c r="AG736" s="110"/>
      <c r="AH736" s="110"/>
      <c r="AI736" s="110"/>
      <c r="AJ736" s="110"/>
      <c r="AK736" s="110"/>
      <c r="AL736" s="110"/>
      <c r="AM736" s="110"/>
      <c r="AN736" s="110"/>
      <c r="AO736" s="110"/>
      <c r="AP736" s="110"/>
    </row>
    <row r="737" spans="1:42" ht="26.4" x14ac:dyDescent="0.3">
      <c r="A737" s="8" t="str">
        <f t="shared" si="632"/>
        <v>T 1207 12</v>
      </c>
      <c r="B737" s="9" t="str">
        <f t="shared" si="633"/>
        <v xml:space="preserve"> </v>
      </c>
      <c r="C737" s="45" t="str">
        <f t="shared" ref="C737:C748" si="634">IF(I737&gt;0,LEFT(E737,3),"  ")</f>
        <v xml:space="preserve">  </v>
      </c>
      <c r="D737" s="45" t="str">
        <f t="shared" ref="D737:D748" si="635">IF(I737&gt;0,LEFT(E737,4),"  ")</f>
        <v xml:space="preserve">  </v>
      </c>
      <c r="E737" s="52" t="s">
        <v>137</v>
      </c>
      <c r="F737" s="53" t="s">
        <v>111</v>
      </c>
      <c r="G737" s="54"/>
      <c r="H737" s="396" t="s">
        <v>3437</v>
      </c>
      <c r="I737" s="37"/>
      <c r="J737" s="37"/>
      <c r="K737" s="38" t="s">
        <v>3438</v>
      </c>
      <c r="L737" s="114">
        <f>SUM(L738)</f>
        <v>7400</v>
      </c>
      <c r="N737" s="114">
        <f>SUM(N738)</f>
        <v>7400</v>
      </c>
      <c r="O737" s="114">
        <f t="shared" ref="O737:Z739" si="636">SUM(O738)</f>
        <v>0</v>
      </c>
      <c r="P737" s="114">
        <f t="shared" si="636"/>
        <v>0</v>
      </c>
      <c r="Q737" s="114">
        <f t="shared" si="636"/>
        <v>0</v>
      </c>
      <c r="R737" s="114">
        <f t="shared" si="636"/>
        <v>0</v>
      </c>
      <c r="S737" s="114">
        <f t="shared" si="636"/>
        <v>0</v>
      </c>
      <c r="T737" s="114">
        <f t="shared" si="636"/>
        <v>0</v>
      </c>
      <c r="U737" s="114">
        <f t="shared" si="636"/>
        <v>0</v>
      </c>
      <c r="V737" s="114">
        <f t="shared" si="636"/>
        <v>0</v>
      </c>
      <c r="W737" s="114">
        <f t="shared" si="636"/>
        <v>0</v>
      </c>
      <c r="X737" s="114">
        <f t="shared" si="636"/>
        <v>0</v>
      </c>
      <c r="Y737" s="114">
        <f t="shared" si="636"/>
        <v>0</v>
      </c>
      <c r="Z737" s="114">
        <f t="shared" si="636"/>
        <v>0</v>
      </c>
      <c r="AA737" s="114">
        <f t="shared" ref="AA737:AP739" si="637">SUM(AA738)</f>
        <v>0</v>
      </c>
      <c r="AB737" s="114">
        <f t="shared" si="637"/>
        <v>0</v>
      </c>
      <c r="AC737" s="114">
        <f t="shared" si="637"/>
        <v>0</v>
      </c>
      <c r="AD737" s="114">
        <f t="shared" si="637"/>
        <v>0</v>
      </c>
      <c r="AE737" s="114">
        <f t="shared" si="637"/>
        <v>0</v>
      </c>
      <c r="AF737" s="114">
        <f t="shared" si="637"/>
        <v>0</v>
      </c>
      <c r="AG737" s="114">
        <f t="shared" si="637"/>
        <v>0</v>
      </c>
      <c r="AH737" s="114">
        <f t="shared" si="637"/>
        <v>0</v>
      </c>
      <c r="AI737" s="114">
        <f t="shared" si="637"/>
        <v>0</v>
      </c>
      <c r="AJ737" s="114">
        <f t="shared" si="637"/>
        <v>0</v>
      </c>
      <c r="AK737" s="114">
        <f t="shared" si="637"/>
        <v>0</v>
      </c>
      <c r="AL737" s="114">
        <f t="shared" si="637"/>
        <v>0</v>
      </c>
      <c r="AM737" s="114">
        <f t="shared" si="637"/>
        <v>0</v>
      </c>
      <c r="AN737" s="114">
        <f t="shared" si="637"/>
        <v>0</v>
      </c>
      <c r="AO737" s="114">
        <f t="shared" si="637"/>
        <v>0</v>
      </c>
      <c r="AP737" s="114">
        <f t="shared" si="637"/>
        <v>0</v>
      </c>
    </row>
    <row r="738" spans="1:42" x14ac:dyDescent="0.3">
      <c r="A738" s="8">
        <f t="shared" si="632"/>
        <v>3</v>
      </c>
      <c r="B738" s="9" t="str">
        <f t="shared" si="633"/>
        <v xml:space="preserve"> </v>
      </c>
      <c r="C738" s="45" t="str">
        <f t="shared" si="634"/>
        <v xml:space="preserve">  </v>
      </c>
      <c r="D738" s="45" t="str">
        <f t="shared" si="635"/>
        <v xml:space="preserve">  </v>
      </c>
      <c r="E738" s="39"/>
      <c r="F738" s="40"/>
      <c r="G738" s="41"/>
      <c r="H738" s="42">
        <v>3</v>
      </c>
      <c r="I738" s="43"/>
      <c r="J738" s="43"/>
      <c r="K738" s="44" t="s">
        <v>50</v>
      </c>
      <c r="L738" s="110">
        <f>SUM(L739)</f>
        <v>7400</v>
      </c>
      <c r="N738" s="110">
        <f t="shared" ref="N738" si="638">SUM(N739)</f>
        <v>7400</v>
      </c>
      <c r="O738" s="110">
        <f t="shared" si="636"/>
        <v>0</v>
      </c>
      <c r="P738" s="110">
        <f t="shared" si="636"/>
        <v>0</v>
      </c>
      <c r="Q738" s="110">
        <f t="shared" si="636"/>
        <v>0</v>
      </c>
      <c r="R738" s="110">
        <f t="shared" si="636"/>
        <v>0</v>
      </c>
      <c r="S738" s="110">
        <f t="shared" si="636"/>
        <v>0</v>
      </c>
      <c r="T738" s="110">
        <f t="shared" si="636"/>
        <v>0</v>
      </c>
      <c r="U738" s="110">
        <f t="shared" si="636"/>
        <v>0</v>
      </c>
      <c r="V738" s="110">
        <f t="shared" si="636"/>
        <v>0</v>
      </c>
      <c r="W738" s="110">
        <f t="shared" si="636"/>
        <v>0</v>
      </c>
      <c r="X738" s="110">
        <f t="shared" si="636"/>
        <v>0</v>
      </c>
      <c r="Y738" s="110">
        <f t="shared" si="636"/>
        <v>0</v>
      </c>
      <c r="Z738" s="110">
        <f t="shared" si="636"/>
        <v>0</v>
      </c>
      <c r="AA738" s="110">
        <f t="shared" si="637"/>
        <v>0</v>
      </c>
      <c r="AB738" s="110">
        <f t="shared" si="637"/>
        <v>0</v>
      </c>
      <c r="AC738" s="110">
        <f t="shared" si="637"/>
        <v>0</v>
      </c>
      <c r="AD738" s="110">
        <f t="shared" si="637"/>
        <v>0</v>
      </c>
      <c r="AE738" s="110">
        <f t="shared" si="637"/>
        <v>0</v>
      </c>
      <c r="AF738" s="110">
        <f t="shared" si="637"/>
        <v>0</v>
      </c>
      <c r="AG738" s="110">
        <f t="shared" si="637"/>
        <v>0</v>
      </c>
      <c r="AH738" s="110">
        <f t="shared" si="637"/>
        <v>0</v>
      </c>
      <c r="AI738" s="110">
        <f t="shared" si="637"/>
        <v>0</v>
      </c>
      <c r="AJ738" s="110">
        <f t="shared" si="637"/>
        <v>0</v>
      </c>
      <c r="AK738" s="110">
        <f t="shared" si="637"/>
        <v>0</v>
      </c>
      <c r="AL738" s="110">
        <f t="shared" si="637"/>
        <v>0</v>
      </c>
      <c r="AM738" s="110">
        <f t="shared" si="637"/>
        <v>0</v>
      </c>
      <c r="AN738" s="110">
        <f t="shared" si="637"/>
        <v>0</v>
      </c>
      <c r="AO738" s="110">
        <f t="shared" si="637"/>
        <v>0</v>
      </c>
      <c r="AP738" s="110">
        <f t="shared" si="637"/>
        <v>0</v>
      </c>
    </row>
    <row r="739" spans="1:42" x14ac:dyDescent="0.3">
      <c r="A739" s="8">
        <f t="shared" si="632"/>
        <v>32</v>
      </c>
      <c r="B739" s="9" t="str">
        <f t="shared" si="633"/>
        <v xml:space="preserve"> </v>
      </c>
      <c r="C739" s="45" t="str">
        <f t="shared" si="634"/>
        <v xml:space="preserve">  </v>
      </c>
      <c r="D739" s="45" t="str">
        <f t="shared" si="635"/>
        <v xml:space="preserve">  </v>
      </c>
      <c r="E739" s="39"/>
      <c r="F739" s="40"/>
      <c r="G739" s="41"/>
      <c r="H739" s="42">
        <v>32</v>
      </c>
      <c r="I739" s="43"/>
      <c r="J739" s="43"/>
      <c r="K739" s="44" t="s">
        <v>56</v>
      </c>
      <c r="L739" s="110">
        <f>SUM(L740)</f>
        <v>7400</v>
      </c>
      <c r="N739" s="110">
        <f>SUM(N740)</f>
        <v>7400</v>
      </c>
      <c r="O739" s="110">
        <f t="shared" si="636"/>
        <v>0</v>
      </c>
      <c r="P739" s="110">
        <f t="shared" si="636"/>
        <v>0</v>
      </c>
      <c r="Q739" s="110">
        <f t="shared" si="636"/>
        <v>0</v>
      </c>
      <c r="R739" s="110">
        <f t="shared" si="636"/>
        <v>0</v>
      </c>
      <c r="S739" s="110">
        <f t="shared" si="636"/>
        <v>0</v>
      </c>
      <c r="T739" s="110">
        <f t="shared" si="636"/>
        <v>0</v>
      </c>
      <c r="U739" s="110">
        <f t="shared" si="636"/>
        <v>0</v>
      </c>
      <c r="V739" s="110">
        <f t="shared" si="636"/>
        <v>0</v>
      </c>
      <c r="W739" s="110">
        <f t="shared" si="636"/>
        <v>0</v>
      </c>
      <c r="X739" s="110">
        <f t="shared" si="636"/>
        <v>0</v>
      </c>
      <c r="Y739" s="110">
        <f t="shared" si="636"/>
        <v>0</v>
      </c>
      <c r="Z739" s="110">
        <f t="shared" si="636"/>
        <v>0</v>
      </c>
      <c r="AA739" s="110">
        <f t="shared" si="637"/>
        <v>0</v>
      </c>
      <c r="AB739" s="110">
        <f t="shared" si="637"/>
        <v>0</v>
      </c>
      <c r="AC739" s="110">
        <f t="shared" si="637"/>
        <v>0</v>
      </c>
      <c r="AD739" s="110">
        <f t="shared" si="637"/>
        <v>0</v>
      </c>
      <c r="AE739" s="110">
        <f t="shared" si="637"/>
        <v>0</v>
      </c>
      <c r="AF739" s="110">
        <f t="shared" si="637"/>
        <v>0</v>
      </c>
      <c r="AG739" s="110">
        <f t="shared" si="637"/>
        <v>0</v>
      </c>
      <c r="AH739" s="110">
        <f t="shared" si="637"/>
        <v>0</v>
      </c>
      <c r="AI739" s="110">
        <f t="shared" si="637"/>
        <v>0</v>
      </c>
      <c r="AJ739" s="110">
        <f t="shared" si="637"/>
        <v>0</v>
      </c>
      <c r="AK739" s="110">
        <f t="shared" si="637"/>
        <v>0</v>
      </c>
      <c r="AL739" s="110">
        <f t="shared" si="637"/>
        <v>0</v>
      </c>
      <c r="AM739" s="110">
        <f t="shared" si="637"/>
        <v>0</v>
      </c>
      <c r="AN739" s="110">
        <f t="shared" si="637"/>
        <v>0</v>
      </c>
      <c r="AO739" s="110">
        <f t="shared" si="637"/>
        <v>0</v>
      </c>
      <c r="AP739" s="110">
        <f t="shared" si="637"/>
        <v>0</v>
      </c>
    </row>
    <row r="740" spans="1:42" x14ac:dyDescent="0.3">
      <c r="A740" s="8">
        <f t="shared" si="632"/>
        <v>322</v>
      </c>
      <c r="B740" s="9" t="str">
        <f t="shared" si="633"/>
        <v xml:space="preserve"> </v>
      </c>
      <c r="C740" s="45" t="str">
        <f t="shared" si="634"/>
        <v xml:space="preserve">  </v>
      </c>
      <c r="D740" s="45" t="str">
        <f t="shared" si="635"/>
        <v xml:space="preserve">  </v>
      </c>
      <c r="E740" s="39"/>
      <c r="F740" s="40"/>
      <c r="G740" s="41"/>
      <c r="H740" s="42">
        <v>322</v>
      </c>
      <c r="I740" s="43"/>
      <c r="J740" s="43"/>
      <c r="K740" s="44" t="s">
        <v>78</v>
      </c>
      <c r="L740" s="110">
        <f>SUM(L741:L741)</f>
        <v>7400</v>
      </c>
      <c r="M740" s="18"/>
      <c r="N740" s="110">
        <f>SUM(N741:N741)</f>
        <v>7400</v>
      </c>
      <c r="O740" s="110">
        <f t="shared" ref="O740:Z740" si="639">SUM(O741:O741)</f>
        <v>0</v>
      </c>
      <c r="P740" s="110">
        <f t="shared" si="639"/>
        <v>0</v>
      </c>
      <c r="Q740" s="110">
        <f t="shared" si="639"/>
        <v>0</v>
      </c>
      <c r="R740" s="110">
        <f t="shared" si="639"/>
        <v>0</v>
      </c>
      <c r="S740" s="110">
        <f t="shared" si="639"/>
        <v>0</v>
      </c>
      <c r="T740" s="110">
        <f t="shared" si="639"/>
        <v>0</v>
      </c>
      <c r="U740" s="110">
        <f t="shared" si="639"/>
        <v>0</v>
      </c>
      <c r="V740" s="110">
        <f t="shared" si="639"/>
        <v>0</v>
      </c>
      <c r="W740" s="110">
        <f t="shared" si="639"/>
        <v>0</v>
      </c>
      <c r="X740" s="110">
        <f t="shared" si="639"/>
        <v>0</v>
      </c>
      <c r="Y740" s="110">
        <f t="shared" si="639"/>
        <v>0</v>
      </c>
      <c r="Z740" s="110">
        <f t="shared" si="639"/>
        <v>0</v>
      </c>
      <c r="AA740" s="110">
        <f t="shared" ref="AA740:AP740" si="640">SUM(AA741:AA741)</f>
        <v>0</v>
      </c>
      <c r="AB740" s="110">
        <f t="shared" si="640"/>
        <v>0</v>
      </c>
      <c r="AC740" s="110">
        <f t="shared" si="640"/>
        <v>0</v>
      </c>
      <c r="AD740" s="110">
        <f t="shared" si="640"/>
        <v>0</v>
      </c>
      <c r="AE740" s="110">
        <f t="shared" si="640"/>
        <v>0</v>
      </c>
      <c r="AF740" s="110">
        <f t="shared" si="640"/>
        <v>0</v>
      </c>
      <c r="AG740" s="110">
        <f t="shared" si="640"/>
        <v>0</v>
      </c>
      <c r="AH740" s="110">
        <f t="shared" si="640"/>
        <v>0</v>
      </c>
      <c r="AI740" s="110">
        <f t="shared" si="640"/>
        <v>0</v>
      </c>
      <c r="AJ740" s="110">
        <f t="shared" si="640"/>
        <v>0</v>
      </c>
      <c r="AK740" s="110">
        <f t="shared" si="640"/>
        <v>0</v>
      </c>
      <c r="AL740" s="110">
        <f t="shared" si="640"/>
        <v>0</v>
      </c>
      <c r="AM740" s="110">
        <f t="shared" si="640"/>
        <v>0</v>
      </c>
      <c r="AN740" s="110">
        <f t="shared" si="640"/>
        <v>0</v>
      </c>
      <c r="AO740" s="110">
        <f t="shared" si="640"/>
        <v>0</v>
      </c>
      <c r="AP740" s="110">
        <f t="shared" si="640"/>
        <v>0</v>
      </c>
    </row>
    <row r="741" spans="1:42" x14ac:dyDescent="0.3">
      <c r="A741" s="8">
        <f t="shared" ref="A741:A748" si="641">H741</f>
        <v>3222</v>
      </c>
      <c r="B741" s="9">
        <f t="shared" ref="B741:B748" si="642">IF(J741&gt;0,G741," ")</f>
        <v>52</v>
      </c>
      <c r="C741" s="45" t="str">
        <f t="shared" si="634"/>
        <v>091</v>
      </c>
      <c r="D741" s="45" t="str">
        <f t="shared" si="635"/>
        <v>0912</v>
      </c>
      <c r="E741" s="39" t="s">
        <v>137</v>
      </c>
      <c r="F741" s="34" t="s">
        <v>111</v>
      </c>
      <c r="G741" s="54">
        <v>52</v>
      </c>
      <c r="H741" s="42">
        <v>3222</v>
      </c>
      <c r="I741" s="397">
        <v>1863</v>
      </c>
      <c r="J741" s="46">
        <v>1361</v>
      </c>
      <c r="K741" s="44" t="s">
        <v>124</v>
      </c>
      <c r="L741" s="400">
        <f>SUM(N741:AP741)</f>
        <v>7400</v>
      </c>
      <c r="M741" s="403">
        <v>527</v>
      </c>
      <c r="N741" s="400">
        <v>7400</v>
      </c>
      <c r="O741" s="400"/>
      <c r="P741" s="400"/>
      <c r="Q741" s="400"/>
      <c r="R741" s="400"/>
      <c r="S741" s="400"/>
      <c r="T741" s="400"/>
      <c r="U741" s="400"/>
      <c r="V741" s="400"/>
      <c r="W741" s="400"/>
      <c r="X741" s="400"/>
      <c r="Y741" s="400"/>
      <c r="Z741" s="400"/>
      <c r="AA741" s="400"/>
      <c r="AB741" s="400"/>
      <c r="AC741" s="400"/>
      <c r="AD741" s="400"/>
      <c r="AE741" s="400"/>
      <c r="AF741" s="400"/>
      <c r="AG741" s="400"/>
      <c r="AH741" s="400"/>
      <c r="AI741" s="400"/>
      <c r="AJ741" s="400"/>
      <c r="AK741" s="400"/>
      <c r="AL741" s="400"/>
      <c r="AM741" s="400"/>
      <c r="AN741" s="400"/>
      <c r="AO741" s="400"/>
      <c r="AP741" s="400"/>
    </row>
    <row r="742" spans="1:42" s="8" customFormat="1" x14ac:dyDescent="0.3">
      <c r="B742" s="408"/>
      <c r="C742" s="409"/>
      <c r="D742" s="409"/>
      <c r="E742" s="79"/>
      <c r="F742" s="80"/>
      <c r="G742" s="67"/>
      <c r="H742" s="73"/>
      <c r="I742" s="410"/>
      <c r="J742" s="410"/>
      <c r="K742" s="81"/>
      <c r="L742" s="411"/>
      <c r="M742" s="412"/>
      <c r="N742" s="411"/>
      <c r="O742" s="411"/>
      <c r="P742" s="411"/>
      <c r="Q742" s="411"/>
      <c r="R742" s="411"/>
      <c r="S742" s="411"/>
      <c r="T742" s="411"/>
      <c r="U742" s="411"/>
      <c r="V742" s="411"/>
      <c r="W742" s="411"/>
      <c r="X742" s="411"/>
      <c r="Y742" s="411"/>
      <c r="Z742" s="411"/>
      <c r="AA742" s="411"/>
      <c r="AB742" s="411"/>
      <c r="AC742" s="411"/>
      <c r="AD742" s="411"/>
      <c r="AE742" s="411"/>
      <c r="AF742" s="411"/>
      <c r="AG742" s="411"/>
      <c r="AH742" s="411"/>
      <c r="AI742" s="411"/>
      <c r="AJ742" s="411"/>
      <c r="AK742" s="411"/>
      <c r="AL742" s="411"/>
      <c r="AM742" s="411"/>
      <c r="AN742" s="411"/>
      <c r="AO742" s="411"/>
      <c r="AP742" s="411"/>
    </row>
    <row r="743" spans="1:42" ht="26.4" x14ac:dyDescent="0.3">
      <c r="A743" s="8">
        <f t="shared" ref="A743:A747" si="643">H743</f>
        <v>0</v>
      </c>
      <c r="B743" s="9" t="str">
        <f t="shared" ref="B743:B747" si="644">IF(J743&gt;0,G743," ")</f>
        <v xml:space="preserve"> </v>
      </c>
      <c r="C743" s="45" t="str">
        <f t="shared" ref="C743:C747" si="645">IF(I743&gt;0,LEFT(E743,3),"  ")</f>
        <v xml:space="preserve">  </v>
      </c>
      <c r="D743" s="45" t="str">
        <f t="shared" ref="D743:D747" si="646">IF(I743&gt;0,LEFT(E743,4),"  ")</f>
        <v xml:space="preserve">  </v>
      </c>
      <c r="E743" s="413" t="s">
        <v>137</v>
      </c>
      <c r="F743" s="414" t="s">
        <v>111</v>
      </c>
      <c r="G743" s="415"/>
      <c r="H743" s="416"/>
      <c r="I743" s="417"/>
      <c r="J743" s="417"/>
      <c r="K743" s="418" t="s">
        <v>3443</v>
      </c>
      <c r="L743" s="114">
        <f>SUM(L744)</f>
        <v>0</v>
      </c>
      <c r="N743" s="114">
        <f>SUM(N744)</f>
        <v>0</v>
      </c>
      <c r="O743" s="114">
        <f t="shared" ref="O743:Z745" si="647">SUM(O744)</f>
        <v>0</v>
      </c>
      <c r="P743" s="114">
        <f t="shared" si="647"/>
        <v>0</v>
      </c>
      <c r="Q743" s="114">
        <f t="shared" si="647"/>
        <v>0</v>
      </c>
      <c r="R743" s="114">
        <f t="shared" si="647"/>
        <v>0</v>
      </c>
      <c r="S743" s="114">
        <f t="shared" si="647"/>
        <v>0</v>
      </c>
      <c r="T743" s="114">
        <f t="shared" si="647"/>
        <v>0</v>
      </c>
      <c r="U743" s="114">
        <f t="shared" si="647"/>
        <v>0</v>
      </c>
      <c r="V743" s="114">
        <f t="shared" si="647"/>
        <v>0</v>
      </c>
      <c r="W743" s="114">
        <f t="shared" si="647"/>
        <v>0</v>
      </c>
      <c r="X743" s="114">
        <f t="shared" si="647"/>
        <v>0</v>
      </c>
      <c r="Y743" s="114">
        <f t="shared" si="647"/>
        <v>0</v>
      </c>
      <c r="Z743" s="114">
        <f t="shared" si="647"/>
        <v>0</v>
      </c>
      <c r="AA743" s="114">
        <f t="shared" ref="AA743:AP745" si="648">SUM(AA744)</f>
        <v>0</v>
      </c>
      <c r="AB743" s="114">
        <f t="shared" si="648"/>
        <v>0</v>
      </c>
      <c r="AC743" s="114">
        <f t="shared" si="648"/>
        <v>0</v>
      </c>
      <c r="AD743" s="114">
        <f t="shared" si="648"/>
        <v>0</v>
      </c>
      <c r="AE743" s="114">
        <f t="shared" si="648"/>
        <v>0</v>
      </c>
      <c r="AF743" s="114">
        <f t="shared" si="648"/>
        <v>0</v>
      </c>
      <c r="AG743" s="114">
        <f t="shared" si="648"/>
        <v>0</v>
      </c>
      <c r="AH743" s="114">
        <f t="shared" si="648"/>
        <v>0</v>
      </c>
      <c r="AI743" s="114">
        <f t="shared" si="648"/>
        <v>0</v>
      </c>
      <c r="AJ743" s="114">
        <f t="shared" si="648"/>
        <v>0</v>
      </c>
      <c r="AK743" s="114">
        <f t="shared" si="648"/>
        <v>0</v>
      </c>
      <c r="AL743" s="114">
        <f t="shared" si="648"/>
        <v>0</v>
      </c>
      <c r="AM743" s="114">
        <f t="shared" si="648"/>
        <v>0</v>
      </c>
      <c r="AN743" s="114">
        <f t="shared" si="648"/>
        <v>0</v>
      </c>
      <c r="AO743" s="114">
        <f t="shared" si="648"/>
        <v>0</v>
      </c>
      <c r="AP743" s="114">
        <f t="shared" si="648"/>
        <v>0</v>
      </c>
    </row>
    <row r="744" spans="1:42" x14ac:dyDescent="0.3">
      <c r="A744" s="8">
        <f t="shared" si="643"/>
        <v>3</v>
      </c>
      <c r="B744" s="9" t="str">
        <f t="shared" si="644"/>
        <v xml:space="preserve"> </v>
      </c>
      <c r="C744" s="45" t="str">
        <f t="shared" si="645"/>
        <v xml:space="preserve">  </v>
      </c>
      <c r="D744" s="45" t="str">
        <f t="shared" si="646"/>
        <v xml:space="preserve">  </v>
      </c>
      <c r="E744" s="413"/>
      <c r="F744" s="414"/>
      <c r="G744" s="415"/>
      <c r="H744" s="416">
        <v>3</v>
      </c>
      <c r="I744" s="419"/>
      <c r="J744" s="419"/>
      <c r="K744" s="418" t="s">
        <v>50</v>
      </c>
      <c r="L744" s="110">
        <f>SUM(L745)</f>
        <v>0</v>
      </c>
      <c r="N744" s="110">
        <f t="shared" ref="N744" si="649">SUM(N745)</f>
        <v>0</v>
      </c>
      <c r="O744" s="110">
        <f t="shared" si="647"/>
        <v>0</v>
      </c>
      <c r="P744" s="110">
        <f t="shared" si="647"/>
        <v>0</v>
      </c>
      <c r="Q744" s="110">
        <f t="shared" si="647"/>
        <v>0</v>
      </c>
      <c r="R744" s="110">
        <f t="shared" si="647"/>
        <v>0</v>
      </c>
      <c r="S744" s="110">
        <f t="shared" si="647"/>
        <v>0</v>
      </c>
      <c r="T744" s="110">
        <f t="shared" si="647"/>
        <v>0</v>
      </c>
      <c r="U744" s="110">
        <f t="shared" si="647"/>
        <v>0</v>
      </c>
      <c r="V744" s="110">
        <f t="shared" si="647"/>
        <v>0</v>
      </c>
      <c r="W744" s="110">
        <f t="shared" si="647"/>
        <v>0</v>
      </c>
      <c r="X744" s="110">
        <f t="shared" si="647"/>
        <v>0</v>
      </c>
      <c r="Y744" s="110">
        <f t="shared" si="647"/>
        <v>0</v>
      </c>
      <c r="Z744" s="110">
        <f t="shared" si="647"/>
        <v>0</v>
      </c>
      <c r="AA744" s="110">
        <f t="shared" si="648"/>
        <v>0</v>
      </c>
      <c r="AB744" s="110">
        <f t="shared" si="648"/>
        <v>0</v>
      </c>
      <c r="AC744" s="110">
        <f t="shared" si="648"/>
        <v>0</v>
      </c>
      <c r="AD744" s="110">
        <f t="shared" si="648"/>
        <v>0</v>
      </c>
      <c r="AE744" s="110">
        <f t="shared" si="648"/>
        <v>0</v>
      </c>
      <c r="AF744" s="110">
        <f t="shared" si="648"/>
        <v>0</v>
      </c>
      <c r="AG744" s="110">
        <f t="shared" si="648"/>
        <v>0</v>
      </c>
      <c r="AH744" s="110">
        <f t="shared" si="648"/>
        <v>0</v>
      </c>
      <c r="AI744" s="110">
        <f t="shared" si="648"/>
        <v>0</v>
      </c>
      <c r="AJ744" s="110">
        <f t="shared" si="648"/>
        <v>0</v>
      </c>
      <c r="AK744" s="110">
        <f t="shared" si="648"/>
        <v>0</v>
      </c>
      <c r="AL744" s="110">
        <f t="shared" si="648"/>
        <v>0</v>
      </c>
      <c r="AM744" s="110">
        <f t="shared" si="648"/>
        <v>0</v>
      </c>
      <c r="AN744" s="110">
        <f t="shared" si="648"/>
        <v>0</v>
      </c>
      <c r="AO744" s="110">
        <f t="shared" si="648"/>
        <v>0</v>
      </c>
      <c r="AP744" s="110">
        <f t="shared" si="648"/>
        <v>0</v>
      </c>
    </row>
    <row r="745" spans="1:42" x14ac:dyDescent="0.3">
      <c r="A745" s="8">
        <f t="shared" si="643"/>
        <v>32</v>
      </c>
      <c r="B745" s="9" t="str">
        <f t="shared" si="644"/>
        <v xml:space="preserve"> </v>
      </c>
      <c r="C745" s="45" t="str">
        <f t="shared" si="645"/>
        <v xml:space="preserve">  </v>
      </c>
      <c r="D745" s="45" t="str">
        <f t="shared" si="646"/>
        <v xml:space="preserve">  </v>
      </c>
      <c r="E745" s="413"/>
      <c r="F745" s="414"/>
      <c r="G745" s="415"/>
      <c r="H745" s="416">
        <v>32</v>
      </c>
      <c r="I745" s="419"/>
      <c r="J745" s="419"/>
      <c r="K745" s="418" t="s">
        <v>56</v>
      </c>
      <c r="L745" s="110">
        <f>SUM(L746)</f>
        <v>0</v>
      </c>
      <c r="N745" s="110">
        <f>SUM(N746)</f>
        <v>0</v>
      </c>
      <c r="O745" s="110">
        <f t="shared" si="647"/>
        <v>0</v>
      </c>
      <c r="P745" s="110">
        <f t="shared" si="647"/>
        <v>0</v>
      </c>
      <c r="Q745" s="110">
        <f t="shared" si="647"/>
        <v>0</v>
      </c>
      <c r="R745" s="110">
        <f t="shared" si="647"/>
        <v>0</v>
      </c>
      <c r="S745" s="110">
        <f t="shared" si="647"/>
        <v>0</v>
      </c>
      <c r="T745" s="110">
        <f t="shared" si="647"/>
        <v>0</v>
      </c>
      <c r="U745" s="110">
        <f t="shared" si="647"/>
        <v>0</v>
      </c>
      <c r="V745" s="110">
        <f t="shared" si="647"/>
        <v>0</v>
      </c>
      <c r="W745" s="110">
        <f t="shared" si="647"/>
        <v>0</v>
      </c>
      <c r="X745" s="110">
        <f t="shared" si="647"/>
        <v>0</v>
      </c>
      <c r="Y745" s="110">
        <f t="shared" si="647"/>
        <v>0</v>
      </c>
      <c r="Z745" s="110">
        <f t="shared" si="647"/>
        <v>0</v>
      </c>
      <c r="AA745" s="110">
        <f t="shared" si="648"/>
        <v>0</v>
      </c>
      <c r="AB745" s="110">
        <f t="shared" si="648"/>
        <v>0</v>
      </c>
      <c r="AC745" s="110">
        <f t="shared" si="648"/>
        <v>0</v>
      </c>
      <c r="AD745" s="110">
        <f t="shared" si="648"/>
        <v>0</v>
      </c>
      <c r="AE745" s="110">
        <f t="shared" si="648"/>
        <v>0</v>
      </c>
      <c r="AF745" s="110">
        <f t="shared" si="648"/>
        <v>0</v>
      </c>
      <c r="AG745" s="110">
        <f t="shared" si="648"/>
        <v>0</v>
      </c>
      <c r="AH745" s="110">
        <f t="shared" si="648"/>
        <v>0</v>
      </c>
      <c r="AI745" s="110">
        <f t="shared" si="648"/>
        <v>0</v>
      </c>
      <c r="AJ745" s="110">
        <f t="shared" si="648"/>
        <v>0</v>
      </c>
      <c r="AK745" s="110">
        <f t="shared" si="648"/>
        <v>0</v>
      </c>
      <c r="AL745" s="110">
        <f t="shared" si="648"/>
        <v>0</v>
      </c>
      <c r="AM745" s="110">
        <f t="shared" si="648"/>
        <v>0</v>
      </c>
      <c r="AN745" s="110">
        <f t="shared" si="648"/>
        <v>0</v>
      </c>
      <c r="AO745" s="110">
        <f t="shared" si="648"/>
        <v>0</v>
      </c>
      <c r="AP745" s="110">
        <f t="shared" si="648"/>
        <v>0</v>
      </c>
    </row>
    <row r="746" spans="1:42" x14ac:dyDescent="0.3">
      <c r="A746" s="8">
        <f t="shared" si="643"/>
        <v>322</v>
      </c>
      <c r="B746" s="9" t="str">
        <f t="shared" si="644"/>
        <v xml:space="preserve"> </v>
      </c>
      <c r="C746" s="45" t="str">
        <f t="shared" si="645"/>
        <v xml:space="preserve">  </v>
      </c>
      <c r="D746" s="45" t="str">
        <f t="shared" si="646"/>
        <v xml:space="preserve">  </v>
      </c>
      <c r="E746" s="413"/>
      <c r="F746" s="414"/>
      <c r="G746" s="415"/>
      <c r="H746" s="416">
        <v>322</v>
      </c>
      <c r="I746" s="419"/>
      <c r="J746" s="419"/>
      <c r="K746" s="418" t="s">
        <v>78</v>
      </c>
      <c r="L746" s="110">
        <f>SUM(L747:L747)</f>
        <v>0</v>
      </c>
      <c r="M746" s="18"/>
      <c r="N746" s="110">
        <f>SUM(N747:N747)</f>
        <v>0</v>
      </c>
      <c r="O746" s="110">
        <f t="shared" ref="O746:Z746" si="650">SUM(O747:O747)</f>
        <v>0</v>
      </c>
      <c r="P746" s="110">
        <f t="shared" si="650"/>
        <v>0</v>
      </c>
      <c r="Q746" s="110">
        <f t="shared" si="650"/>
        <v>0</v>
      </c>
      <c r="R746" s="110">
        <f t="shared" si="650"/>
        <v>0</v>
      </c>
      <c r="S746" s="110">
        <f t="shared" si="650"/>
        <v>0</v>
      </c>
      <c r="T746" s="110">
        <f t="shared" si="650"/>
        <v>0</v>
      </c>
      <c r="U746" s="110">
        <f t="shared" si="650"/>
        <v>0</v>
      </c>
      <c r="V746" s="110">
        <f t="shared" si="650"/>
        <v>0</v>
      </c>
      <c r="W746" s="110">
        <f t="shared" si="650"/>
        <v>0</v>
      </c>
      <c r="X746" s="110">
        <f t="shared" si="650"/>
        <v>0</v>
      </c>
      <c r="Y746" s="110">
        <f t="shared" si="650"/>
        <v>0</v>
      </c>
      <c r="Z746" s="110">
        <f t="shared" si="650"/>
        <v>0</v>
      </c>
      <c r="AA746" s="110">
        <f t="shared" ref="AA746:AP746" si="651">SUM(AA747:AA747)</f>
        <v>0</v>
      </c>
      <c r="AB746" s="110">
        <f t="shared" si="651"/>
        <v>0</v>
      </c>
      <c r="AC746" s="110">
        <f t="shared" si="651"/>
        <v>0</v>
      </c>
      <c r="AD746" s="110">
        <f t="shared" si="651"/>
        <v>0</v>
      </c>
      <c r="AE746" s="110">
        <f t="shared" si="651"/>
        <v>0</v>
      </c>
      <c r="AF746" s="110">
        <f t="shared" si="651"/>
        <v>0</v>
      </c>
      <c r="AG746" s="110">
        <f t="shared" si="651"/>
        <v>0</v>
      </c>
      <c r="AH746" s="110">
        <f t="shared" si="651"/>
        <v>0</v>
      </c>
      <c r="AI746" s="110">
        <f t="shared" si="651"/>
        <v>0</v>
      </c>
      <c r="AJ746" s="110">
        <f t="shared" si="651"/>
        <v>0</v>
      </c>
      <c r="AK746" s="110">
        <f t="shared" si="651"/>
        <v>0</v>
      </c>
      <c r="AL746" s="110">
        <f t="shared" si="651"/>
        <v>0</v>
      </c>
      <c r="AM746" s="110">
        <f t="shared" si="651"/>
        <v>0</v>
      </c>
      <c r="AN746" s="110">
        <f t="shared" si="651"/>
        <v>0</v>
      </c>
      <c r="AO746" s="110">
        <f t="shared" si="651"/>
        <v>0</v>
      </c>
      <c r="AP746" s="110">
        <f t="shared" si="651"/>
        <v>0</v>
      </c>
    </row>
    <row r="747" spans="1:42" x14ac:dyDescent="0.3">
      <c r="A747" s="8">
        <f t="shared" si="643"/>
        <v>3222</v>
      </c>
      <c r="B747" s="9">
        <f t="shared" si="644"/>
        <v>52</v>
      </c>
      <c r="C747" s="45" t="str">
        <f t="shared" si="645"/>
        <v xml:space="preserve">  </v>
      </c>
      <c r="D747" s="45" t="str">
        <f t="shared" si="646"/>
        <v xml:space="preserve">  </v>
      </c>
      <c r="E747" s="413" t="s">
        <v>137</v>
      </c>
      <c r="F747" s="414" t="s">
        <v>111</v>
      </c>
      <c r="G747" s="415">
        <v>52</v>
      </c>
      <c r="H747" s="416">
        <v>3222</v>
      </c>
      <c r="I747" s="420"/>
      <c r="J747" s="420">
        <v>1361</v>
      </c>
      <c r="K747" s="418" t="s">
        <v>124</v>
      </c>
      <c r="L747" s="400">
        <f>SUM(N747:AP747)</f>
        <v>0</v>
      </c>
      <c r="M747" s="403">
        <v>527</v>
      </c>
      <c r="N747" s="400"/>
      <c r="O747" s="400"/>
      <c r="P747" s="400"/>
      <c r="Q747" s="400"/>
      <c r="R747" s="400"/>
      <c r="S747" s="400"/>
      <c r="T747" s="400"/>
      <c r="U747" s="400"/>
      <c r="V747" s="400"/>
      <c r="W747" s="400"/>
      <c r="X747" s="400"/>
      <c r="Y747" s="400"/>
      <c r="Z747" s="400"/>
      <c r="AA747" s="400"/>
      <c r="AB747" s="400"/>
      <c r="AC747" s="400"/>
      <c r="AD747" s="400"/>
      <c r="AE747" s="400"/>
      <c r="AF747" s="400"/>
      <c r="AG747" s="400"/>
      <c r="AH747" s="400"/>
      <c r="AI747" s="400"/>
      <c r="AJ747" s="400"/>
      <c r="AK747" s="400"/>
      <c r="AL747" s="400"/>
      <c r="AM747" s="400"/>
      <c r="AN747" s="400"/>
      <c r="AO747" s="400"/>
      <c r="AP747" s="400"/>
    </row>
    <row r="748" spans="1:42" x14ac:dyDescent="0.3">
      <c r="A748" s="8">
        <f t="shared" si="641"/>
        <v>0</v>
      </c>
      <c r="B748" s="9" t="str">
        <f t="shared" si="642"/>
        <v xml:space="preserve"> </v>
      </c>
      <c r="C748" s="45" t="str">
        <f t="shared" si="634"/>
        <v xml:space="preserve">  </v>
      </c>
      <c r="D748" s="45" t="str">
        <f t="shared" si="635"/>
        <v xml:space="preserve">  </v>
      </c>
      <c r="E748" s="39"/>
      <c r="F748" s="40"/>
      <c r="G748" s="41"/>
      <c r="H748" s="42"/>
      <c r="I748" s="43"/>
      <c r="J748" s="43"/>
      <c r="K748" s="44"/>
      <c r="L748" s="110"/>
      <c r="M748" s="18"/>
      <c r="N748" s="110"/>
      <c r="O748" s="110"/>
      <c r="P748" s="110"/>
      <c r="Q748" s="110"/>
      <c r="R748" s="110"/>
      <c r="S748" s="110"/>
      <c r="T748" s="110"/>
      <c r="U748" s="110"/>
      <c r="V748" s="110"/>
      <c r="W748" s="110"/>
      <c r="X748" s="110"/>
      <c r="Y748" s="110"/>
      <c r="Z748" s="110"/>
      <c r="AA748" s="110"/>
      <c r="AB748" s="110"/>
      <c r="AC748" s="110"/>
      <c r="AD748" s="110"/>
      <c r="AE748" s="110"/>
      <c r="AF748" s="110"/>
      <c r="AG748" s="110"/>
      <c r="AH748" s="110"/>
      <c r="AI748" s="110"/>
      <c r="AJ748" s="110"/>
      <c r="AK748" s="110"/>
      <c r="AL748" s="110"/>
      <c r="AM748" s="110"/>
      <c r="AN748" s="110"/>
      <c r="AO748" s="110"/>
      <c r="AP748" s="110"/>
    </row>
    <row r="749" spans="1:42" x14ac:dyDescent="0.3">
      <c r="A749" s="8" t="str">
        <f t="shared" si="632"/>
        <v>T 1207 21</v>
      </c>
      <c r="B749" s="9" t="str">
        <f t="shared" si="633"/>
        <v xml:space="preserve"> </v>
      </c>
      <c r="C749" s="45" t="str">
        <f t="shared" si="584"/>
        <v xml:space="preserve">  </v>
      </c>
      <c r="D749" s="45" t="str">
        <f t="shared" si="585"/>
        <v xml:space="preserve">  </v>
      </c>
      <c r="E749" s="33" t="s">
        <v>137</v>
      </c>
      <c r="F749" s="34">
        <v>11</v>
      </c>
      <c r="G749" s="107"/>
      <c r="H749" s="106" t="s">
        <v>203</v>
      </c>
      <c r="I749" s="37"/>
      <c r="J749" s="37"/>
      <c r="K749" s="38" t="s">
        <v>204</v>
      </c>
      <c r="L749" s="114">
        <f>SUM(L750)</f>
        <v>0</v>
      </c>
      <c r="M749" s="18"/>
      <c r="N749" s="114">
        <f>SUM(N750)</f>
        <v>0</v>
      </c>
      <c r="O749" s="114">
        <f t="shared" ref="O749:Z749" si="652">SUM(O750)</f>
        <v>0</v>
      </c>
      <c r="P749" s="114">
        <f t="shared" si="652"/>
        <v>0</v>
      </c>
      <c r="Q749" s="114">
        <f t="shared" si="652"/>
        <v>0</v>
      </c>
      <c r="R749" s="114">
        <f t="shared" si="652"/>
        <v>0</v>
      </c>
      <c r="S749" s="114">
        <f t="shared" si="652"/>
        <v>0</v>
      </c>
      <c r="T749" s="114">
        <f t="shared" si="652"/>
        <v>0</v>
      </c>
      <c r="U749" s="114">
        <f t="shared" si="652"/>
        <v>0</v>
      </c>
      <c r="V749" s="114">
        <f t="shared" si="652"/>
        <v>0</v>
      </c>
      <c r="W749" s="114">
        <f t="shared" si="652"/>
        <v>0</v>
      </c>
      <c r="X749" s="114">
        <f t="shared" si="652"/>
        <v>0</v>
      </c>
      <c r="Y749" s="114">
        <f t="shared" si="652"/>
        <v>0</v>
      </c>
      <c r="Z749" s="114">
        <f t="shared" si="652"/>
        <v>0</v>
      </c>
      <c r="AA749" s="114">
        <f t="shared" ref="AA749:AP749" si="653">SUM(AA750)</f>
        <v>0</v>
      </c>
      <c r="AB749" s="114">
        <f t="shared" si="653"/>
        <v>0</v>
      </c>
      <c r="AC749" s="114">
        <f t="shared" si="653"/>
        <v>0</v>
      </c>
      <c r="AD749" s="114">
        <f t="shared" si="653"/>
        <v>0</v>
      </c>
      <c r="AE749" s="114">
        <f t="shared" si="653"/>
        <v>0</v>
      </c>
      <c r="AF749" s="114">
        <f t="shared" si="653"/>
        <v>0</v>
      </c>
      <c r="AG749" s="114">
        <f t="shared" si="653"/>
        <v>0</v>
      </c>
      <c r="AH749" s="114">
        <f t="shared" si="653"/>
        <v>0</v>
      </c>
      <c r="AI749" s="114">
        <f t="shared" si="653"/>
        <v>0</v>
      </c>
      <c r="AJ749" s="114">
        <f t="shared" si="653"/>
        <v>0</v>
      </c>
      <c r="AK749" s="114">
        <f t="shared" si="653"/>
        <v>0</v>
      </c>
      <c r="AL749" s="114">
        <f t="shared" si="653"/>
        <v>0</v>
      </c>
      <c r="AM749" s="114">
        <f t="shared" si="653"/>
        <v>0</v>
      </c>
      <c r="AN749" s="114">
        <f t="shared" si="653"/>
        <v>0</v>
      </c>
      <c r="AO749" s="114">
        <f t="shared" si="653"/>
        <v>0</v>
      </c>
      <c r="AP749" s="114">
        <f t="shared" si="653"/>
        <v>0</v>
      </c>
    </row>
    <row r="750" spans="1:42" x14ac:dyDescent="0.3">
      <c r="A750" s="8">
        <f t="shared" si="632"/>
        <v>3</v>
      </c>
      <c r="B750" s="9" t="str">
        <f t="shared" si="633"/>
        <v xml:space="preserve"> </v>
      </c>
      <c r="C750" s="45" t="str">
        <f t="shared" si="584"/>
        <v xml:space="preserve">  </v>
      </c>
      <c r="D750" s="45" t="str">
        <f t="shared" si="585"/>
        <v xml:space="preserve">  </v>
      </c>
      <c r="E750" s="39"/>
      <c r="F750" s="40"/>
      <c r="G750" s="41"/>
      <c r="H750" s="42">
        <v>3</v>
      </c>
      <c r="I750" s="43"/>
      <c r="J750" s="43"/>
      <c r="K750" s="44" t="s">
        <v>50</v>
      </c>
      <c r="L750" s="110">
        <f t="shared" ref="L750" si="654">SUM(L751,L758)</f>
        <v>0</v>
      </c>
      <c r="N750" s="110">
        <f t="shared" ref="N750:Z750" si="655">SUM(N751,N758)</f>
        <v>0</v>
      </c>
      <c r="O750" s="110">
        <f t="shared" si="655"/>
        <v>0</v>
      </c>
      <c r="P750" s="110">
        <f t="shared" si="655"/>
        <v>0</v>
      </c>
      <c r="Q750" s="110">
        <f t="shared" si="655"/>
        <v>0</v>
      </c>
      <c r="R750" s="110">
        <f t="shared" si="655"/>
        <v>0</v>
      </c>
      <c r="S750" s="110">
        <f t="shared" si="655"/>
        <v>0</v>
      </c>
      <c r="T750" s="110">
        <f t="shared" si="655"/>
        <v>0</v>
      </c>
      <c r="U750" s="110">
        <f t="shared" si="655"/>
        <v>0</v>
      </c>
      <c r="V750" s="110">
        <f t="shared" si="655"/>
        <v>0</v>
      </c>
      <c r="W750" s="110">
        <f t="shared" si="655"/>
        <v>0</v>
      </c>
      <c r="X750" s="110">
        <f t="shared" si="655"/>
        <v>0</v>
      </c>
      <c r="Y750" s="110">
        <f t="shared" si="655"/>
        <v>0</v>
      </c>
      <c r="Z750" s="110">
        <f t="shared" si="655"/>
        <v>0</v>
      </c>
      <c r="AA750" s="110">
        <f t="shared" ref="AA750:AP750" si="656">SUM(AA751,AA758)</f>
        <v>0</v>
      </c>
      <c r="AB750" s="110">
        <f t="shared" si="656"/>
        <v>0</v>
      </c>
      <c r="AC750" s="110">
        <f t="shared" si="656"/>
        <v>0</v>
      </c>
      <c r="AD750" s="110">
        <f t="shared" si="656"/>
        <v>0</v>
      </c>
      <c r="AE750" s="110">
        <f t="shared" si="656"/>
        <v>0</v>
      </c>
      <c r="AF750" s="110">
        <f t="shared" si="656"/>
        <v>0</v>
      </c>
      <c r="AG750" s="110">
        <f t="shared" si="656"/>
        <v>0</v>
      </c>
      <c r="AH750" s="110">
        <f t="shared" si="656"/>
        <v>0</v>
      </c>
      <c r="AI750" s="110">
        <f t="shared" si="656"/>
        <v>0</v>
      </c>
      <c r="AJ750" s="110">
        <f t="shared" si="656"/>
        <v>0</v>
      </c>
      <c r="AK750" s="110">
        <f t="shared" si="656"/>
        <v>0</v>
      </c>
      <c r="AL750" s="110">
        <f t="shared" si="656"/>
        <v>0</v>
      </c>
      <c r="AM750" s="110">
        <f t="shared" si="656"/>
        <v>0</v>
      </c>
      <c r="AN750" s="110">
        <f t="shared" si="656"/>
        <v>0</v>
      </c>
      <c r="AO750" s="110">
        <f t="shared" si="656"/>
        <v>0</v>
      </c>
      <c r="AP750" s="110">
        <f t="shared" si="656"/>
        <v>0</v>
      </c>
    </row>
    <row r="751" spans="1:42" x14ac:dyDescent="0.3">
      <c r="A751" s="8">
        <f t="shared" si="632"/>
        <v>31</v>
      </c>
      <c r="B751" s="9" t="str">
        <f t="shared" si="633"/>
        <v xml:space="preserve"> </v>
      </c>
      <c r="C751" s="45" t="str">
        <f t="shared" si="584"/>
        <v xml:space="preserve">  </v>
      </c>
      <c r="D751" s="45" t="str">
        <f t="shared" si="585"/>
        <v xml:space="preserve">  </v>
      </c>
      <c r="E751" s="39"/>
      <c r="F751" s="40"/>
      <c r="G751" s="41"/>
      <c r="H751" s="42">
        <v>31</v>
      </c>
      <c r="I751" s="43"/>
      <c r="J751" s="43"/>
      <c r="K751" s="44" t="s">
        <v>51</v>
      </c>
      <c r="L751" s="110">
        <f>SUM(L752,L754,L756)</f>
        <v>0</v>
      </c>
      <c r="N751" s="110">
        <f>SUM(N752,N754,N756)</f>
        <v>0</v>
      </c>
      <c r="O751" s="110">
        <f t="shared" ref="O751:Z751" si="657">SUM(O752,O754,O756)</f>
        <v>0</v>
      </c>
      <c r="P751" s="110">
        <f t="shared" si="657"/>
        <v>0</v>
      </c>
      <c r="Q751" s="110">
        <f t="shared" si="657"/>
        <v>0</v>
      </c>
      <c r="R751" s="110">
        <f t="shared" si="657"/>
        <v>0</v>
      </c>
      <c r="S751" s="110">
        <f t="shared" si="657"/>
        <v>0</v>
      </c>
      <c r="T751" s="110">
        <f t="shared" si="657"/>
        <v>0</v>
      </c>
      <c r="U751" s="110">
        <f t="shared" si="657"/>
        <v>0</v>
      </c>
      <c r="V751" s="110">
        <f t="shared" si="657"/>
        <v>0</v>
      </c>
      <c r="W751" s="110">
        <f t="shared" si="657"/>
        <v>0</v>
      </c>
      <c r="X751" s="110">
        <f t="shared" si="657"/>
        <v>0</v>
      </c>
      <c r="Y751" s="110">
        <f t="shared" si="657"/>
        <v>0</v>
      </c>
      <c r="Z751" s="110">
        <f t="shared" si="657"/>
        <v>0</v>
      </c>
      <c r="AA751" s="110">
        <f t="shared" ref="AA751:AP751" si="658">SUM(AA752,AA754,AA756)</f>
        <v>0</v>
      </c>
      <c r="AB751" s="110">
        <f t="shared" si="658"/>
        <v>0</v>
      </c>
      <c r="AC751" s="110">
        <f t="shared" si="658"/>
        <v>0</v>
      </c>
      <c r="AD751" s="110">
        <f t="shared" si="658"/>
        <v>0</v>
      </c>
      <c r="AE751" s="110">
        <f t="shared" si="658"/>
        <v>0</v>
      </c>
      <c r="AF751" s="110">
        <f t="shared" si="658"/>
        <v>0</v>
      </c>
      <c r="AG751" s="110">
        <f t="shared" si="658"/>
        <v>0</v>
      </c>
      <c r="AH751" s="110">
        <f t="shared" si="658"/>
        <v>0</v>
      </c>
      <c r="AI751" s="110">
        <f t="shared" si="658"/>
        <v>0</v>
      </c>
      <c r="AJ751" s="110">
        <f t="shared" si="658"/>
        <v>0</v>
      </c>
      <c r="AK751" s="110">
        <f t="shared" si="658"/>
        <v>0</v>
      </c>
      <c r="AL751" s="110">
        <f t="shared" si="658"/>
        <v>0</v>
      </c>
      <c r="AM751" s="110">
        <f t="shared" si="658"/>
        <v>0</v>
      </c>
      <c r="AN751" s="110">
        <f t="shared" si="658"/>
        <v>0</v>
      </c>
      <c r="AO751" s="110">
        <f t="shared" si="658"/>
        <v>0</v>
      </c>
      <c r="AP751" s="110">
        <f t="shared" si="658"/>
        <v>0</v>
      </c>
    </row>
    <row r="752" spans="1:42" x14ac:dyDescent="0.3">
      <c r="A752" s="8">
        <f t="shared" si="632"/>
        <v>311</v>
      </c>
      <c r="B752" s="9" t="str">
        <f t="shared" si="633"/>
        <v xml:space="preserve"> </v>
      </c>
      <c r="C752" s="45" t="str">
        <f t="shared" si="584"/>
        <v xml:space="preserve">  </v>
      </c>
      <c r="D752" s="45" t="str">
        <f t="shared" si="585"/>
        <v xml:space="preserve">  </v>
      </c>
      <c r="E752" s="39"/>
      <c r="F752" s="40"/>
      <c r="G752" s="41"/>
      <c r="H752" s="42">
        <v>311</v>
      </c>
      <c r="I752" s="43"/>
      <c r="J752" s="43"/>
      <c r="K752" s="44" t="s">
        <v>52</v>
      </c>
      <c r="L752" s="110">
        <f>SUM(L753)</f>
        <v>0</v>
      </c>
      <c r="N752" s="110">
        <f>SUM(N753)</f>
        <v>0</v>
      </c>
      <c r="O752" s="110">
        <f t="shared" ref="O752:Z752" si="659">SUM(O753)</f>
        <v>0</v>
      </c>
      <c r="P752" s="110">
        <f t="shared" si="659"/>
        <v>0</v>
      </c>
      <c r="Q752" s="110">
        <f t="shared" si="659"/>
        <v>0</v>
      </c>
      <c r="R752" s="110">
        <f t="shared" si="659"/>
        <v>0</v>
      </c>
      <c r="S752" s="110">
        <f t="shared" si="659"/>
        <v>0</v>
      </c>
      <c r="T752" s="110">
        <f t="shared" si="659"/>
        <v>0</v>
      </c>
      <c r="U752" s="110">
        <f t="shared" si="659"/>
        <v>0</v>
      </c>
      <c r="V752" s="110">
        <f t="shared" si="659"/>
        <v>0</v>
      </c>
      <c r="W752" s="110">
        <f t="shared" si="659"/>
        <v>0</v>
      </c>
      <c r="X752" s="110">
        <f t="shared" si="659"/>
        <v>0</v>
      </c>
      <c r="Y752" s="110">
        <f t="shared" si="659"/>
        <v>0</v>
      </c>
      <c r="Z752" s="110">
        <f t="shared" si="659"/>
        <v>0</v>
      </c>
      <c r="AA752" s="110">
        <f t="shared" ref="AA752:AP752" si="660">SUM(AA753)</f>
        <v>0</v>
      </c>
      <c r="AB752" s="110">
        <f t="shared" si="660"/>
        <v>0</v>
      </c>
      <c r="AC752" s="110">
        <f t="shared" si="660"/>
        <v>0</v>
      </c>
      <c r="AD752" s="110">
        <f t="shared" si="660"/>
        <v>0</v>
      </c>
      <c r="AE752" s="110">
        <f t="shared" si="660"/>
        <v>0</v>
      </c>
      <c r="AF752" s="110">
        <f t="shared" si="660"/>
        <v>0</v>
      </c>
      <c r="AG752" s="110">
        <f t="shared" si="660"/>
        <v>0</v>
      </c>
      <c r="AH752" s="110">
        <f t="shared" si="660"/>
        <v>0</v>
      </c>
      <c r="AI752" s="110">
        <f t="shared" si="660"/>
        <v>0</v>
      </c>
      <c r="AJ752" s="110">
        <f t="shared" si="660"/>
        <v>0</v>
      </c>
      <c r="AK752" s="110">
        <f t="shared" si="660"/>
        <v>0</v>
      </c>
      <c r="AL752" s="110">
        <f t="shared" si="660"/>
        <v>0</v>
      </c>
      <c r="AM752" s="110">
        <f t="shared" si="660"/>
        <v>0</v>
      </c>
      <c r="AN752" s="110">
        <f t="shared" si="660"/>
        <v>0</v>
      </c>
      <c r="AO752" s="110">
        <f t="shared" si="660"/>
        <v>0</v>
      </c>
      <c r="AP752" s="110">
        <f t="shared" si="660"/>
        <v>0</v>
      </c>
    </row>
    <row r="753" spans="1:42" x14ac:dyDescent="0.3">
      <c r="A753" s="8">
        <f t="shared" si="632"/>
        <v>3111</v>
      </c>
      <c r="B753" s="9">
        <f t="shared" si="633"/>
        <v>11</v>
      </c>
      <c r="C753" s="45" t="str">
        <f t="shared" si="584"/>
        <v>091</v>
      </c>
      <c r="D753" s="45" t="str">
        <f t="shared" si="585"/>
        <v>0912</v>
      </c>
      <c r="E753" s="39" t="s">
        <v>137</v>
      </c>
      <c r="F753" s="40">
        <v>11</v>
      </c>
      <c r="G753" s="41">
        <v>11</v>
      </c>
      <c r="H753" s="42">
        <v>3111</v>
      </c>
      <c r="I753" s="46">
        <v>1363</v>
      </c>
      <c r="J753" s="46">
        <v>1363</v>
      </c>
      <c r="K753" s="44" t="s">
        <v>53</v>
      </c>
      <c r="L753" s="400">
        <f>SUM(N753:AP753)</f>
        <v>0</v>
      </c>
      <c r="N753" s="400"/>
      <c r="O753" s="400"/>
      <c r="P753" s="400"/>
      <c r="Q753" s="400"/>
      <c r="R753" s="400"/>
      <c r="S753" s="400"/>
      <c r="T753" s="400"/>
      <c r="U753" s="400"/>
      <c r="V753" s="400"/>
      <c r="W753" s="400"/>
      <c r="X753" s="400"/>
      <c r="Y753" s="400"/>
      <c r="Z753" s="400"/>
      <c r="AA753" s="400"/>
      <c r="AB753" s="400"/>
      <c r="AC753" s="400"/>
      <c r="AD753" s="400"/>
      <c r="AE753" s="400"/>
      <c r="AF753" s="400"/>
      <c r="AG753" s="400"/>
      <c r="AH753" s="400"/>
      <c r="AI753" s="400"/>
      <c r="AJ753" s="400"/>
      <c r="AK753" s="400"/>
      <c r="AL753" s="400"/>
      <c r="AM753" s="400"/>
      <c r="AN753" s="400"/>
      <c r="AO753" s="400"/>
      <c r="AP753" s="400"/>
    </row>
    <row r="754" spans="1:42" x14ac:dyDescent="0.3">
      <c r="A754" s="8">
        <f t="shared" si="632"/>
        <v>312</v>
      </c>
      <c r="B754" s="9" t="str">
        <f t="shared" si="633"/>
        <v xml:space="preserve"> </v>
      </c>
      <c r="C754" s="45" t="str">
        <f t="shared" si="584"/>
        <v xml:space="preserve">  </v>
      </c>
      <c r="D754" s="45" t="str">
        <f t="shared" si="585"/>
        <v xml:space="preserve">  </v>
      </c>
      <c r="E754" s="39"/>
      <c r="F754" s="40"/>
      <c r="G754" s="41"/>
      <c r="H754" s="42">
        <v>312</v>
      </c>
      <c r="I754" s="43"/>
      <c r="J754" s="43"/>
      <c r="K754" s="44" t="s">
        <v>88</v>
      </c>
      <c r="L754" s="110">
        <f>SUM(L755)</f>
        <v>0</v>
      </c>
      <c r="N754" s="110">
        <f>SUM(N755)</f>
        <v>0</v>
      </c>
      <c r="O754" s="110">
        <f t="shared" ref="O754:Z754" si="661">SUM(O755)</f>
        <v>0</v>
      </c>
      <c r="P754" s="110">
        <f t="shared" si="661"/>
        <v>0</v>
      </c>
      <c r="Q754" s="110">
        <f t="shared" si="661"/>
        <v>0</v>
      </c>
      <c r="R754" s="110">
        <f t="shared" si="661"/>
        <v>0</v>
      </c>
      <c r="S754" s="110">
        <f t="shared" si="661"/>
        <v>0</v>
      </c>
      <c r="T754" s="110">
        <f t="shared" si="661"/>
        <v>0</v>
      </c>
      <c r="U754" s="110">
        <f t="shared" si="661"/>
        <v>0</v>
      </c>
      <c r="V754" s="110">
        <f t="shared" si="661"/>
        <v>0</v>
      </c>
      <c r="W754" s="110">
        <f t="shared" si="661"/>
        <v>0</v>
      </c>
      <c r="X754" s="110">
        <f t="shared" si="661"/>
        <v>0</v>
      </c>
      <c r="Y754" s="110">
        <f t="shared" si="661"/>
        <v>0</v>
      </c>
      <c r="Z754" s="110">
        <f t="shared" si="661"/>
        <v>0</v>
      </c>
      <c r="AA754" s="110">
        <f t="shared" ref="AA754:AP754" si="662">SUM(AA755)</f>
        <v>0</v>
      </c>
      <c r="AB754" s="110">
        <f t="shared" si="662"/>
        <v>0</v>
      </c>
      <c r="AC754" s="110">
        <f t="shared" si="662"/>
        <v>0</v>
      </c>
      <c r="AD754" s="110">
        <f t="shared" si="662"/>
        <v>0</v>
      </c>
      <c r="AE754" s="110">
        <f t="shared" si="662"/>
        <v>0</v>
      </c>
      <c r="AF754" s="110">
        <f t="shared" si="662"/>
        <v>0</v>
      </c>
      <c r="AG754" s="110">
        <f t="shared" si="662"/>
        <v>0</v>
      </c>
      <c r="AH754" s="110">
        <f t="shared" si="662"/>
        <v>0</v>
      </c>
      <c r="AI754" s="110">
        <f t="shared" si="662"/>
        <v>0</v>
      </c>
      <c r="AJ754" s="110">
        <f t="shared" si="662"/>
        <v>0</v>
      </c>
      <c r="AK754" s="110">
        <f t="shared" si="662"/>
        <v>0</v>
      </c>
      <c r="AL754" s="110">
        <f t="shared" si="662"/>
        <v>0</v>
      </c>
      <c r="AM754" s="110">
        <f t="shared" si="662"/>
        <v>0</v>
      </c>
      <c r="AN754" s="110">
        <f t="shared" si="662"/>
        <v>0</v>
      </c>
      <c r="AO754" s="110">
        <f t="shared" si="662"/>
        <v>0</v>
      </c>
      <c r="AP754" s="110">
        <f t="shared" si="662"/>
        <v>0</v>
      </c>
    </row>
    <row r="755" spans="1:42" x14ac:dyDescent="0.3">
      <c r="A755" s="8">
        <f t="shared" si="632"/>
        <v>3121</v>
      </c>
      <c r="B755" s="9">
        <f t="shared" si="633"/>
        <v>11</v>
      </c>
      <c r="C755" s="45" t="str">
        <f t="shared" si="584"/>
        <v>091</v>
      </c>
      <c r="D755" s="45" t="str">
        <f t="shared" si="585"/>
        <v>0912</v>
      </c>
      <c r="E755" s="39" t="s">
        <v>137</v>
      </c>
      <c r="F755" s="40">
        <v>11</v>
      </c>
      <c r="G755" s="41">
        <v>11</v>
      </c>
      <c r="H755" s="42">
        <v>3121</v>
      </c>
      <c r="I755" s="46">
        <v>1364</v>
      </c>
      <c r="J755" s="46">
        <v>1364</v>
      </c>
      <c r="K755" s="44" t="s">
        <v>88</v>
      </c>
      <c r="L755" s="400">
        <f>SUM(N755:AP755)</f>
        <v>0</v>
      </c>
      <c r="N755" s="400"/>
      <c r="O755" s="400"/>
      <c r="P755" s="400"/>
      <c r="Q755" s="400"/>
      <c r="R755" s="400"/>
      <c r="S755" s="400"/>
      <c r="T755" s="400"/>
      <c r="U755" s="400"/>
      <c r="V755" s="400"/>
      <c r="W755" s="400"/>
      <c r="X755" s="400"/>
      <c r="Y755" s="400"/>
      <c r="Z755" s="400"/>
      <c r="AA755" s="400"/>
      <c r="AB755" s="400"/>
      <c r="AC755" s="400"/>
      <c r="AD755" s="400"/>
      <c r="AE755" s="400"/>
      <c r="AF755" s="400"/>
      <c r="AG755" s="400"/>
      <c r="AH755" s="400"/>
      <c r="AI755" s="400"/>
      <c r="AJ755" s="400"/>
      <c r="AK755" s="400"/>
      <c r="AL755" s="400"/>
      <c r="AM755" s="400"/>
      <c r="AN755" s="400"/>
      <c r="AO755" s="400"/>
      <c r="AP755" s="400"/>
    </row>
    <row r="756" spans="1:42" x14ac:dyDescent="0.3">
      <c r="A756" s="8">
        <f t="shared" si="632"/>
        <v>313</v>
      </c>
      <c r="B756" s="9" t="str">
        <f t="shared" si="633"/>
        <v xml:space="preserve"> </v>
      </c>
      <c r="C756" s="45" t="str">
        <f t="shared" si="584"/>
        <v xml:space="preserve">  </v>
      </c>
      <c r="D756" s="45" t="str">
        <f t="shared" si="585"/>
        <v xml:space="preserve">  </v>
      </c>
      <c r="E756" s="39"/>
      <c r="F756" s="40"/>
      <c r="G756" s="41"/>
      <c r="H756" s="42">
        <v>313</v>
      </c>
      <c r="I756" s="43"/>
      <c r="J756" s="43"/>
      <c r="K756" s="44" t="s">
        <v>54</v>
      </c>
      <c r="L756" s="110">
        <f>SUM(L757:L757)</f>
        <v>0</v>
      </c>
      <c r="N756" s="110">
        <f>SUM(N757:N757)</f>
        <v>0</v>
      </c>
      <c r="O756" s="110">
        <f t="shared" ref="O756:Z756" si="663">SUM(O757:O757)</f>
        <v>0</v>
      </c>
      <c r="P756" s="110">
        <f t="shared" si="663"/>
        <v>0</v>
      </c>
      <c r="Q756" s="110">
        <f t="shared" si="663"/>
        <v>0</v>
      </c>
      <c r="R756" s="110">
        <f t="shared" si="663"/>
        <v>0</v>
      </c>
      <c r="S756" s="110">
        <f t="shared" si="663"/>
        <v>0</v>
      </c>
      <c r="T756" s="110">
        <f t="shared" si="663"/>
        <v>0</v>
      </c>
      <c r="U756" s="110">
        <f t="shared" si="663"/>
        <v>0</v>
      </c>
      <c r="V756" s="110">
        <f t="shared" si="663"/>
        <v>0</v>
      </c>
      <c r="W756" s="110">
        <f t="shared" si="663"/>
        <v>0</v>
      </c>
      <c r="X756" s="110">
        <f t="shared" si="663"/>
        <v>0</v>
      </c>
      <c r="Y756" s="110">
        <f t="shared" si="663"/>
        <v>0</v>
      </c>
      <c r="Z756" s="110">
        <f t="shared" si="663"/>
        <v>0</v>
      </c>
      <c r="AA756" s="110">
        <f t="shared" ref="AA756:AP756" si="664">SUM(AA757:AA757)</f>
        <v>0</v>
      </c>
      <c r="AB756" s="110">
        <f t="shared" si="664"/>
        <v>0</v>
      </c>
      <c r="AC756" s="110">
        <f t="shared" si="664"/>
        <v>0</v>
      </c>
      <c r="AD756" s="110">
        <f t="shared" si="664"/>
        <v>0</v>
      </c>
      <c r="AE756" s="110">
        <f t="shared" si="664"/>
        <v>0</v>
      </c>
      <c r="AF756" s="110">
        <f t="shared" si="664"/>
        <v>0</v>
      </c>
      <c r="AG756" s="110">
        <f t="shared" si="664"/>
        <v>0</v>
      </c>
      <c r="AH756" s="110">
        <f t="shared" si="664"/>
        <v>0</v>
      </c>
      <c r="AI756" s="110">
        <f t="shared" si="664"/>
        <v>0</v>
      </c>
      <c r="AJ756" s="110">
        <f t="shared" si="664"/>
        <v>0</v>
      </c>
      <c r="AK756" s="110">
        <f t="shared" si="664"/>
        <v>0</v>
      </c>
      <c r="AL756" s="110">
        <f t="shared" si="664"/>
        <v>0</v>
      </c>
      <c r="AM756" s="110">
        <f t="shared" si="664"/>
        <v>0</v>
      </c>
      <c r="AN756" s="110">
        <f t="shared" si="664"/>
        <v>0</v>
      </c>
      <c r="AO756" s="110">
        <f t="shared" si="664"/>
        <v>0</v>
      </c>
      <c r="AP756" s="110">
        <f t="shared" si="664"/>
        <v>0</v>
      </c>
    </row>
    <row r="757" spans="1:42" ht="26.4" x14ac:dyDescent="0.3">
      <c r="A757" s="8">
        <f t="shared" si="632"/>
        <v>3132</v>
      </c>
      <c r="B757" s="9">
        <f t="shared" si="633"/>
        <v>11</v>
      </c>
      <c r="C757" s="45" t="str">
        <f t="shared" si="584"/>
        <v>091</v>
      </c>
      <c r="D757" s="45" t="str">
        <f t="shared" si="585"/>
        <v>0912</v>
      </c>
      <c r="E757" s="39" t="s">
        <v>137</v>
      </c>
      <c r="F757" s="40">
        <v>11</v>
      </c>
      <c r="G757" s="41">
        <v>11</v>
      </c>
      <c r="H757" s="42">
        <v>3132</v>
      </c>
      <c r="I757" s="46">
        <v>1365</v>
      </c>
      <c r="J757" s="46">
        <v>1365</v>
      </c>
      <c r="K757" s="44" t="s">
        <v>55</v>
      </c>
      <c r="L757" s="400">
        <f>SUM(N757:AP757)</f>
        <v>0</v>
      </c>
      <c r="N757" s="400"/>
      <c r="O757" s="400"/>
      <c r="P757" s="400"/>
      <c r="Q757" s="400"/>
      <c r="R757" s="400"/>
      <c r="S757" s="400"/>
      <c r="T757" s="400"/>
      <c r="U757" s="400"/>
      <c r="V757" s="400"/>
      <c r="W757" s="400"/>
      <c r="X757" s="400"/>
      <c r="Y757" s="400"/>
      <c r="Z757" s="400"/>
      <c r="AA757" s="400"/>
      <c r="AB757" s="400"/>
      <c r="AC757" s="400"/>
      <c r="AD757" s="400"/>
      <c r="AE757" s="400"/>
      <c r="AF757" s="400"/>
      <c r="AG757" s="400"/>
      <c r="AH757" s="400"/>
      <c r="AI757" s="400"/>
      <c r="AJ757" s="400"/>
      <c r="AK757" s="400"/>
      <c r="AL757" s="400"/>
      <c r="AM757" s="400"/>
      <c r="AN757" s="400"/>
      <c r="AO757" s="400"/>
      <c r="AP757" s="400"/>
    </row>
    <row r="758" spans="1:42" x14ac:dyDescent="0.3">
      <c r="A758" s="8">
        <f t="shared" si="632"/>
        <v>32</v>
      </c>
      <c r="B758" s="9" t="str">
        <f t="shared" si="633"/>
        <v xml:space="preserve"> </v>
      </c>
      <c r="C758" s="45" t="str">
        <f t="shared" si="584"/>
        <v xml:space="preserve">  </v>
      </c>
      <c r="D758" s="45" t="str">
        <f t="shared" si="585"/>
        <v xml:space="preserve">  </v>
      </c>
      <c r="E758" s="39"/>
      <c r="F758" s="40"/>
      <c r="G758" s="41"/>
      <c r="H758" s="42">
        <v>32</v>
      </c>
      <c r="I758" s="43"/>
      <c r="J758" s="43"/>
      <c r="K758" s="44" t="s">
        <v>56</v>
      </c>
      <c r="L758" s="110">
        <f t="shared" ref="L758" si="665">SUM(L759,L762)</f>
        <v>0</v>
      </c>
      <c r="N758" s="110">
        <f t="shared" ref="N758:Z758" si="666">SUM(N759,N762)</f>
        <v>0</v>
      </c>
      <c r="O758" s="110">
        <f t="shared" si="666"/>
        <v>0</v>
      </c>
      <c r="P758" s="110">
        <f t="shared" si="666"/>
        <v>0</v>
      </c>
      <c r="Q758" s="110">
        <f t="shared" si="666"/>
        <v>0</v>
      </c>
      <c r="R758" s="110">
        <f t="shared" si="666"/>
        <v>0</v>
      </c>
      <c r="S758" s="110">
        <f t="shared" si="666"/>
        <v>0</v>
      </c>
      <c r="T758" s="110">
        <f t="shared" si="666"/>
        <v>0</v>
      </c>
      <c r="U758" s="110">
        <f t="shared" si="666"/>
        <v>0</v>
      </c>
      <c r="V758" s="110">
        <f t="shared" si="666"/>
        <v>0</v>
      </c>
      <c r="W758" s="110">
        <f t="shared" si="666"/>
        <v>0</v>
      </c>
      <c r="X758" s="110">
        <f t="shared" si="666"/>
        <v>0</v>
      </c>
      <c r="Y758" s="110">
        <f t="shared" si="666"/>
        <v>0</v>
      </c>
      <c r="Z758" s="110">
        <f t="shared" si="666"/>
        <v>0</v>
      </c>
      <c r="AA758" s="110">
        <f t="shared" ref="AA758:AP758" si="667">SUM(AA759,AA762)</f>
        <v>0</v>
      </c>
      <c r="AB758" s="110">
        <f t="shared" si="667"/>
        <v>0</v>
      </c>
      <c r="AC758" s="110">
        <f t="shared" si="667"/>
        <v>0</v>
      </c>
      <c r="AD758" s="110">
        <f t="shared" si="667"/>
        <v>0</v>
      </c>
      <c r="AE758" s="110">
        <f t="shared" si="667"/>
        <v>0</v>
      </c>
      <c r="AF758" s="110">
        <f t="shared" si="667"/>
        <v>0</v>
      </c>
      <c r="AG758" s="110">
        <f t="shared" si="667"/>
        <v>0</v>
      </c>
      <c r="AH758" s="110">
        <f t="shared" si="667"/>
        <v>0</v>
      </c>
      <c r="AI758" s="110">
        <f t="shared" si="667"/>
        <v>0</v>
      </c>
      <c r="AJ758" s="110">
        <f t="shared" si="667"/>
        <v>0</v>
      </c>
      <c r="AK758" s="110">
        <f t="shared" si="667"/>
        <v>0</v>
      </c>
      <c r="AL758" s="110">
        <f t="shared" si="667"/>
        <v>0</v>
      </c>
      <c r="AM758" s="110">
        <f t="shared" si="667"/>
        <v>0</v>
      </c>
      <c r="AN758" s="110">
        <f t="shared" si="667"/>
        <v>0</v>
      </c>
      <c r="AO758" s="110">
        <f t="shared" si="667"/>
        <v>0</v>
      </c>
      <c r="AP758" s="110">
        <f t="shared" si="667"/>
        <v>0</v>
      </c>
    </row>
    <row r="759" spans="1:42" x14ac:dyDescent="0.3">
      <c r="A759" s="8">
        <f t="shared" si="632"/>
        <v>321</v>
      </c>
      <c r="B759" s="9" t="str">
        <f t="shared" si="633"/>
        <v xml:space="preserve"> </v>
      </c>
      <c r="C759" s="45" t="str">
        <f t="shared" si="584"/>
        <v xml:space="preserve">  </v>
      </c>
      <c r="D759" s="45" t="str">
        <f t="shared" si="585"/>
        <v xml:space="preserve">  </v>
      </c>
      <c r="E759" s="39"/>
      <c r="F759" s="40"/>
      <c r="G759" s="41"/>
      <c r="H759" s="42">
        <v>321</v>
      </c>
      <c r="I759" s="43"/>
      <c r="J759" s="43"/>
      <c r="K759" s="44" t="s">
        <v>75</v>
      </c>
      <c r="L759" s="110">
        <f>SUM(L760:L761)</f>
        <v>0</v>
      </c>
      <c r="N759" s="110">
        <f>SUM(N760:N761)</f>
        <v>0</v>
      </c>
      <c r="O759" s="110">
        <f t="shared" ref="O759:Z759" si="668">SUM(O760:O761)</f>
        <v>0</v>
      </c>
      <c r="P759" s="110">
        <f t="shared" si="668"/>
        <v>0</v>
      </c>
      <c r="Q759" s="110">
        <f t="shared" si="668"/>
        <v>0</v>
      </c>
      <c r="R759" s="110">
        <f t="shared" si="668"/>
        <v>0</v>
      </c>
      <c r="S759" s="110">
        <f t="shared" si="668"/>
        <v>0</v>
      </c>
      <c r="T759" s="110">
        <f t="shared" si="668"/>
        <v>0</v>
      </c>
      <c r="U759" s="110">
        <f t="shared" si="668"/>
        <v>0</v>
      </c>
      <c r="V759" s="110">
        <f t="shared" si="668"/>
        <v>0</v>
      </c>
      <c r="W759" s="110">
        <f t="shared" si="668"/>
        <v>0</v>
      </c>
      <c r="X759" s="110">
        <f t="shared" si="668"/>
        <v>0</v>
      </c>
      <c r="Y759" s="110">
        <f t="shared" si="668"/>
        <v>0</v>
      </c>
      <c r="Z759" s="110">
        <f t="shared" si="668"/>
        <v>0</v>
      </c>
      <c r="AA759" s="110">
        <f t="shared" ref="AA759:AP759" si="669">SUM(AA760:AA761)</f>
        <v>0</v>
      </c>
      <c r="AB759" s="110">
        <f t="shared" si="669"/>
        <v>0</v>
      </c>
      <c r="AC759" s="110">
        <f t="shared" si="669"/>
        <v>0</v>
      </c>
      <c r="AD759" s="110">
        <f t="shared" si="669"/>
        <v>0</v>
      </c>
      <c r="AE759" s="110">
        <f t="shared" si="669"/>
        <v>0</v>
      </c>
      <c r="AF759" s="110">
        <f t="shared" si="669"/>
        <v>0</v>
      </c>
      <c r="AG759" s="110">
        <f t="shared" si="669"/>
        <v>0</v>
      </c>
      <c r="AH759" s="110">
        <f t="shared" si="669"/>
        <v>0</v>
      </c>
      <c r="AI759" s="110">
        <f t="shared" si="669"/>
        <v>0</v>
      </c>
      <c r="AJ759" s="110">
        <f t="shared" si="669"/>
        <v>0</v>
      </c>
      <c r="AK759" s="110">
        <f t="shared" si="669"/>
        <v>0</v>
      </c>
      <c r="AL759" s="110">
        <f t="shared" si="669"/>
        <v>0</v>
      </c>
      <c r="AM759" s="110">
        <f t="shared" si="669"/>
        <v>0</v>
      </c>
      <c r="AN759" s="110">
        <f t="shared" si="669"/>
        <v>0</v>
      </c>
      <c r="AO759" s="110">
        <f t="shared" si="669"/>
        <v>0</v>
      </c>
      <c r="AP759" s="110">
        <f t="shared" si="669"/>
        <v>0</v>
      </c>
    </row>
    <row r="760" spans="1:42" x14ac:dyDescent="0.3">
      <c r="A760" s="8">
        <f t="shared" si="632"/>
        <v>3211</v>
      </c>
      <c r="B760" s="9">
        <f t="shared" si="633"/>
        <v>11</v>
      </c>
      <c r="C760" s="45" t="str">
        <f t="shared" si="584"/>
        <v>091</v>
      </c>
      <c r="D760" s="45" t="str">
        <f t="shared" si="585"/>
        <v>0912</v>
      </c>
      <c r="E760" s="39" t="s">
        <v>137</v>
      </c>
      <c r="F760" s="40">
        <v>11</v>
      </c>
      <c r="G760" s="41">
        <v>11</v>
      </c>
      <c r="H760" s="42">
        <v>3211</v>
      </c>
      <c r="I760" s="46">
        <v>1366</v>
      </c>
      <c r="J760" s="46">
        <v>1366</v>
      </c>
      <c r="K760" s="44" t="s">
        <v>76</v>
      </c>
      <c r="L760" s="400">
        <f>SUM(N760:AP760)</f>
        <v>0</v>
      </c>
      <c r="N760" s="400"/>
      <c r="O760" s="400"/>
      <c r="P760" s="400"/>
      <c r="Q760" s="400"/>
      <c r="R760" s="400"/>
      <c r="S760" s="400"/>
      <c r="T760" s="400"/>
      <c r="U760" s="400"/>
      <c r="V760" s="400"/>
      <c r="W760" s="400"/>
      <c r="X760" s="400"/>
      <c r="Y760" s="400"/>
      <c r="Z760" s="400"/>
      <c r="AA760" s="400"/>
      <c r="AB760" s="400"/>
      <c r="AC760" s="400"/>
      <c r="AD760" s="400"/>
      <c r="AE760" s="400"/>
      <c r="AF760" s="400"/>
      <c r="AG760" s="400"/>
      <c r="AH760" s="400"/>
      <c r="AI760" s="400"/>
      <c r="AJ760" s="400"/>
      <c r="AK760" s="400"/>
      <c r="AL760" s="400"/>
      <c r="AM760" s="400"/>
      <c r="AN760" s="400"/>
      <c r="AO760" s="400"/>
      <c r="AP760" s="400"/>
    </row>
    <row r="761" spans="1:42" ht="26.4" x14ac:dyDescent="0.3">
      <c r="A761" s="8">
        <f t="shared" si="632"/>
        <v>3212</v>
      </c>
      <c r="B761" s="9">
        <f t="shared" si="633"/>
        <v>11</v>
      </c>
      <c r="C761" s="45" t="str">
        <f t="shared" si="584"/>
        <v>091</v>
      </c>
      <c r="D761" s="45" t="str">
        <f t="shared" si="585"/>
        <v>0912</v>
      </c>
      <c r="E761" s="39" t="s">
        <v>137</v>
      </c>
      <c r="F761" s="40">
        <v>11</v>
      </c>
      <c r="G761" s="41">
        <v>11</v>
      </c>
      <c r="H761" s="42">
        <v>3212</v>
      </c>
      <c r="I761" s="46">
        <v>1367</v>
      </c>
      <c r="J761" s="46">
        <v>1367</v>
      </c>
      <c r="K761" s="44" t="s">
        <v>89</v>
      </c>
      <c r="L761" s="400">
        <f>SUM(N761:AP761)</f>
        <v>0</v>
      </c>
      <c r="N761" s="400"/>
      <c r="O761" s="400"/>
      <c r="P761" s="400"/>
      <c r="Q761" s="400"/>
      <c r="R761" s="400"/>
      <c r="S761" s="400"/>
      <c r="T761" s="400"/>
      <c r="U761" s="400"/>
      <c r="V761" s="400"/>
      <c r="W761" s="400"/>
      <c r="X761" s="400"/>
      <c r="Y761" s="400"/>
      <c r="Z761" s="400"/>
      <c r="AA761" s="400"/>
      <c r="AB761" s="400"/>
      <c r="AC761" s="400"/>
      <c r="AD761" s="400"/>
      <c r="AE761" s="400"/>
      <c r="AF761" s="400"/>
      <c r="AG761" s="400"/>
      <c r="AH761" s="400"/>
      <c r="AI761" s="400"/>
      <c r="AJ761" s="400"/>
      <c r="AK761" s="400"/>
      <c r="AL761" s="400"/>
      <c r="AM761" s="400"/>
      <c r="AN761" s="400"/>
      <c r="AO761" s="400"/>
      <c r="AP761" s="400"/>
    </row>
    <row r="762" spans="1:42" x14ac:dyDescent="0.3">
      <c r="A762" s="8">
        <f t="shared" si="632"/>
        <v>322</v>
      </c>
      <c r="B762" s="9" t="str">
        <f t="shared" si="633"/>
        <v xml:space="preserve"> </v>
      </c>
      <c r="C762" s="45" t="str">
        <f t="shared" si="584"/>
        <v xml:space="preserve">  </v>
      </c>
      <c r="D762" s="45" t="str">
        <f t="shared" si="585"/>
        <v xml:space="preserve">  </v>
      </c>
      <c r="E762" s="39"/>
      <c r="F762" s="40"/>
      <c r="G762" s="41"/>
      <c r="H762" s="42">
        <v>322</v>
      </c>
      <c r="I762" s="43"/>
      <c r="J762" s="43"/>
      <c r="K762" s="44" t="s">
        <v>78</v>
      </c>
      <c r="L762" s="110">
        <f t="shared" ref="L762:W762" si="670">SUM(L763)</f>
        <v>0</v>
      </c>
      <c r="N762" s="110">
        <f t="shared" ref="N762" si="671">SUM(N763)</f>
        <v>0</v>
      </c>
      <c r="O762" s="110">
        <f t="shared" si="670"/>
        <v>0</v>
      </c>
      <c r="P762" s="110">
        <f t="shared" si="670"/>
        <v>0</v>
      </c>
      <c r="Q762" s="110">
        <f t="shared" si="670"/>
        <v>0</v>
      </c>
      <c r="R762" s="110">
        <f t="shared" si="670"/>
        <v>0</v>
      </c>
      <c r="S762" s="110">
        <f t="shared" si="670"/>
        <v>0</v>
      </c>
      <c r="T762" s="110">
        <f t="shared" si="670"/>
        <v>0</v>
      </c>
      <c r="U762" s="110">
        <f t="shared" si="670"/>
        <v>0</v>
      </c>
      <c r="V762" s="110">
        <f t="shared" si="670"/>
        <v>0</v>
      </c>
      <c r="W762" s="110">
        <f t="shared" si="670"/>
        <v>0</v>
      </c>
      <c r="X762" s="110">
        <f t="shared" ref="X762:AP762" si="672">SUM(X763)</f>
        <v>0</v>
      </c>
      <c r="Y762" s="110">
        <f t="shared" si="672"/>
        <v>0</v>
      </c>
      <c r="Z762" s="110">
        <f t="shared" si="672"/>
        <v>0</v>
      </c>
      <c r="AA762" s="110">
        <f t="shared" si="672"/>
        <v>0</v>
      </c>
      <c r="AB762" s="110">
        <f t="shared" si="672"/>
        <v>0</v>
      </c>
      <c r="AC762" s="110">
        <f t="shared" si="672"/>
        <v>0</v>
      </c>
      <c r="AD762" s="110">
        <f t="shared" si="672"/>
        <v>0</v>
      </c>
      <c r="AE762" s="110">
        <f t="shared" si="672"/>
        <v>0</v>
      </c>
      <c r="AF762" s="110">
        <f t="shared" si="672"/>
        <v>0</v>
      </c>
      <c r="AG762" s="110">
        <f t="shared" si="672"/>
        <v>0</v>
      </c>
      <c r="AH762" s="110">
        <f t="shared" si="672"/>
        <v>0</v>
      </c>
      <c r="AI762" s="110">
        <f t="shared" si="672"/>
        <v>0</v>
      </c>
      <c r="AJ762" s="110">
        <f t="shared" si="672"/>
        <v>0</v>
      </c>
      <c r="AK762" s="110">
        <f t="shared" si="672"/>
        <v>0</v>
      </c>
      <c r="AL762" s="110">
        <f t="shared" si="672"/>
        <v>0</v>
      </c>
      <c r="AM762" s="110">
        <f t="shared" si="672"/>
        <v>0</v>
      </c>
      <c r="AN762" s="110">
        <f t="shared" si="672"/>
        <v>0</v>
      </c>
      <c r="AO762" s="110">
        <f t="shared" si="672"/>
        <v>0</v>
      </c>
      <c r="AP762" s="110">
        <f t="shared" si="672"/>
        <v>0</v>
      </c>
    </row>
    <row r="763" spans="1:42" x14ac:dyDescent="0.3">
      <c r="A763" s="8">
        <f t="shared" si="632"/>
        <v>3222</v>
      </c>
      <c r="B763" s="9">
        <f t="shared" si="633"/>
        <v>11</v>
      </c>
      <c r="C763" s="45" t="str">
        <f t="shared" si="584"/>
        <v>091</v>
      </c>
      <c r="D763" s="45" t="str">
        <f t="shared" si="585"/>
        <v>0912</v>
      </c>
      <c r="E763" s="39" t="s">
        <v>137</v>
      </c>
      <c r="F763" s="40">
        <v>11</v>
      </c>
      <c r="G763" s="41">
        <v>11</v>
      </c>
      <c r="H763" s="42">
        <v>3222</v>
      </c>
      <c r="I763" s="46">
        <v>1368</v>
      </c>
      <c r="J763" s="46">
        <v>1368</v>
      </c>
      <c r="K763" s="44" t="s">
        <v>124</v>
      </c>
      <c r="L763" s="400">
        <f>SUM(N763:AP763)</f>
        <v>0</v>
      </c>
      <c r="N763" s="400"/>
      <c r="O763" s="400"/>
      <c r="P763" s="400"/>
      <c r="Q763" s="400"/>
      <c r="R763" s="400"/>
      <c r="S763" s="400"/>
      <c r="T763" s="400"/>
      <c r="U763" s="400"/>
      <c r="V763" s="400"/>
      <c r="W763" s="400"/>
      <c r="X763" s="400"/>
      <c r="Y763" s="400"/>
      <c r="Z763" s="400"/>
      <c r="AA763" s="400"/>
      <c r="AB763" s="400"/>
      <c r="AC763" s="400"/>
      <c r="AD763" s="400"/>
      <c r="AE763" s="400"/>
      <c r="AF763" s="400"/>
      <c r="AG763" s="400"/>
      <c r="AH763" s="400"/>
      <c r="AI763" s="400"/>
      <c r="AJ763" s="400"/>
      <c r="AK763" s="400"/>
      <c r="AL763" s="400"/>
      <c r="AM763" s="400"/>
      <c r="AN763" s="400"/>
      <c r="AO763" s="400"/>
      <c r="AP763" s="400"/>
    </row>
    <row r="764" spans="1:42" x14ac:dyDescent="0.3">
      <c r="A764" s="8">
        <f t="shared" si="632"/>
        <v>0</v>
      </c>
      <c r="B764" s="9" t="str">
        <f t="shared" si="633"/>
        <v xml:space="preserve"> </v>
      </c>
      <c r="C764" s="45" t="str">
        <f t="shared" si="584"/>
        <v xml:space="preserve">  </v>
      </c>
      <c r="D764" s="45" t="str">
        <f t="shared" si="585"/>
        <v xml:space="preserve">  </v>
      </c>
      <c r="E764" s="39"/>
      <c r="F764" s="40"/>
      <c r="G764" s="41"/>
      <c r="H764" s="42"/>
      <c r="I764" s="43"/>
      <c r="J764" s="43"/>
      <c r="K764" s="44"/>
      <c r="L764" s="110"/>
      <c r="N764" s="110"/>
      <c r="O764" s="110"/>
      <c r="P764" s="110"/>
      <c r="Q764" s="110"/>
      <c r="R764" s="110"/>
      <c r="S764" s="110"/>
      <c r="T764" s="110"/>
      <c r="U764" s="110"/>
      <c r="V764" s="110"/>
      <c r="W764" s="110"/>
      <c r="X764" s="110"/>
      <c r="Y764" s="110"/>
      <c r="Z764" s="110"/>
      <c r="AA764" s="110"/>
      <c r="AB764" s="110"/>
      <c r="AC764" s="110"/>
      <c r="AD764" s="110"/>
      <c r="AE764" s="110"/>
      <c r="AF764" s="110"/>
      <c r="AG764" s="110"/>
      <c r="AH764" s="110"/>
      <c r="AI764" s="110"/>
      <c r="AJ764" s="110"/>
      <c r="AK764" s="110"/>
      <c r="AL764" s="110"/>
      <c r="AM764" s="110"/>
      <c r="AN764" s="110"/>
      <c r="AO764" s="110"/>
      <c r="AP764" s="110"/>
    </row>
    <row r="765" spans="1:42" x14ac:dyDescent="0.3">
      <c r="A765" s="8" t="str">
        <f t="shared" si="632"/>
        <v>T 1207 22</v>
      </c>
      <c r="B765" s="9" t="str">
        <f t="shared" si="633"/>
        <v xml:space="preserve"> </v>
      </c>
      <c r="C765" s="45" t="str">
        <f t="shared" si="584"/>
        <v xml:space="preserve">  </v>
      </c>
      <c r="D765" s="45" t="str">
        <f t="shared" si="585"/>
        <v xml:space="preserve">  </v>
      </c>
      <c r="E765" s="33" t="s">
        <v>137</v>
      </c>
      <c r="F765" s="34" t="s">
        <v>96</v>
      </c>
      <c r="G765" s="35"/>
      <c r="H765" s="106" t="s">
        <v>205</v>
      </c>
      <c r="I765" s="37"/>
      <c r="J765" s="37"/>
      <c r="K765" s="38" t="s">
        <v>206</v>
      </c>
      <c r="L765" s="114">
        <f t="shared" ref="L765:W765" si="673">SUM(L766)</f>
        <v>0</v>
      </c>
      <c r="M765" s="18"/>
      <c r="N765" s="114">
        <f t="shared" ref="N765" si="674">SUM(N766)</f>
        <v>0</v>
      </c>
      <c r="O765" s="114">
        <f t="shared" si="673"/>
        <v>0</v>
      </c>
      <c r="P765" s="114">
        <f t="shared" si="673"/>
        <v>0</v>
      </c>
      <c r="Q765" s="114">
        <f t="shared" si="673"/>
        <v>0</v>
      </c>
      <c r="R765" s="114">
        <f t="shared" si="673"/>
        <v>0</v>
      </c>
      <c r="S765" s="114">
        <f t="shared" si="673"/>
        <v>0</v>
      </c>
      <c r="T765" s="114">
        <f t="shared" si="673"/>
        <v>0</v>
      </c>
      <c r="U765" s="114">
        <f t="shared" si="673"/>
        <v>0</v>
      </c>
      <c r="V765" s="114">
        <f t="shared" si="673"/>
        <v>0</v>
      </c>
      <c r="W765" s="114">
        <f t="shared" si="673"/>
        <v>0</v>
      </c>
      <c r="X765" s="114">
        <f t="shared" ref="X765:AP765" si="675">SUM(X766)</f>
        <v>0</v>
      </c>
      <c r="Y765" s="114">
        <f t="shared" si="675"/>
        <v>0</v>
      </c>
      <c r="Z765" s="114">
        <f t="shared" si="675"/>
        <v>0</v>
      </c>
      <c r="AA765" s="114">
        <f t="shared" si="675"/>
        <v>0</v>
      </c>
      <c r="AB765" s="114">
        <f t="shared" si="675"/>
        <v>0</v>
      </c>
      <c r="AC765" s="114">
        <f t="shared" si="675"/>
        <v>0</v>
      </c>
      <c r="AD765" s="114">
        <f t="shared" si="675"/>
        <v>0</v>
      </c>
      <c r="AE765" s="114">
        <f t="shared" si="675"/>
        <v>0</v>
      </c>
      <c r="AF765" s="114">
        <f t="shared" si="675"/>
        <v>0</v>
      </c>
      <c r="AG765" s="114">
        <f t="shared" si="675"/>
        <v>0</v>
      </c>
      <c r="AH765" s="114">
        <f t="shared" si="675"/>
        <v>0</v>
      </c>
      <c r="AI765" s="114">
        <f t="shared" si="675"/>
        <v>0</v>
      </c>
      <c r="AJ765" s="114">
        <f t="shared" si="675"/>
        <v>0</v>
      </c>
      <c r="AK765" s="114">
        <f t="shared" si="675"/>
        <v>0</v>
      </c>
      <c r="AL765" s="114">
        <f t="shared" si="675"/>
        <v>0</v>
      </c>
      <c r="AM765" s="114">
        <f t="shared" si="675"/>
        <v>0</v>
      </c>
      <c r="AN765" s="114">
        <f t="shared" si="675"/>
        <v>0</v>
      </c>
      <c r="AO765" s="114">
        <f t="shared" si="675"/>
        <v>0</v>
      </c>
      <c r="AP765" s="114">
        <f t="shared" si="675"/>
        <v>0</v>
      </c>
    </row>
    <row r="766" spans="1:42" x14ac:dyDescent="0.3">
      <c r="A766" s="8">
        <f t="shared" si="632"/>
        <v>3</v>
      </c>
      <c r="B766" s="9" t="str">
        <f t="shared" si="633"/>
        <v xml:space="preserve"> </v>
      </c>
      <c r="C766" s="45" t="str">
        <f t="shared" si="584"/>
        <v xml:space="preserve">  </v>
      </c>
      <c r="D766" s="45" t="str">
        <f t="shared" si="585"/>
        <v xml:space="preserve">  </v>
      </c>
      <c r="E766" s="39"/>
      <c r="F766" s="40"/>
      <c r="G766" s="41"/>
      <c r="H766" s="42">
        <v>3</v>
      </c>
      <c r="I766" s="43"/>
      <c r="J766" s="43"/>
      <c r="K766" s="44" t="s">
        <v>50</v>
      </c>
      <c r="L766" s="110">
        <f>SUM(L767,L772)</f>
        <v>0</v>
      </c>
      <c r="M766" s="18"/>
      <c r="N766" s="110">
        <f>SUM(N767,N772)</f>
        <v>0</v>
      </c>
      <c r="O766" s="110">
        <f t="shared" ref="O766:Z766" si="676">SUM(O767,O772)</f>
        <v>0</v>
      </c>
      <c r="P766" s="110">
        <f t="shared" si="676"/>
        <v>0</v>
      </c>
      <c r="Q766" s="110">
        <f t="shared" si="676"/>
        <v>0</v>
      </c>
      <c r="R766" s="110">
        <f t="shared" si="676"/>
        <v>0</v>
      </c>
      <c r="S766" s="110">
        <f t="shared" si="676"/>
        <v>0</v>
      </c>
      <c r="T766" s="110">
        <f t="shared" si="676"/>
        <v>0</v>
      </c>
      <c r="U766" s="110">
        <f t="shared" si="676"/>
        <v>0</v>
      </c>
      <c r="V766" s="110">
        <f t="shared" si="676"/>
        <v>0</v>
      </c>
      <c r="W766" s="110">
        <f t="shared" si="676"/>
        <v>0</v>
      </c>
      <c r="X766" s="110">
        <f t="shared" si="676"/>
        <v>0</v>
      </c>
      <c r="Y766" s="110">
        <f t="shared" si="676"/>
        <v>0</v>
      </c>
      <c r="Z766" s="110">
        <f t="shared" si="676"/>
        <v>0</v>
      </c>
      <c r="AA766" s="110">
        <f t="shared" ref="AA766:AP766" si="677">SUM(AA767,AA772)</f>
        <v>0</v>
      </c>
      <c r="AB766" s="110">
        <f t="shared" si="677"/>
        <v>0</v>
      </c>
      <c r="AC766" s="110">
        <f t="shared" si="677"/>
        <v>0</v>
      </c>
      <c r="AD766" s="110">
        <f t="shared" si="677"/>
        <v>0</v>
      </c>
      <c r="AE766" s="110">
        <f t="shared" si="677"/>
        <v>0</v>
      </c>
      <c r="AF766" s="110">
        <f t="shared" si="677"/>
        <v>0</v>
      </c>
      <c r="AG766" s="110">
        <f t="shared" si="677"/>
        <v>0</v>
      </c>
      <c r="AH766" s="110">
        <f t="shared" si="677"/>
        <v>0</v>
      </c>
      <c r="AI766" s="110">
        <f t="shared" si="677"/>
        <v>0</v>
      </c>
      <c r="AJ766" s="110">
        <f t="shared" si="677"/>
        <v>0</v>
      </c>
      <c r="AK766" s="110">
        <f t="shared" si="677"/>
        <v>0</v>
      </c>
      <c r="AL766" s="110">
        <f t="shared" si="677"/>
        <v>0</v>
      </c>
      <c r="AM766" s="110">
        <f t="shared" si="677"/>
        <v>0</v>
      </c>
      <c r="AN766" s="110">
        <f t="shared" si="677"/>
        <v>0</v>
      </c>
      <c r="AO766" s="110">
        <f t="shared" si="677"/>
        <v>0</v>
      </c>
      <c r="AP766" s="110">
        <f t="shared" si="677"/>
        <v>0</v>
      </c>
    </row>
    <row r="767" spans="1:42" x14ac:dyDescent="0.3">
      <c r="A767" s="8">
        <f t="shared" si="632"/>
        <v>31</v>
      </c>
      <c r="B767" s="9" t="str">
        <f t="shared" si="633"/>
        <v xml:space="preserve"> </v>
      </c>
      <c r="C767" s="45" t="str">
        <f t="shared" si="584"/>
        <v xml:space="preserve">  </v>
      </c>
      <c r="D767" s="45" t="str">
        <f t="shared" si="585"/>
        <v xml:space="preserve">  </v>
      </c>
      <c r="E767" s="39"/>
      <c r="F767" s="40"/>
      <c r="G767" s="41"/>
      <c r="H767" s="42">
        <v>31</v>
      </c>
      <c r="I767" s="43"/>
      <c r="J767" s="43"/>
      <c r="K767" s="44" t="s">
        <v>51</v>
      </c>
      <c r="L767" s="110">
        <f>SUM(L768,L770)</f>
        <v>0</v>
      </c>
      <c r="M767" s="18"/>
      <c r="N767" s="110">
        <f>SUM(N768,N770)</f>
        <v>0</v>
      </c>
      <c r="O767" s="110">
        <f t="shared" ref="O767:Z767" si="678">SUM(O768,O770)</f>
        <v>0</v>
      </c>
      <c r="P767" s="110">
        <f t="shared" si="678"/>
        <v>0</v>
      </c>
      <c r="Q767" s="110">
        <f t="shared" si="678"/>
        <v>0</v>
      </c>
      <c r="R767" s="110">
        <f t="shared" si="678"/>
        <v>0</v>
      </c>
      <c r="S767" s="110">
        <f t="shared" si="678"/>
        <v>0</v>
      </c>
      <c r="T767" s="110">
        <f t="shared" si="678"/>
        <v>0</v>
      </c>
      <c r="U767" s="110">
        <f t="shared" si="678"/>
        <v>0</v>
      </c>
      <c r="V767" s="110">
        <f t="shared" si="678"/>
        <v>0</v>
      </c>
      <c r="W767" s="110">
        <f t="shared" si="678"/>
        <v>0</v>
      </c>
      <c r="X767" s="110">
        <f t="shared" si="678"/>
        <v>0</v>
      </c>
      <c r="Y767" s="110">
        <f t="shared" si="678"/>
        <v>0</v>
      </c>
      <c r="Z767" s="110">
        <f t="shared" si="678"/>
        <v>0</v>
      </c>
      <c r="AA767" s="110">
        <f t="shared" ref="AA767:AP767" si="679">SUM(AA768,AA770)</f>
        <v>0</v>
      </c>
      <c r="AB767" s="110">
        <f t="shared" si="679"/>
        <v>0</v>
      </c>
      <c r="AC767" s="110">
        <f t="shared" si="679"/>
        <v>0</v>
      </c>
      <c r="AD767" s="110">
        <f t="shared" si="679"/>
        <v>0</v>
      </c>
      <c r="AE767" s="110">
        <f t="shared" si="679"/>
        <v>0</v>
      </c>
      <c r="AF767" s="110">
        <f t="shared" si="679"/>
        <v>0</v>
      </c>
      <c r="AG767" s="110">
        <f t="shared" si="679"/>
        <v>0</v>
      </c>
      <c r="AH767" s="110">
        <f t="shared" si="679"/>
        <v>0</v>
      </c>
      <c r="AI767" s="110">
        <f t="shared" si="679"/>
        <v>0</v>
      </c>
      <c r="AJ767" s="110">
        <f t="shared" si="679"/>
        <v>0</v>
      </c>
      <c r="AK767" s="110">
        <f t="shared" si="679"/>
        <v>0</v>
      </c>
      <c r="AL767" s="110">
        <f t="shared" si="679"/>
        <v>0</v>
      </c>
      <c r="AM767" s="110">
        <f t="shared" si="679"/>
        <v>0</v>
      </c>
      <c r="AN767" s="110">
        <f t="shared" si="679"/>
        <v>0</v>
      </c>
      <c r="AO767" s="110">
        <f t="shared" si="679"/>
        <v>0</v>
      </c>
      <c r="AP767" s="110">
        <f t="shared" si="679"/>
        <v>0</v>
      </c>
    </row>
    <row r="768" spans="1:42" x14ac:dyDescent="0.3">
      <c r="A768" s="8">
        <f t="shared" si="632"/>
        <v>311</v>
      </c>
      <c r="B768" s="9" t="str">
        <f t="shared" si="633"/>
        <v xml:space="preserve"> </v>
      </c>
      <c r="C768" s="45" t="str">
        <f t="shared" ref="C768:C809" si="680">IF(I768&gt;0,LEFT(E768,3),"  ")</f>
        <v xml:space="preserve">  </v>
      </c>
      <c r="D768" s="45" t="str">
        <f t="shared" ref="D768:D809" si="681">IF(I768&gt;0,LEFT(E768,4),"  ")</f>
        <v xml:space="preserve">  </v>
      </c>
      <c r="E768" s="39"/>
      <c r="F768" s="40"/>
      <c r="G768" s="41"/>
      <c r="H768" s="42">
        <v>311</v>
      </c>
      <c r="I768" s="43"/>
      <c r="J768" s="43"/>
      <c r="K768" s="44" t="s">
        <v>52</v>
      </c>
      <c r="L768" s="110">
        <f t="shared" ref="L768:W768" si="682">SUM(L769)</f>
        <v>0</v>
      </c>
      <c r="M768" s="18"/>
      <c r="N768" s="110">
        <f t="shared" ref="N768" si="683">SUM(N769)</f>
        <v>0</v>
      </c>
      <c r="O768" s="110">
        <f t="shared" si="682"/>
        <v>0</v>
      </c>
      <c r="P768" s="110">
        <f t="shared" si="682"/>
        <v>0</v>
      </c>
      <c r="Q768" s="110">
        <f t="shared" si="682"/>
        <v>0</v>
      </c>
      <c r="R768" s="110">
        <f t="shared" si="682"/>
        <v>0</v>
      </c>
      <c r="S768" s="110">
        <f t="shared" si="682"/>
        <v>0</v>
      </c>
      <c r="T768" s="110">
        <f t="shared" si="682"/>
        <v>0</v>
      </c>
      <c r="U768" s="110">
        <f t="shared" si="682"/>
        <v>0</v>
      </c>
      <c r="V768" s="110">
        <f t="shared" si="682"/>
        <v>0</v>
      </c>
      <c r="W768" s="110">
        <f t="shared" si="682"/>
        <v>0</v>
      </c>
      <c r="X768" s="110">
        <f t="shared" ref="X768:AP768" si="684">SUM(X769)</f>
        <v>0</v>
      </c>
      <c r="Y768" s="110">
        <f t="shared" si="684"/>
        <v>0</v>
      </c>
      <c r="Z768" s="110">
        <f t="shared" si="684"/>
        <v>0</v>
      </c>
      <c r="AA768" s="110">
        <f t="shared" si="684"/>
        <v>0</v>
      </c>
      <c r="AB768" s="110">
        <f t="shared" si="684"/>
        <v>0</v>
      </c>
      <c r="AC768" s="110">
        <f t="shared" si="684"/>
        <v>0</v>
      </c>
      <c r="AD768" s="110">
        <f t="shared" si="684"/>
        <v>0</v>
      </c>
      <c r="AE768" s="110">
        <f t="shared" si="684"/>
        <v>0</v>
      </c>
      <c r="AF768" s="110">
        <f t="shared" si="684"/>
        <v>0</v>
      </c>
      <c r="AG768" s="110">
        <f t="shared" si="684"/>
        <v>0</v>
      </c>
      <c r="AH768" s="110">
        <f t="shared" si="684"/>
        <v>0</v>
      </c>
      <c r="AI768" s="110">
        <f t="shared" si="684"/>
        <v>0</v>
      </c>
      <c r="AJ768" s="110">
        <f t="shared" si="684"/>
        <v>0</v>
      </c>
      <c r="AK768" s="110">
        <f t="shared" si="684"/>
        <v>0</v>
      </c>
      <c r="AL768" s="110">
        <f t="shared" si="684"/>
        <v>0</v>
      </c>
      <c r="AM768" s="110">
        <f t="shared" si="684"/>
        <v>0</v>
      </c>
      <c r="AN768" s="110">
        <f t="shared" si="684"/>
        <v>0</v>
      </c>
      <c r="AO768" s="110">
        <f t="shared" si="684"/>
        <v>0</v>
      </c>
      <c r="AP768" s="110">
        <f t="shared" si="684"/>
        <v>0</v>
      </c>
    </row>
    <row r="769" spans="1:42" x14ac:dyDescent="0.3">
      <c r="A769" s="8">
        <f t="shared" si="632"/>
        <v>3111</v>
      </c>
      <c r="B769" s="9">
        <f t="shared" si="633"/>
        <v>11</v>
      </c>
      <c r="C769" s="45" t="str">
        <f t="shared" si="680"/>
        <v>091</v>
      </c>
      <c r="D769" s="45" t="str">
        <f t="shared" si="681"/>
        <v>0912</v>
      </c>
      <c r="E769" s="39" t="s">
        <v>137</v>
      </c>
      <c r="F769" s="40">
        <v>11</v>
      </c>
      <c r="G769" s="41">
        <v>11</v>
      </c>
      <c r="H769" s="42">
        <v>3111</v>
      </c>
      <c r="I769" s="46">
        <v>1369</v>
      </c>
      <c r="J769" s="46">
        <v>1369</v>
      </c>
      <c r="K769" s="44" t="s">
        <v>53</v>
      </c>
      <c r="L769" s="400">
        <f>SUM(N769:AP769)</f>
        <v>0</v>
      </c>
      <c r="M769" s="18"/>
      <c r="N769" s="400"/>
      <c r="O769" s="400"/>
      <c r="P769" s="400"/>
      <c r="Q769" s="400"/>
      <c r="R769" s="400"/>
      <c r="S769" s="400"/>
      <c r="T769" s="400"/>
      <c r="U769" s="400"/>
      <c r="V769" s="400"/>
      <c r="W769" s="400"/>
      <c r="X769" s="400"/>
      <c r="Y769" s="400"/>
      <c r="Z769" s="400"/>
      <c r="AA769" s="400"/>
      <c r="AB769" s="400"/>
      <c r="AC769" s="400"/>
      <c r="AD769" s="400"/>
      <c r="AE769" s="400"/>
      <c r="AF769" s="400"/>
      <c r="AG769" s="400"/>
      <c r="AH769" s="400"/>
      <c r="AI769" s="400"/>
      <c r="AJ769" s="400"/>
      <c r="AK769" s="400"/>
      <c r="AL769" s="400"/>
      <c r="AM769" s="400"/>
      <c r="AN769" s="400"/>
      <c r="AO769" s="400"/>
      <c r="AP769" s="400"/>
    </row>
    <row r="770" spans="1:42" x14ac:dyDescent="0.3">
      <c r="A770" s="8">
        <f t="shared" si="632"/>
        <v>313</v>
      </c>
      <c r="B770" s="9" t="str">
        <f t="shared" si="633"/>
        <v xml:space="preserve"> </v>
      </c>
      <c r="C770" s="45" t="str">
        <f t="shared" si="680"/>
        <v xml:space="preserve">  </v>
      </c>
      <c r="D770" s="45" t="str">
        <f t="shared" si="681"/>
        <v xml:space="preserve">  </v>
      </c>
      <c r="E770" s="39"/>
      <c r="F770" s="40"/>
      <c r="G770" s="41"/>
      <c r="H770" s="42">
        <v>313</v>
      </c>
      <c r="I770" s="43"/>
      <c r="J770" s="43"/>
      <c r="K770" s="44" t="s">
        <v>54</v>
      </c>
      <c r="L770" s="110">
        <f>SUM(L771:L771)</f>
        <v>0</v>
      </c>
      <c r="M770" s="18"/>
      <c r="N770" s="110">
        <f>SUM(N771:N771)</f>
        <v>0</v>
      </c>
      <c r="O770" s="110">
        <f t="shared" ref="O770:Z770" si="685">SUM(O771:O771)</f>
        <v>0</v>
      </c>
      <c r="P770" s="110">
        <f t="shared" si="685"/>
        <v>0</v>
      </c>
      <c r="Q770" s="110">
        <f t="shared" si="685"/>
        <v>0</v>
      </c>
      <c r="R770" s="110">
        <f t="shared" si="685"/>
        <v>0</v>
      </c>
      <c r="S770" s="110">
        <f t="shared" si="685"/>
        <v>0</v>
      </c>
      <c r="T770" s="110">
        <f t="shared" si="685"/>
        <v>0</v>
      </c>
      <c r="U770" s="110">
        <f t="shared" si="685"/>
        <v>0</v>
      </c>
      <c r="V770" s="110">
        <f t="shared" si="685"/>
        <v>0</v>
      </c>
      <c r="W770" s="110">
        <f t="shared" si="685"/>
        <v>0</v>
      </c>
      <c r="X770" s="110">
        <f t="shared" si="685"/>
        <v>0</v>
      </c>
      <c r="Y770" s="110">
        <f t="shared" si="685"/>
        <v>0</v>
      </c>
      <c r="Z770" s="110">
        <f t="shared" si="685"/>
        <v>0</v>
      </c>
      <c r="AA770" s="110">
        <f t="shared" ref="AA770:AP770" si="686">SUM(AA771:AA771)</f>
        <v>0</v>
      </c>
      <c r="AB770" s="110">
        <f t="shared" si="686"/>
        <v>0</v>
      </c>
      <c r="AC770" s="110">
        <f t="shared" si="686"/>
        <v>0</v>
      </c>
      <c r="AD770" s="110">
        <f t="shared" si="686"/>
        <v>0</v>
      </c>
      <c r="AE770" s="110">
        <f t="shared" si="686"/>
        <v>0</v>
      </c>
      <c r="AF770" s="110">
        <f t="shared" si="686"/>
        <v>0</v>
      </c>
      <c r="AG770" s="110">
        <f t="shared" si="686"/>
        <v>0</v>
      </c>
      <c r="AH770" s="110">
        <f t="shared" si="686"/>
        <v>0</v>
      </c>
      <c r="AI770" s="110">
        <f t="shared" si="686"/>
        <v>0</v>
      </c>
      <c r="AJ770" s="110">
        <f t="shared" si="686"/>
        <v>0</v>
      </c>
      <c r="AK770" s="110">
        <f t="shared" si="686"/>
        <v>0</v>
      </c>
      <c r="AL770" s="110">
        <f t="shared" si="686"/>
        <v>0</v>
      </c>
      <c r="AM770" s="110">
        <f t="shared" si="686"/>
        <v>0</v>
      </c>
      <c r="AN770" s="110">
        <f t="shared" si="686"/>
        <v>0</v>
      </c>
      <c r="AO770" s="110">
        <f t="shared" si="686"/>
        <v>0</v>
      </c>
      <c r="AP770" s="110">
        <f t="shared" si="686"/>
        <v>0</v>
      </c>
    </row>
    <row r="771" spans="1:42" ht="26.4" x14ac:dyDescent="0.3">
      <c r="A771" s="8">
        <f t="shared" si="632"/>
        <v>3132</v>
      </c>
      <c r="B771" s="9">
        <f t="shared" si="633"/>
        <v>11</v>
      </c>
      <c r="C771" s="45" t="str">
        <f t="shared" si="680"/>
        <v>091</v>
      </c>
      <c r="D771" s="45" t="str">
        <f t="shared" si="681"/>
        <v>0912</v>
      </c>
      <c r="E771" s="39" t="s">
        <v>137</v>
      </c>
      <c r="F771" s="40">
        <v>11</v>
      </c>
      <c r="G771" s="41">
        <v>11</v>
      </c>
      <c r="H771" s="42">
        <v>3132</v>
      </c>
      <c r="I771" s="46">
        <v>1370</v>
      </c>
      <c r="J771" s="46">
        <v>1370</v>
      </c>
      <c r="K771" s="44" t="s">
        <v>55</v>
      </c>
      <c r="L771" s="400">
        <f>SUM(N771:AP771)</f>
        <v>0</v>
      </c>
      <c r="M771" s="18"/>
      <c r="N771" s="400"/>
      <c r="O771" s="400"/>
      <c r="P771" s="400"/>
      <c r="Q771" s="400"/>
      <c r="R771" s="400"/>
      <c r="S771" s="400"/>
      <c r="T771" s="400"/>
      <c r="U771" s="400"/>
      <c r="V771" s="400"/>
      <c r="W771" s="400"/>
      <c r="X771" s="400"/>
      <c r="Y771" s="400"/>
      <c r="Z771" s="400"/>
      <c r="AA771" s="400"/>
      <c r="AB771" s="400"/>
      <c r="AC771" s="400"/>
      <c r="AD771" s="400"/>
      <c r="AE771" s="400"/>
      <c r="AF771" s="400"/>
      <c r="AG771" s="400"/>
      <c r="AH771" s="400"/>
      <c r="AI771" s="400"/>
      <c r="AJ771" s="400"/>
      <c r="AK771" s="400"/>
      <c r="AL771" s="400"/>
      <c r="AM771" s="400"/>
      <c r="AN771" s="400"/>
      <c r="AO771" s="400"/>
      <c r="AP771" s="400"/>
    </row>
    <row r="772" spans="1:42" x14ac:dyDescent="0.3">
      <c r="A772" s="8">
        <f t="shared" si="632"/>
        <v>32</v>
      </c>
      <c r="B772" s="9" t="str">
        <f t="shared" si="633"/>
        <v xml:space="preserve"> </v>
      </c>
      <c r="C772" s="45" t="str">
        <f t="shared" si="680"/>
        <v xml:space="preserve">  </v>
      </c>
      <c r="D772" s="45" t="str">
        <f t="shared" si="681"/>
        <v xml:space="preserve">  </v>
      </c>
      <c r="E772" s="39"/>
      <c r="F772" s="40"/>
      <c r="G772" s="41"/>
      <c r="H772" s="42">
        <v>32</v>
      </c>
      <c r="I772" s="43"/>
      <c r="J772" s="43"/>
      <c r="K772" s="44" t="s">
        <v>56</v>
      </c>
      <c r="L772" s="110">
        <f>SUM(L773,L776,L780)</f>
        <v>0</v>
      </c>
      <c r="M772" s="18"/>
      <c r="N772" s="110">
        <f>SUM(N773,N776,N780)</f>
        <v>0</v>
      </c>
      <c r="O772" s="110">
        <f t="shared" ref="O772:Z772" si="687">SUM(O773,O776,O780)</f>
        <v>0</v>
      </c>
      <c r="P772" s="110">
        <f t="shared" si="687"/>
        <v>0</v>
      </c>
      <c r="Q772" s="110">
        <f t="shared" si="687"/>
        <v>0</v>
      </c>
      <c r="R772" s="110">
        <f t="shared" si="687"/>
        <v>0</v>
      </c>
      <c r="S772" s="110">
        <f t="shared" si="687"/>
        <v>0</v>
      </c>
      <c r="T772" s="110">
        <f t="shared" si="687"/>
        <v>0</v>
      </c>
      <c r="U772" s="110">
        <f t="shared" si="687"/>
        <v>0</v>
      </c>
      <c r="V772" s="110">
        <f t="shared" si="687"/>
        <v>0</v>
      </c>
      <c r="W772" s="110">
        <f t="shared" si="687"/>
        <v>0</v>
      </c>
      <c r="X772" s="110">
        <f t="shared" si="687"/>
        <v>0</v>
      </c>
      <c r="Y772" s="110">
        <f t="shared" si="687"/>
        <v>0</v>
      </c>
      <c r="Z772" s="110">
        <f t="shared" si="687"/>
        <v>0</v>
      </c>
      <c r="AA772" s="110">
        <f t="shared" ref="AA772:AP772" si="688">SUM(AA773,AA776,AA780)</f>
        <v>0</v>
      </c>
      <c r="AB772" s="110">
        <f t="shared" si="688"/>
        <v>0</v>
      </c>
      <c r="AC772" s="110">
        <f t="shared" si="688"/>
        <v>0</v>
      </c>
      <c r="AD772" s="110">
        <f t="shared" si="688"/>
        <v>0</v>
      </c>
      <c r="AE772" s="110">
        <f t="shared" si="688"/>
        <v>0</v>
      </c>
      <c r="AF772" s="110">
        <f t="shared" si="688"/>
        <v>0</v>
      </c>
      <c r="AG772" s="110">
        <f t="shared" si="688"/>
        <v>0</v>
      </c>
      <c r="AH772" s="110">
        <f t="shared" si="688"/>
        <v>0</v>
      </c>
      <c r="AI772" s="110">
        <f t="shared" si="688"/>
        <v>0</v>
      </c>
      <c r="AJ772" s="110">
        <f t="shared" si="688"/>
        <v>0</v>
      </c>
      <c r="AK772" s="110">
        <f t="shared" si="688"/>
        <v>0</v>
      </c>
      <c r="AL772" s="110">
        <f t="shared" si="688"/>
        <v>0</v>
      </c>
      <c r="AM772" s="110">
        <f t="shared" si="688"/>
        <v>0</v>
      </c>
      <c r="AN772" s="110">
        <f t="shared" si="688"/>
        <v>0</v>
      </c>
      <c r="AO772" s="110">
        <f t="shared" si="688"/>
        <v>0</v>
      </c>
      <c r="AP772" s="110">
        <f t="shared" si="688"/>
        <v>0</v>
      </c>
    </row>
    <row r="773" spans="1:42" x14ac:dyDescent="0.3">
      <c r="A773" s="8">
        <f t="shared" si="632"/>
        <v>322</v>
      </c>
      <c r="B773" s="9" t="str">
        <f t="shared" si="633"/>
        <v xml:space="preserve"> </v>
      </c>
      <c r="C773" s="45" t="str">
        <f t="shared" si="680"/>
        <v xml:space="preserve">  </v>
      </c>
      <c r="D773" s="45" t="str">
        <f t="shared" si="681"/>
        <v xml:space="preserve">  </v>
      </c>
      <c r="E773" s="39"/>
      <c r="F773" s="40"/>
      <c r="G773" s="41"/>
      <c r="H773" s="42">
        <v>322</v>
      </c>
      <c r="I773" s="43"/>
      <c r="J773" s="43"/>
      <c r="K773" s="44" t="s">
        <v>78</v>
      </c>
      <c r="L773" s="110">
        <f>SUM(L774:L775)</f>
        <v>0</v>
      </c>
      <c r="M773" s="18"/>
      <c r="N773" s="110">
        <f>SUM(N774:N775)</f>
        <v>0</v>
      </c>
      <c r="O773" s="110">
        <f t="shared" ref="O773:Z773" si="689">SUM(O774:O775)</f>
        <v>0</v>
      </c>
      <c r="P773" s="110">
        <f t="shared" si="689"/>
        <v>0</v>
      </c>
      <c r="Q773" s="110">
        <f t="shared" si="689"/>
        <v>0</v>
      </c>
      <c r="R773" s="110">
        <f t="shared" si="689"/>
        <v>0</v>
      </c>
      <c r="S773" s="110">
        <f t="shared" si="689"/>
        <v>0</v>
      </c>
      <c r="T773" s="110">
        <f t="shared" si="689"/>
        <v>0</v>
      </c>
      <c r="U773" s="110">
        <f t="shared" si="689"/>
        <v>0</v>
      </c>
      <c r="V773" s="110">
        <f t="shared" si="689"/>
        <v>0</v>
      </c>
      <c r="W773" s="110">
        <f t="shared" si="689"/>
        <v>0</v>
      </c>
      <c r="X773" s="110">
        <f t="shared" si="689"/>
        <v>0</v>
      </c>
      <c r="Y773" s="110">
        <f t="shared" si="689"/>
        <v>0</v>
      </c>
      <c r="Z773" s="110">
        <f t="shared" si="689"/>
        <v>0</v>
      </c>
      <c r="AA773" s="110">
        <f t="shared" ref="AA773:AP773" si="690">SUM(AA774:AA775)</f>
        <v>0</v>
      </c>
      <c r="AB773" s="110">
        <f t="shared" si="690"/>
        <v>0</v>
      </c>
      <c r="AC773" s="110">
        <f t="shared" si="690"/>
        <v>0</v>
      </c>
      <c r="AD773" s="110">
        <f t="shared" si="690"/>
        <v>0</v>
      </c>
      <c r="AE773" s="110">
        <f t="shared" si="690"/>
        <v>0</v>
      </c>
      <c r="AF773" s="110">
        <f t="shared" si="690"/>
        <v>0</v>
      </c>
      <c r="AG773" s="110">
        <f t="shared" si="690"/>
        <v>0</v>
      </c>
      <c r="AH773" s="110">
        <f t="shared" si="690"/>
        <v>0</v>
      </c>
      <c r="AI773" s="110">
        <f t="shared" si="690"/>
        <v>0</v>
      </c>
      <c r="AJ773" s="110">
        <f t="shared" si="690"/>
        <v>0</v>
      </c>
      <c r="AK773" s="110">
        <f t="shared" si="690"/>
        <v>0</v>
      </c>
      <c r="AL773" s="110">
        <f t="shared" si="690"/>
        <v>0</v>
      </c>
      <c r="AM773" s="110">
        <f t="shared" si="690"/>
        <v>0</v>
      </c>
      <c r="AN773" s="110">
        <f t="shared" si="690"/>
        <v>0</v>
      </c>
      <c r="AO773" s="110">
        <f t="shared" si="690"/>
        <v>0</v>
      </c>
      <c r="AP773" s="110">
        <f t="shared" si="690"/>
        <v>0</v>
      </c>
    </row>
    <row r="774" spans="1:42" ht="26.4" x14ac:dyDescent="0.3">
      <c r="A774" s="8">
        <f t="shared" si="632"/>
        <v>3221</v>
      </c>
      <c r="B774" s="9">
        <f t="shared" si="633"/>
        <v>11</v>
      </c>
      <c r="C774" s="45" t="str">
        <f t="shared" si="680"/>
        <v>091</v>
      </c>
      <c r="D774" s="45" t="str">
        <f t="shared" si="681"/>
        <v>0912</v>
      </c>
      <c r="E774" s="39" t="s">
        <v>137</v>
      </c>
      <c r="F774" s="40">
        <v>11</v>
      </c>
      <c r="G774" s="41">
        <v>11</v>
      </c>
      <c r="H774" s="42">
        <v>3221</v>
      </c>
      <c r="I774" s="46">
        <v>1371</v>
      </c>
      <c r="J774" s="46">
        <v>1371</v>
      </c>
      <c r="K774" s="44" t="s">
        <v>79</v>
      </c>
      <c r="L774" s="400">
        <f>SUM(N774:AP774)</f>
        <v>0</v>
      </c>
      <c r="M774" s="18"/>
      <c r="N774" s="400"/>
      <c r="O774" s="400"/>
      <c r="P774" s="400"/>
      <c r="Q774" s="400"/>
      <c r="R774" s="400"/>
      <c r="S774" s="400"/>
      <c r="T774" s="400"/>
      <c r="U774" s="400"/>
      <c r="V774" s="400"/>
      <c r="W774" s="400"/>
      <c r="X774" s="400"/>
      <c r="Y774" s="400"/>
      <c r="Z774" s="400"/>
      <c r="AA774" s="400"/>
      <c r="AB774" s="400"/>
      <c r="AC774" s="400"/>
      <c r="AD774" s="400"/>
      <c r="AE774" s="400"/>
      <c r="AF774" s="400"/>
      <c r="AG774" s="400"/>
      <c r="AH774" s="400"/>
      <c r="AI774" s="400"/>
      <c r="AJ774" s="400"/>
      <c r="AK774" s="400"/>
      <c r="AL774" s="400"/>
      <c r="AM774" s="400"/>
      <c r="AN774" s="400"/>
      <c r="AO774" s="400"/>
      <c r="AP774" s="400"/>
    </row>
    <row r="775" spans="1:42" x14ac:dyDescent="0.3">
      <c r="A775" s="8">
        <f t="shared" si="632"/>
        <v>3222</v>
      </c>
      <c r="B775" s="9">
        <f t="shared" si="633"/>
        <v>11</v>
      </c>
      <c r="C775" s="45" t="str">
        <f t="shared" si="680"/>
        <v>091</v>
      </c>
      <c r="D775" s="45" t="str">
        <f t="shared" si="681"/>
        <v>0912</v>
      </c>
      <c r="E775" s="39" t="s">
        <v>137</v>
      </c>
      <c r="F775" s="40">
        <v>11</v>
      </c>
      <c r="G775" s="41">
        <v>11</v>
      </c>
      <c r="H775" s="42">
        <v>3222</v>
      </c>
      <c r="I775" s="46">
        <v>1372</v>
      </c>
      <c r="J775" s="46">
        <v>1372</v>
      </c>
      <c r="K775" s="44" t="s">
        <v>124</v>
      </c>
      <c r="L775" s="400">
        <f>SUM(N775:AP775)</f>
        <v>0</v>
      </c>
      <c r="M775" s="18"/>
      <c r="N775" s="400"/>
      <c r="O775" s="400"/>
      <c r="P775" s="400"/>
      <c r="Q775" s="400"/>
      <c r="R775" s="400"/>
      <c r="S775" s="400"/>
      <c r="T775" s="400"/>
      <c r="U775" s="400"/>
      <c r="V775" s="400"/>
      <c r="W775" s="400"/>
      <c r="X775" s="400"/>
      <c r="Y775" s="400"/>
      <c r="Z775" s="400"/>
      <c r="AA775" s="400"/>
      <c r="AB775" s="400"/>
      <c r="AC775" s="400"/>
      <c r="AD775" s="400"/>
      <c r="AE775" s="400"/>
      <c r="AF775" s="400"/>
      <c r="AG775" s="400"/>
      <c r="AH775" s="400"/>
      <c r="AI775" s="400"/>
      <c r="AJ775" s="400"/>
      <c r="AK775" s="400"/>
      <c r="AL775" s="400"/>
      <c r="AM775" s="400"/>
      <c r="AN775" s="400"/>
      <c r="AO775" s="400"/>
      <c r="AP775" s="400"/>
    </row>
    <row r="776" spans="1:42" x14ac:dyDescent="0.3">
      <c r="A776" s="8">
        <f t="shared" si="632"/>
        <v>323</v>
      </c>
      <c r="B776" s="9" t="str">
        <f t="shared" si="633"/>
        <v xml:space="preserve"> </v>
      </c>
      <c r="C776" s="45" t="str">
        <f t="shared" si="680"/>
        <v xml:space="preserve">  </v>
      </c>
      <c r="D776" s="45" t="str">
        <f t="shared" si="681"/>
        <v xml:space="preserve">  </v>
      </c>
      <c r="E776" s="39"/>
      <c r="F776" s="40"/>
      <c r="G776" s="41"/>
      <c r="H776" s="42">
        <v>323</v>
      </c>
      <c r="I776" s="43"/>
      <c r="J776" s="43"/>
      <c r="K776" s="44" t="s">
        <v>57</v>
      </c>
      <c r="L776" s="110">
        <f>SUM(L777:L779)</f>
        <v>0</v>
      </c>
      <c r="M776" s="18"/>
      <c r="N776" s="110">
        <f>SUM(N777:N779)</f>
        <v>0</v>
      </c>
      <c r="O776" s="110">
        <f t="shared" ref="O776:Z776" si="691">SUM(O777:O779)</f>
        <v>0</v>
      </c>
      <c r="P776" s="110">
        <f t="shared" si="691"/>
        <v>0</v>
      </c>
      <c r="Q776" s="110">
        <f t="shared" si="691"/>
        <v>0</v>
      </c>
      <c r="R776" s="110">
        <f t="shared" si="691"/>
        <v>0</v>
      </c>
      <c r="S776" s="110">
        <f t="shared" si="691"/>
        <v>0</v>
      </c>
      <c r="T776" s="110">
        <f t="shared" si="691"/>
        <v>0</v>
      </c>
      <c r="U776" s="110">
        <f t="shared" si="691"/>
        <v>0</v>
      </c>
      <c r="V776" s="110">
        <f t="shared" si="691"/>
        <v>0</v>
      </c>
      <c r="W776" s="110">
        <f t="shared" si="691"/>
        <v>0</v>
      </c>
      <c r="X776" s="110">
        <f t="shared" si="691"/>
        <v>0</v>
      </c>
      <c r="Y776" s="110">
        <f t="shared" si="691"/>
        <v>0</v>
      </c>
      <c r="Z776" s="110">
        <f t="shared" si="691"/>
        <v>0</v>
      </c>
      <c r="AA776" s="110">
        <f t="shared" ref="AA776:AP776" si="692">SUM(AA777:AA779)</f>
        <v>0</v>
      </c>
      <c r="AB776" s="110">
        <f t="shared" si="692"/>
        <v>0</v>
      </c>
      <c r="AC776" s="110">
        <f t="shared" si="692"/>
        <v>0</v>
      </c>
      <c r="AD776" s="110">
        <f t="shared" si="692"/>
        <v>0</v>
      </c>
      <c r="AE776" s="110">
        <f t="shared" si="692"/>
        <v>0</v>
      </c>
      <c r="AF776" s="110">
        <f t="shared" si="692"/>
        <v>0</v>
      </c>
      <c r="AG776" s="110">
        <f t="shared" si="692"/>
        <v>0</v>
      </c>
      <c r="AH776" s="110">
        <f t="shared" si="692"/>
        <v>0</v>
      </c>
      <c r="AI776" s="110">
        <f t="shared" si="692"/>
        <v>0</v>
      </c>
      <c r="AJ776" s="110">
        <f t="shared" si="692"/>
        <v>0</v>
      </c>
      <c r="AK776" s="110">
        <f t="shared" si="692"/>
        <v>0</v>
      </c>
      <c r="AL776" s="110">
        <f t="shared" si="692"/>
        <v>0</v>
      </c>
      <c r="AM776" s="110">
        <f t="shared" si="692"/>
        <v>0</v>
      </c>
      <c r="AN776" s="110">
        <f t="shared" si="692"/>
        <v>0</v>
      </c>
      <c r="AO776" s="110">
        <f t="shared" si="692"/>
        <v>0</v>
      </c>
      <c r="AP776" s="110">
        <f t="shared" si="692"/>
        <v>0</v>
      </c>
    </row>
    <row r="777" spans="1:42" x14ac:dyDescent="0.3">
      <c r="A777" s="8">
        <f t="shared" si="632"/>
        <v>3231</v>
      </c>
      <c r="B777" s="9">
        <f t="shared" si="633"/>
        <v>11</v>
      </c>
      <c r="C777" s="45" t="str">
        <f t="shared" si="680"/>
        <v>091</v>
      </c>
      <c r="D777" s="45" t="str">
        <f t="shared" si="681"/>
        <v>0912</v>
      </c>
      <c r="E777" s="39" t="s">
        <v>137</v>
      </c>
      <c r="F777" s="40">
        <v>11</v>
      </c>
      <c r="G777" s="41">
        <v>11</v>
      </c>
      <c r="H777" s="42">
        <v>3231</v>
      </c>
      <c r="I777" s="46">
        <v>1373</v>
      </c>
      <c r="J777" s="46">
        <v>1373</v>
      </c>
      <c r="K777" s="44" t="s">
        <v>58</v>
      </c>
      <c r="L777" s="400">
        <f>SUM(N777:AP777)</f>
        <v>0</v>
      </c>
      <c r="M777" s="18"/>
      <c r="N777" s="400"/>
      <c r="O777" s="400"/>
      <c r="P777" s="400"/>
      <c r="Q777" s="400"/>
      <c r="R777" s="400"/>
      <c r="S777" s="400"/>
      <c r="T777" s="400"/>
      <c r="U777" s="400"/>
      <c r="V777" s="400"/>
      <c r="W777" s="400"/>
      <c r="X777" s="400"/>
      <c r="Y777" s="400"/>
      <c r="Z777" s="400"/>
      <c r="AA777" s="400"/>
      <c r="AB777" s="400"/>
      <c r="AC777" s="400"/>
      <c r="AD777" s="400"/>
      <c r="AE777" s="400"/>
      <c r="AF777" s="400"/>
      <c r="AG777" s="400"/>
      <c r="AH777" s="400"/>
      <c r="AI777" s="400"/>
      <c r="AJ777" s="400"/>
      <c r="AK777" s="400"/>
      <c r="AL777" s="400"/>
      <c r="AM777" s="400"/>
      <c r="AN777" s="400"/>
      <c r="AO777" s="400"/>
      <c r="AP777" s="400"/>
    </row>
    <row r="778" spans="1:42" x14ac:dyDescent="0.3">
      <c r="A778" s="8">
        <f t="shared" si="632"/>
        <v>3233</v>
      </c>
      <c r="B778" s="9">
        <f t="shared" si="633"/>
        <v>11</v>
      </c>
      <c r="C778" s="45" t="str">
        <f t="shared" si="680"/>
        <v>091</v>
      </c>
      <c r="D778" s="45" t="str">
        <f t="shared" si="681"/>
        <v>0912</v>
      </c>
      <c r="E778" s="39" t="s">
        <v>137</v>
      </c>
      <c r="F778" s="40">
        <v>11</v>
      </c>
      <c r="G778" s="41">
        <v>11</v>
      </c>
      <c r="H778" s="42">
        <v>3233</v>
      </c>
      <c r="I778" s="46">
        <v>1374</v>
      </c>
      <c r="J778" s="46">
        <v>1374</v>
      </c>
      <c r="K778" s="44" t="s">
        <v>59</v>
      </c>
      <c r="L778" s="400">
        <f>SUM(N778:AP778)</f>
        <v>0</v>
      </c>
      <c r="M778" s="18"/>
      <c r="N778" s="400"/>
      <c r="O778" s="400"/>
      <c r="P778" s="400"/>
      <c r="Q778" s="400"/>
      <c r="R778" s="400"/>
      <c r="S778" s="400"/>
      <c r="T778" s="400"/>
      <c r="U778" s="400"/>
      <c r="V778" s="400"/>
      <c r="W778" s="400"/>
      <c r="X778" s="400"/>
      <c r="Y778" s="400"/>
      <c r="Z778" s="400"/>
      <c r="AA778" s="400"/>
      <c r="AB778" s="400"/>
      <c r="AC778" s="400"/>
      <c r="AD778" s="400"/>
      <c r="AE778" s="400"/>
      <c r="AF778" s="400"/>
      <c r="AG778" s="400"/>
      <c r="AH778" s="400"/>
      <c r="AI778" s="400"/>
      <c r="AJ778" s="400"/>
      <c r="AK778" s="400"/>
      <c r="AL778" s="400"/>
      <c r="AM778" s="400"/>
      <c r="AN778" s="400"/>
      <c r="AO778" s="400"/>
      <c r="AP778" s="400"/>
    </row>
    <row r="779" spans="1:42" x14ac:dyDescent="0.3">
      <c r="A779" s="8">
        <f t="shared" si="632"/>
        <v>3237</v>
      </c>
      <c r="B779" s="9">
        <f t="shared" si="633"/>
        <v>11</v>
      </c>
      <c r="C779" s="45" t="str">
        <f t="shared" si="680"/>
        <v>091</v>
      </c>
      <c r="D779" s="45" t="str">
        <f t="shared" si="681"/>
        <v>0912</v>
      </c>
      <c r="E779" s="39" t="s">
        <v>137</v>
      </c>
      <c r="F779" s="40">
        <v>11</v>
      </c>
      <c r="G779" s="41">
        <v>11</v>
      </c>
      <c r="H779" s="42">
        <v>3237</v>
      </c>
      <c r="I779" s="46">
        <v>1375</v>
      </c>
      <c r="J779" s="46">
        <v>1375</v>
      </c>
      <c r="K779" s="5" t="s">
        <v>70</v>
      </c>
      <c r="L779" s="400">
        <f>SUM(N779:AP779)</f>
        <v>0</v>
      </c>
      <c r="M779" s="18"/>
      <c r="N779" s="400"/>
      <c r="O779" s="400"/>
      <c r="P779" s="400"/>
      <c r="Q779" s="400"/>
      <c r="R779" s="400"/>
      <c r="S779" s="400"/>
      <c r="T779" s="400"/>
      <c r="U779" s="400"/>
      <c r="V779" s="400"/>
      <c r="W779" s="400"/>
      <c r="X779" s="400"/>
      <c r="Y779" s="400"/>
      <c r="Z779" s="400"/>
      <c r="AA779" s="400"/>
      <c r="AB779" s="400"/>
      <c r="AC779" s="400"/>
      <c r="AD779" s="400"/>
      <c r="AE779" s="400"/>
      <c r="AF779" s="400"/>
      <c r="AG779" s="400"/>
      <c r="AH779" s="400"/>
      <c r="AI779" s="400"/>
      <c r="AJ779" s="400"/>
      <c r="AK779" s="400"/>
      <c r="AL779" s="400"/>
      <c r="AM779" s="400"/>
      <c r="AN779" s="400"/>
      <c r="AO779" s="400"/>
      <c r="AP779" s="400"/>
    </row>
    <row r="780" spans="1:42" ht="26.4" x14ac:dyDescent="0.3">
      <c r="A780" s="8">
        <f t="shared" si="632"/>
        <v>329</v>
      </c>
      <c r="B780" s="9" t="str">
        <f t="shared" si="633"/>
        <v xml:space="preserve"> </v>
      </c>
      <c r="C780" s="45" t="str">
        <f t="shared" si="680"/>
        <v xml:space="preserve">  </v>
      </c>
      <c r="D780" s="45" t="str">
        <f t="shared" si="681"/>
        <v xml:space="preserve">  </v>
      </c>
      <c r="E780" s="39"/>
      <c r="F780" s="40"/>
      <c r="G780" s="41"/>
      <c r="H780" s="42">
        <v>329</v>
      </c>
      <c r="I780" s="43"/>
      <c r="J780" s="43"/>
      <c r="K780" s="44" t="s">
        <v>63</v>
      </c>
      <c r="L780" s="110">
        <f>SUM(L781:L782)</f>
        <v>0</v>
      </c>
      <c r="M780" s="18"/>
      <c r="N780" s="110">
        <f>SUM(N781:N782)</f>
        <v>0</v>
      </c>
      <c r="O780" s="110">
        <f t="shared" ref="O780:Z780" si="693">SUM(O781:O782)</f>
        <v>0</v>
      </c>
      <c r="P780" s="110">
        <f t="shared" si="693"/>
        <v>0</v>
      </c>
      <c r="Q780" s="110">
        <f t="shared" si="693"/>
        <v>0</v>
      </c>
      <c r="R780" s="110">
        <f t="shared" si="693"/>
        <v>0</v>
      </c>
      <c r="S780" s="110">
        <f t="shared" si="693"/>
        <v>0</v>
      </c>
      <c r="T780" s="110">
        <f t="shared" si="693"/>
        <v>0</v>
      </c>
      <c r="U780" s="110">
        <f t="shared" si="693"/>
        <v>0</v>
      </c>
      <c r="V780" s="110">
        <f t="shared" si="693"/>
        <v>0</v>
      </c>
      <c r="W780" s="110">
        <f t="shared" si="693"/>
        <v>0</v>
      </c>
      <c r="X780" s="110">
        <f t="shared" si="693"/>
        <v>0</v>
      </c>
      <c r="Y780" s="110">
        <f t="shared" si="693"/>
        <v>0</v>
      </c>
      <c r="Z780" s="110">
        <f t="shared" si="693"/>
        <v>0</v>
      </c>
      <c r="AA780" s="110">
        <f t="shared" ref="AA780:AP780" si="694">SUM(AA781:AA782)</f>
        <v>0</v>
      </c>
      <c r="AB780" s="110">
        <f t="shared" si="694"/>
        <v>0</v>
      </c>
      <c r="AC780" s="110">
        <f t="shared" si="694"/>
        <v>0</v>
      </c>
      <c r="AD780" s="110">
        <f t="shared" si="694"/>
        <v>0</v>
      </c>
      <c r="AE780" s="110">
        <f t="shared" si="694"/>
        <v>0</v>
      </c>
      <c r="AF780" s="110">
        <f t="shared" si="694"/>
        <v>0</v>
      </c>
      <c r="AG780" s="110">
        <f t="shared" si="694"/>
        <v>0</v>
      </c>
      <c r="AH780" s="110">
        <f t="shared" si="694"/>
        <v>0</v>
      </c>
      <c r="AI780" s="110">
        <f t="shared" si="694"/>
        <v>0</v>
      </c>
      <c r="AJ780" s="110">
        <f t="shared" si="694"/>
        <v>0</v>
      </c>
      <c r="AK780" s="110">
        <f t="shared" si="694"/>
        <v>0</v>
      </c>
      <c r="AL780" s="110">
        <f t="shared" si="694"/>
        <v>0</v>
      </c>
      <c r="AM780" s="110">
        <f t="shared" si="694"/>
        <v>0</v>
      </c>
      <c r="AN780" s="110">
        <f t="shared" si="694"/>
        <v>0</v>
      </c>
      <c r="AO780" s="110">
        <f t="shared" si="694"/>
        <v>0</v>
      </c>
      <c r="AP780" s="110">
        <f t="shared" si="694"/>
        <v>0</v>
      </c>
    </row>
    <row r="781" spans="1:42" x14ac:dyDescent="0.3">
      <c r="A781" s="8">
        <f t="shared" si="632"/>
        <v>3293</v>
      </c>
      <c r="B781" s="9">
        <f t="shared" si="633"/>
        <v>11</v>
      </c>
      <c r="C781" s="45" t="str">
        <f t="shared" si="680"/>
        <v>091</v>
      </c>
      <c r="D781" s="45" t="str">
        <f t="shared" si="681"/>
        <v>0912</v>
      </c>
      <c r="E781" s="39" t="s">
        <v>137</v>
      </c>
      <c r="F781" s="40">
        <v>11</v>
      </c>
      <c r="G781" s="41">
        <v>11</v>
      </c>
      <c r="H781" s="42">
        <v>3293</v>
      </c>
      <c r="I781" s="46">
        <v>1376</v>
      </c>
      <c r="J781" s="46">
        <v>1376</v>
      </c>
      <c r="K781" s="44" t="s">
        <v>65</v>
      </c>
      <c r="L781" s="400">
        <f>SUM(N781:AP781)</f>
        <v>0</v>
      </c>
      <c r="M781" s="18"/>
      <c r="N781" s="400"/>
      <c r="O781" s="400"/>
      <c r="P781" s="400"/>
      <c r="Q781" s="400"/>
      <c r="R781" s="400"/>
      <c r="S781" s="400"/>
      <c r="T781" s="400"/>
      <c r="U781" s="400"/>
      <c r="V781" s="400"/>
      <c r="W781" s="400"/>
      <c r="X781" s="400"/>
      <c r="Y781" s="400"/>
      <c r="Z781" s="400"/>
      <c r="AA781" s="400"/>
      <c r="AB781" s="400"/>
      <c r="AC781" s="400"/>
      <c r="AD781" s="400"/>
      <c r="AE781" s="400"/>
      <c r="AF781" s="400"/>
      <c r="AG781" s="400"/>
      <c r="AH781" s="400"/>
      <c r="AI781" s="400"/>
      <c r="AJ781" s="400"/>
      <c r="AK781" s="400"/>
      <c r="AL781" s="400"/>
      <c r="AM781" s="400"/>
      <c r="AN781" s="400"/>
      <c r="AO781" s="400"/>
      <c r="AP781" s="400"/>
    </row>
    <row r="782" spans="1:42" ht="26.4" x14ac:dyDescent="0.3">
      <c r="A782" s="8">
        <f t="shared" si="632"/>
        <v>3299</v>
      </c>
      <c r="B782" s="9">
        <f t="shared" si="633"/>
        <v>11</v>
      </c>
      <c r="C782" s="45" t="str">
        <f t="shared" si="680"/>
        <v>091</v>
      </c>
      <c r="D782" s="45" t="str">
        <f t="shared" si="681"/>
        <v>0912</v>
      </c>
      <c r="E782" s="39" t="s">
        <v>137</v>
      </c>
      <c r="F782" s="40">
        <v>11</v>
      </c>
      <c r="G782" s="41">
        <v>11</v>
      </c>
      <c r="H782" s="42">
        <v>3299</v>
      </c>
      <c r="I782" s="46">
        <v>1377</v>
      </c>
      <c r="J782" s="46">
        <v>1377</v>
      </c>
      <c r="K782" s="44" t="s">
        <v>63</v>
      </c>
      <c r="L782" s="400">
        <f>SUM(N782:AP782)</f>
        <v>0</v>
      </c>
      <c r="M782" s="18"/>
      <c r="N782" s="400"/>
      <c r="O782" s="400"/>
      <c r="P782" s="400"/>
      <c r="Q782" s="400"/>
      <c r="R782" s="400"/>
      <c r="S782" s="400"/>
      <c r="T782" s="400"/>
      <c r="U782" s="400"/>
      <c r="V782" s="400"/>
      <c r="W782" s="400"/>
      <c r="X782" s="400"/>
      <c r="Y782" s="400"/>
      <c r="Z782" s="400"/>
      <c r="AA782" s="400"/>
      <c r="AB782" s="400"/>
      <c r="AC782" s="400"/>
      <c r="AD782" s="400"/>
      <c r="AE782" s="400"/>
      <c r="AF782" s="400"/>
      <c r="AG782" s="400"/>
      <c r="AH782" s="400"/>
      <c r="AI782" s="400"/>
      <c r="AJ782" s="400"/>
      <c r="AK782" s="400"/>
      <c r="AL782" s="400"/>
      <c r="AM782" s="400"/>
      <c r="AN782" s="400"/>
      <c r="AO782" s="400"/>
      <c r="AP782" s="400"/>
    </row>
    <row r="783" spans="1:42" x14ac:dyDescent="0.3">
      <c r="A783" s="8">
        <f t="shared" si="632"/>
        <v>0</v>
      </c>
      <c r="B783" s="9" t="str">
        <f t="shared" si="633"/>
        <v xml:space="preserve"> </v>
      </c>
      <c r="C783" s="45" t="str">
        <f t="shared" si="680"/>
        <v xml:space="preserve">  </v>
      </c>
      <c r="D783" s="45" t="str">
        <f t="shared" si="681"/>
        <v xml:space="preserve">  </v>
      </c>
      <c r="E783" s="39"/>
      <c r="F783" s="40"/>
      <c r="G783" s="41"/>
      <c r="H783" s="42"/>
      <c r="I783" s="43"/>
      <c r="J783" s="43"/>
      <c r="K783" s="44"/>
      <c r="L783" s="110"/>
      <c r="M783" s="18"/>
      <c r="N783" s="110"/>
      <c r="O783" s="110"/>
      <c r="P783" s="110"/>
      <c r="Q783" s="110"/>
      <c r="R783" s="110"/>
      <c r="S783" s="110"/>
      <c r="T783" s="110"/>
      <c r="U783" s="110"/>
      <c r="V783" s="110"/>
      <c r="W783" s="110"/>
      <c r="X783" s="110"/>
      <c r="Y783" s="110"/>
      <c r="Z783" s="110"/>
      <c r="AA783" s="110"/>
      <c r="AB783" s="110"/>
      <c r="AC783" s="110"/>
      <c r="AD783" s="110"/>
      <c r="AE783" s="110"/>
      <c r="AF783" s="110"/>
      <c r="AG783" s="110"/>
      <c r="AH783" s="110"/>
      <c r="AI783" s="110"/>
      <c r="AJ783" s="110"/>
      <c r="AK783" s="110"/>
      <c r="AL783" s="110"/>
      <c r="AM783" s="110"/>
      <c r="AN783" s="110"/>
      <c r="AO783" s="110"/>
      <c r="AP783" s="110"/>
    </row>
    <row r="784" spans="1:42" ht="26.4" x14ac:dyDescent="0.3">
      <c r="A784" s="8" t="str">
        <f t="shared" ref="A784:A792" si="695">H784</f>
        <v>T 1207 24</v>
      </c>
      <c r="B784" s="9" t="str">
        <f t="shared" ref="B784:B792" si="696">IF(J784&gt;0,G784," ")</f>
        <v xml:space="preserve"> </v>
      </c>
      <c r="C784" s="45" t="str">
        <f t="shared" ref="C784:C792" si="697">IF(I784&gt;0,LEFT(E784,3),"  ")</f>
        <v xml:space="preserve">  </v>
      </c>
      <c r="D784" s="45" t="str">
        <f t="shared" ref="D784:D792" si="698">IF(I784&gt;0,LEFT(E784,4),"  ")</f>
        <v xml:space="preserve">  </v>
      </c>
      <c r="E784" s="33" t="s">
        <v>137</v>
      </c>
      <c r="F784" s="34">
        <v>11</v>
      </c>
      <c r="G784" s="35"/>
      <c r="H784" s="404" t="s">
        <v>3439</v>
      </c>
      <c r="I784" s="37"/>
      <c r="J784" s="37"/>
      <c r="K784" s="405" t="s">
        <v>3440</v>
      </c>
      <c r="L784" s="114">
        <f t="shared" ref="L784" si="699">SUM(L785)</f>
        <v>0</v>
      </c>
      <c r="N784" s="114">
        <f t="shared" ref="N784" si="700">SUM(N785)</f>
        <v>0</v>
      </c>
      <c r="O784" s="114">
        <f t="shared" ref="O784:AM784" si="701">SUM(O785)</f>
        <v>0</v>
      </c>
      <c r="P784" s="114">
        <f t="shared" si="701"/>
        <v>0</v>
      </c>
      <c r="Q784" s="114">
        <f t="shared" si="701"/>
        <v>0</v>
      </c>
      <c r="R784" s="114">
        <f t="shared" si="701"/>
        <v>0</v>
      </c>
      <c r="S784" s="114">
        <f t="shared" si="701"/>
        <v>0</v>
      </c>
      <c r="T784" s="114">
        <f t="shared" si="701"/>
        <v>0</v>
      </c>
      <c r="U784" s="114">
        <f t="shared" si="701"/>
        <v>0</v>
      </c>
      <c r="V784" s="114">
        <f t="shared" si="701"/>
        <v>0</v>
      </c>
      <c r="W784" s="114">
        <f t="shared" si="701"/>
        <v>0</v>
      </c>
      <c r="X784" s="114">
        <f t="shared" si="701"/>
        <v>0</v>
      </c>
      <c r="Y784" s="114">
        <f t="shared" si="701"/>
        <v>0</v>
      </c>
      <c r="Z784" s="114">
        <f t="shared" si="701"/>
        <v>0</v>
      </c>
      <c r="AA784" s="114">
        <f t="shared" si="701"/>
        <v>0</v>
      </c>
      <c r="AB784" s="114">
        <f t="shared" si="701"/>
        <v>0</v>
      </c>
      <c r="AC784" s="114">
        <f t="shared" si="701"/>
        <v>0</v>
      </c>
      <c r="AD784" s="114">
        <f t="shared" si="701"/>
        <v>0</v>
      </c>
      <c r="AE784" s="114">
        <f t="shared" si="701"/>
        <v>0</v>
      </c>
      <c r="AF784" s="114">
        <f t="shared" si="701"/>
        <v>0</v>
      </c>
      <c r="AG784" s="114">
        <f t="shared" si="701"/>
        <v>0</v>
      </c>
      <c r="AH784" s="114">
        <f t="shared" si="701"/>
        <v>0</v>
      </c>
      <c r="AI784" s="114">
        <f t="shared" si="701"/>
        <v>0</v>
      </c>
      <c r="AJ784" s="114">
        <f t="shared" si="701"/>
        <v>0</v>
      </c>
      <c r="AK784" s="114">
        <f t="shared" si="701"/>
        <v>0</v>
      </c>
      <c r="AL784" s="114">
        <f t="shared" si="701"/>
        <v>0</v>
      </c>
      <c r="AM784" s="114">
        <f t="shared" si="701"/>
        <v>0</v>
      </c>
      <c r="AN784" s="114">
        <f t="shared" ref="AN784:AP784" si="702">SUM(AN785)</f>
        <v>0</v>
      </c>
      <c r="AO784" s="114">
        <f t="shared" si="702"/>
        <v>0</v>
      </c>
      <c r="AP784" s="114">
        <f t="shared" si="702"/>
        <v>0</v>
      </c>
    </row>
    <row r="785" spans="1:42" x14ac:dyDescent="0.3">
      <c r="A785" s="8">
        <f t="shared" si="695"/>
        <v>3</v>
      </c>
      <c r="B785" s="9" t="str">
        <f t="shared" si="696"/>
        <v xml:space="preserve"> </v>
      </c>
      <c r="C785" s="45" t="str">
        <f t="shared" si="697"/>
        <v xml:space="preserve">  </v>
      </c>
      <c r="D785" s="45" t="str">
        <f t="shared" si="698"/>
        <v xml:space="preserve">  </v>
      </c>
      <c r="E785" s="39"/>
      <c r="F785" s="40"/>
      <c r="G785" s="41"/>
      <c r="H785" s="42">
        <v>3</v>
      </c>
      <c r="I785" s="43"/>
      <c r="J785" s="43"/>
      <c r="K785" s="44" t="s">
        <v>50</v>
      </c>
      <c r="L785" s="110">
        <f>SUM(L786,L793)</f>
        <v>0</v>
      </c>
      <c r="M785" s="18"/>
      <c r="N785" s="110">
        <f t="shared" ref="N785:Y785" si="703">SUM(N786,N793)</f>
        <v>0</v>
      </c>
      <c r="O785" s="110">
        <f t="shared" si="703"/>
        <v>0</v>
      </c>
      <c r="P785" s="110">
        <f t="shared" si="703"/>
        <v>0</v>
      </c>
      <c r="Q785" s="110">
        <f t="shared" si="703"/>
        <v>0</v>
      </c>
      <c r="R785" s="110">
        <f t="shared" si="703"/>
        <v>0</v>
      </c>
      <c r="S785" s="110">
        <f t="shared" si="703"/>
        <v>0</v>
      </c>
      <c r="T785" s="110">
        <f t="shared" si="703"/>
        <v>0</v>
      </c>
      <c r="U785" s="110">
        <f t="shared" si="703"/>
        <v>0</v>
      </c>
      <c r="V785" s="110">
        <f t="shared" si="703"/>
        <v>0</v>
      </c>
      <c r="W785" s="110">
        <f t="shared" si="703"/>
        <v>0</v>
      </c>
      <c r="X785" s="110">
        <f t="shared" si="703"/>
        <v>0</v>
      </c>
      <c r="Y785" s="110">
        <f t="shared" si="703"/>
        <v>0</v>
      </c>
      <c r="Z785" s="110">
        <f t="shared" ref="Z785:AO785" si="704">SUM(Z786,Z793)</f>
        <v>0</v>
      </c>
      <c r="AA785" s="110">
        <f t="shared" si="704"/>
        <v>0</v>
      </c>
      <c r="AB785" s="110">
        <f t="shared" si="704"/>
        <v>0</v>
      </c>
      <c r="AC785" s="110">
        <f t="shared" si="704"/>
        <v>0</v>
      </c>
      <c r="AD785" s="110">
        <f t="shared" si="704"/>
        <v>0</v>
      </c>
      <c r="AE785" s="110">
        <f t="shared" si="704"/>
        <v>0</v>
      </c>
      <c r="AF785" s="110">
        <f t="shared" si="704"/>
        <v>0</v>
      </c>
      <c r="AG785" s="110">
        <f t="shared" si="704"/>
        <v>0</v>
      </c>
      <c r="AH785" s="110">
        <f t="shared" si="704"/>
        <v>0</v>
      </c>
      <c r="AI785" s="110">
        <f t="shared" si="704"/>
        <v>0</v>
      </c>
      <c r="AJ785" s="110">
        <f t="shared" si="704"/>
        <v>0</v>
      </c>
      <c r="AK785" s="110">
        <f t="shared" si="704"/>
        <v>0</v>
      </c>
      <c r="AL785" s="110">
        <f t="shared" si="704"/>
        <v>0</v>
      </c>
      <c r="AM785" s="110">
        <f t="shared" si="704"/>
        <v>0</v>
      </c>
      <c r="AN785" s="110">
        <f t="shared" si="704"/>
        <v>0</v>
      </c>
      <c r="AO785" s="110">
        <f t="shared" si="704"/>
        <v>0</v>
      </c>
      <c r="AP785" s="110">
        <f>SUM(AP786,AP793)</f>
        <v>0</v>
      </c>
    </row>
    <row r="786" spans="1:42" x14ac:dyDescent="0.3">
      <c r="A786" s="8">
        <f t="shared" si="695"/>
        <v>31</v>
      </c>
      <c r="B786" s="9" t="str">
        <f t="shared" si="696"/>
        <v xml:space="preserve"> </v>
      </c>
      <c r="C786" s="45" t="str">
        <f t="shared" si="697"/>
        <v xml:space="preserve">  </v>
      </c>
      <c r="D786" s="45" t="str">
        <f t="shared" si="698"/>
        <v xml:space="preserve">  </v>
      </c>
      <c r="E786" s="39"/>
      <c r="F786" s="40"/>
      <c r="G786" s="41"/>
      <c r="H786" s="42">
        <v>31</v>
      </c>
      <c r="I786" s="43"/>
      <c r="J786" s="43"/>
      <c r="K786" s="44" t="s">
        <v>51</v>
      </c>
      <c r="L786" s="110">
        <f>SUM(L787,L789,L791)</f>
        <v>0</v>
      </c>
      <c r="M786" s="18"/>
      <c r="N786" s="110">
        <f t="shared" ref="N786:Y786" si="705">SUM(N787,N789,N791)</f>
        <v>0</v>
      </c>
      <c r="O786" s="110">
        <f t="shared" si="705"/>
        <v>0</v>
      </c>
      <c r="P786" s="110">
        <f t="shared" si="705"/>
        <v>0</v>
      </c>
      <c r="Q786" s="110">
        <f t="shared" si="705"/>
        <v>0</v>
      </c>
      <c r="R786" s="110">
        <f t="shared" si="705"/>
        <v>0</v>
      </c>
      <c r="S786" s="110">
        <f t="shared" si="705"/>
        <v>0</v>
      </c>
      <c r="T786" s="110">
        <f t="shared" si="705"/>
        <v>0</v>
      </c>
      <c r="U786" s="110">
        <f t="shared" si="705"/>
        <v>0</v>
      </c>
      <c r="V786" s="110">
        <f t="shared" si="705"/>
        <v>0</v>
      </c>
      <c r="W786" s="110">
        <f t="shared" si="705"/>
        <v>0</v>
      </c>
      <c r="X786" s="110">
        <f t="shared" si="705"/>
        <v>0</v>
      </c>
      <c r="Y786" s="110">
        <f t="shared" si="705"/>
        <v>0</v>
      </c>
      <c r="Z786" s="110">
        <f t="shared" ref="Z786:AP786" si="706">SUM(Z787,Z789,Z791)</f>
        <v>0</v>
      </c>
      <c r="AA786" s="110">
        <f t="shared" si="706"/>
        <v>0</v>
      </c>
      <c r="AB786" s="110">
        <f t="shared" si="706"/>
        <v>0</v>
      </c>
      <c r="AC786" s="110">
        <f t="shared" si="706"/>
        <v>0</v>
      </c>
      <c r="AD786" s="110">
        <f t="shared" si="706"/>
        <v>0</v>
      </c>
      <c r="AE786" s="110">
        <f t="shared" si="706"/>
        <v>0</v>
      </c>
      <c r="AF786" s="110">
        <f t="shared" si="706"/>
        <v>0</v>
      </c>
      <c r="AG786" s="110">
        <f t="shared" si="706"/>
        <v>0</v>
      </c>
      <c r="AH786" s="110">
        <f t="shared" si="706"/>
        <v>0</v>
      </c>
      <c r="AI786" s="110">
        <f t="shared" si="706"/>
        <v>0</v>
      </c>
      <c r="AJ786" s="110">
        <f t="shared" si="706"/>
        <v>0</v>
      </c>
      <c r="AK786" s="110">
        <f t="shared" si="706"/>
        <v>0</v>
      </c>
      <c r="AL786" s="110">
        <f t="shared" si="706"/>
        <v>0</v>
      </c>
      <c r="AM786" s="110">
        <f t="shared" si="706"/>
        <v>0</v>
      </c>
      <c r="AN786" s="110">
        <f t="shared" si="706"/>
        <v>0</v>
      </c>
      <c r="AO786" s="110">
        <f t="shared" si="706"/>
        <v>0</v>
      </c>
      <c r="AP786" s="110">
        <f t="shared" si="706"/>
        <v>0</v>
      </c>
    </row>
    <row r="787" spans="1:42" x14ac:dyDescent="0.3">
      <c r="A787" s="8">
        <f t="shared" si="695"/>
        <v>311</v>
      </c>
      <c r="B787" s="9" t="str">
        <f t="shared" si="696"/>
        <v xml:space="preserve"> </v>
      </c>
      <c r="C787" s="45" t="str">
        <f t="shared" si="697"/>
        <v xml:space="preserve">  </v>
      </c>
      <c r="D787" s="45" t="str">
        <f t="shared" si="698"/>
        <v xml:space="preserve">  </v>
      </c>
      <c r="E787" s="39"/>
      <c r="F787" s="40"/>
      <c r="G787" s="41"/>
      <c r="H787" s="42">
        <v>311</v>
      </c>
      <c r="I787" s="43"/>
      <c r="J787" s="43"/>
      <c r="K787" s="44" t="s">
        <v>52</v>
      </c>
      <c r="L787" s="110">
        <f>SUM(L788)</f>
        <v>0</v>
      </c>
      <c r="N787" s="110">
        <f t="shared" ref="N787:Y787" si="707">SUM(N788)</f>
        <v>0</v>
      </c>
      <c r="O787" s="110">
        <f t="shared" si="707"/>
        <v>0</v>
      </c>
      <c r="P787" s="110">
        <f t="shared" si="707"/>
        <v>0</v>
      </c>
      <c r="Q787" s="110">
        <f t="shared" si="707"/>
        <v>0</v>
      </c>
      <c r="R787" s="110">
        <f t="shared" si="707"/>
        <v>0</v>
      </c>
      <c r="S787" s="110">
        <f t="shared" si="707"/>
        <v>0</v>
      </c>
      <c r="T787" s="110">
        <f t="shared" si="707"/>
        <v>0</v>
      </c>
      <c r="U787" s="110">
        <f t="shared" si="707"/>
        <v>0</v>
      </c>
      <c r="V787" s="110">
        <f t="shared" si="707"/>
        <v>0</v>
      </c>
      <c r="W787" s="110">
        <f t="shared" si="707"/>
        <v>0</v>
      </c>
      <c r="X787" s="110">
        <f t="shared" si="707"/>
        <v>0</v>
      </c>
      <c r="Y787" s="110">
        <f t="shared" si="707"/>
        <v>0</v>
      </c>
      <c r="Z787" s="110">
        <f t="shared" ref="Z787:AP787" si="708">SUM(Z788)</f>
        <v>0</v>
      </c>
      <c r="AA787" s="110">
        <f t="shared" si="708"/>
        <v>0</v>
      </c>
      <c r="AB787" s="110">
        <f t="shared" si="708"/>
        <v>0</v>
      </c>
      <c r="AC787" s="110">
        <f t="shared" si="708"/>
        <v>0</v>
      </c>
      <c r="AD787" s="110">
        <f t="shared" si="708"/>
        <v>0</v>
      </c>
      <c r="AE787" s="110">
        <f t="shared" si="708"/>
        <v>0</v>
      </c>
      <c r="AF787" s="110">
        <f t="shared" si="708"/>
        <v>0</v>
      </c>
      <c r="AG787" s="110">
        <f t="shared" si="708"/>
        <v>0</v>
      </c>
      <c r="AH787" s="110">
        <f t="shared" si="708"/>
        <v>0</v>
      </c>
      <c r="AI787" s="110">
        <f t="shared" si="708"/>
        <v>0</v>
      </c>
      <c r="AJ787" s="110">
        <f t="shared" si="708"/>
        <v>0</v>
      </c>
      <c r="AK787" s="110">
        <f t="shared" si="708"/>
        <v>0</v>
      </c>
      <c r="AL787" s="110">
        <f t="shared" si="708"/>
        <v>0</v>
      </c>
      <c r="AM787" s="110">
        <f t="shared" si="708"/>
        <v>0</v>
      </c>
      <c r="AN787" s="110">
        <f t="shared" si="708"/>
        <v>0</v>
      </c>
      <c r="AO787" s="110">
        <f t="shared" si="708"/>
        <v>0</v>
      </c>
      <c r="AP787" s="110">
        <f t="shared" si="708"/>
        <v>0</v>
      </c>
    </row>
    <row r="788" spans="1:42" x14ac:dyDescent="0.3">
      <c r="A788" s="8">
        <f t="shared" si="695"/>
        <v>3111</v>
      </c>
      <c r="B788" s="9">
        <f t="shared" si="696"/>
        <v>11</v>
      </c>
      <c r="C788" s="45" t="str">
        <f t="shared" si="697"/>
        <v>091</v>
      </c>
      <c r="D788" s="45" t="str">
        <f t="shared" si="698"/>
        <v>0912</v>
      </c>
      <c r="E788" s="39" t="s">
        <v>137</v>
      </c>
      <c r="F788" s="40">
        <v>11</v>
      </c>
      <c r="G788" s="41">
        <v>11</v>
      </c>
      <c r="H788" s="42">
        <v>3111</v>
      </c>
      <c r="I788" s="397">
        <v>1831</v>
      </c>
      <c r="J788" s="46">
        <v>1378</v>
      </c>
      <c r="K788" s="44" t="s">
        <v>53</v>
      </c>
      <c r="L788" s="400">
        <f>SUM(N788:AP788)</f>
        <v>0</v>
      </c>
      <c r="M788" s="18"/>
      <c r="N788" s="400"/>
      <c r="O788" s="400"/>
      <c r="P788" s="400"/>
      <c r="Q788" s="400"/>
      <c r="R788" s="400"/>
      <c r="S788" s="400"/>
      <c r="T788" s="400"/>
      <c r="U788" s="400"/>
      <c r="V788" s="400"/>
      <c r="W788" s="400"/>
      <c r="X788" s="400"/>
      <c r="Y788" s="400"/>
      <c r="Z788" s="400"/>
      <c r="AA788" s="400"/>
      <c r="AB788" s="400"/>
      <c r="AC788" s="400"/>
      <c r="AD788" s="400"/>
      <c r="AE788" s="400"/>
      <c r="AF788" s="400"/>
      <c r="AG788" s="400"/>
      <c r="AH788" s="400"/>
      <c r="AI788" s="400"/>
      <c r="AJ788" s="400"/>
      <c r="AK788" s="400"/>
      <c r="AL788" s="400"/>
      <c r="AM788" s="400"/>
      <c r="AN788" s="400"/>
      <c r="AO788" s="400"/>
      <c r="AP788" s="400"/>
    </row>
    <row r="789" spans="1:42" x14ac:dyDescent="0.3">
      <c r="A789" s="8">
        <f t="shared" ref="A789:A790" si="709">H789</f>
        <v>312</v>
      </c>
      <c r="B789" s="9" t="str">
        <f t="shared" ref="B789:B790" si="710">IF(J789&gt;0,G789," ")</f>
        <v xml:space="preserve"> </v>
      </c>
      <c r="C789" s="45" t="str">
        <f t="shared" ref="C789:C790" si="711">IF(I789&gt;0,LEFT(E789,3),"  ")</f>
        <v xml:space="preserve">  </v>
      </c>
      <c r="D789" s="45" t="str">
        <f t="shared" ref="D789:D790" si="712">IF(I789&gt;0,LEFT(E789,4),"  ")</f>
        <v xml:space="preserve">  </v>
      </c>
      <c r="E789" s="39"/>
      <c r="F789" s="40"/>
      <c r="G789" s="41"/>
      <c r="H789" s="42">
        <v>312</v>
      </c>
      <c r="I789" s="43"/>
      <c r="J789" s="43"/>
      <c r="K789" s="44" t="s">
        <v>88</v>
      </c>
      <c r="L789" s="110">
        <f>SUM(L790)</f>
        <v>0</v>
      </c>
      <c r="N789" s="110">
        <f>SUM(N790)</f>
        <v>0</v>
      </c>
      <c r="O789" s="110">
        <f t="shared" ref="O789:Z789" si="713">SUM(O790)</f>
        <v>0</v>
      </c>
      <c r="P789" s="110">
        <f t="shared" si="713"/>
        <v>0</v>
      </c>
      <c r="Q789" s="110">
        <f t="shared" si="713"/>
        <v>0</v>
      </c>
      <c r="R789" s="110">
        <f t="shared" si="713"/>
        <v>0</v>
      </c>
      <c r="S789" s="110">
        <f t="shared" si="713"/>
        <v>0</v>
      </c>
      <c r="T789" s="110">
        <f t="shared" si="713"/>
        <v>0</v>
      </c>
      <c r="U789" s="110">
        <f t="shared" si="713"/>
        <v>0</v>
      </c>
      <c r="V789" s="110">
        <f t="shared" si="713"/>
        <v>0</v>
      </c>
      <c r="W789" s="110">
        <f t="shared" si="713"/>
        <v>0</v>
      </c>
      <c r="X789" s="110">
        <f t="shared" si="713"/>
        <v>0</v>
      </c>
      <c r="Y789" s="110">
        <f t="shared" si="713"/>
        <v>0</v>
      </c>
      <c r="Z789" s="110">
        <f t="shared" si="713"/>
        <v>0</v>
      </c>
      <c r="AA789" s="110">
        <f t="shared" ref="AA789:AP789" si="714">SUM(AA790)</f>
        <v>0</v>
      </c>
      <c r="AB789" s="110">
        <f t="shared" si="714"/>
        <v>0</v>
      </c>
      <c r="AC789" s="110">
        <f t="shared" si="714"/>
        <v>0</v>
      </c>
      <c r="AD789" s="110">
        <f t="shared" si="714"/>
        <v>0</v>
      </c>
      <c r="AE789" s="110">
        <f t="shared" si="714"/>
        <v>0</v>
      </c>
      <c r="AF789" s="110">
        <f t="shared" si="714"/>
        <v>0</v>
      </c>
      <c r="AG789" s="110">
        <f t="shared" si="714"/>
        <v>0</v>
      </c>
      <c r="AH789" s="110">
        <f t="shared" si="714"/>
        <v>0</v>
      </c>
      <c r="AI789" s="110">
        <f t="shared" si="714"/>
        <v>0</v>
      </c>
      <c r="AJ789" s="110">
        <f t="shared" si="714"/>
        <v>0</v>
      </c>
      <c r="AK789" s="110">
        <f t="shared" si="714"/>
        <v>0</v>
      </c>
      <c r="AL789" s="110">
        <f t="shared" si="714"/>
        <v>0</v>
      </c>
      <c r="AM789" s="110">
        <f t="shared" si="714"/>
        <v>0</v>
      </c>
      <c r="AN789" s="110">
        <f t="shared" si="714"/>
        <v>0</v>
      </c>
      <c r="AO789" s="110">
        <f t="shared" si="714"/>
        <v>0</v>
      </c>
      <c r="AP789" s="110">
        <f t="shared" si="714"/>
        <v>0</v>
      </c>
    </row>
    <row r="790" spans="1:42" x14ac:dyDescent="0.3">
      <c r="A790" s="8">
        <f t="shared" si="709"/>
        <v>3121</v>
      </c>
      <c r="B790" s="9">
        <f t="shared" si="710"/>
        <v>11</v>
      </c>
      <c r="C790" s="45" t="str">
        <f t="shared" si="711"/>
        <v>091</v>
      </c>
      <c r="D790" s="45" t="str">
        <f t="shared" si="712"/>
        <v>0912</v>
      </c>
      <c r="E790" s="39" t="s">
        <v>137</v>
      </c>
      <c r="F790" s="40">
        <v>11</v>
      </c>
      <c r="G790" s="41">
        <v>11</v>
      </c>
      <c r="H790" s="42">
        <v>3121</v>
      </c>
      <c r="I790" s="397">
        <v>1832</v>
      </c>
      <c r="J790" s="46">
        <v>1378</v>
      </c>
      <c r="K790" s="44" t="s">
        <v>88</v>
      </c>
      <c r="L790" s="400">
        <f>SUM(N790:AP790)</f>
        <v>0</v>
      </c>
      <c r="M790" s="18"/>
      <c r="N790" s="400"/>
      <c r="O790" s="400"/>
      <c r="P790" s="400"/>
      <c r="Q790" s="400"/>
      <c r="R790" s="400"/>
      <c r="S790" s="400"/>
      <c r="T790" s="400"/>
      <c r="U790" s="400"/>
      <c r="V790" s="400"/>
      <c r="W790" s="400"/>
      <c r="X790" s="400"/>
      <c r="Y790" s="400"/>
      <c r="Z790" s="400"/>
      <c r="AA790" s="400"/>
      <c r="AB790" s="400"/>
      <c r="AC790" s="400"/>
      <c r="AD790" s="400"/>
      <c r="AE790" s="400"/>
      <c r="AF790" s="400"/>
      <c r="AG790" s="400"/>
      <c r="AH790" s="400"/>
      <c r="AI790" s="400"/>
      <c r="AJ790" s="400"/>
      <c r="AK790" s="400"/>
      <c r="AL790" s="400"/>
      <c r="AM790" s="400"/>
      <c r="AN790" s="400"/>
      <c r="AO790" s="400"/>
      <c r="AP790" s="400"/>
    </row>
    <row r="791" spans="1:42" x14ac:dyDescent="0.3">
      <c r="A791" s="8">
        <f t="shared" si="695"/>
        <v>313</v>
      </c>
      <c r="B791" s="9" t="str">
        <f t="shared" si="696"/>
        <v xml:space="preserve"> </v>
      </c>
      <c r="C791" s="45" t="str">
        <f t="shared" si="697"/>
        <v xml:space="preserve">  </v>
      </c>
      <c r="D791" s="45" t="str">
        <f t="shared" si="698"/>
        <v xml:space="preserve">  </v>
      </c>
      <c r="E791" s="39"/>
      <c r="F791" s="40"/>
      <c r="G791" s="41"/>
      <c r="H791" s="42">
        <v>313</v>
      </c>
      <c r="I791" s="43"/>
      <c r="J791" s="43"/>
      <c r="K791" s="44" t="s">
        <v>54</v>
      </c>
      <c r="L791" s="110">
        <f>SUM(L792)</f>
        <v>0</v>
      </c>
      <c r="M791" s="18"/>
      <c r="N791" s="110">
        <f>SUM(N792)</f>
        <v>0</v>
      </c>
      <c r="O791" s="110">
        <f t="shared" ref="O791:Z791" si="715">SUM(O792)</f>
        <v>0</v>
      </c>
      <c r="P791" s="110">
        <f t="shared" si="715"/>
        <v>0</v>
      </c>
      <c r="Q791" s="110">
        <f t="shared" si="715"/>
        <v>0</v>
      </c>
      <c r="R791" s="110">
        <f t="shared" si="715"/>
        <v>0</v>
      </c>
      <c r="S791" s="110">
        <f t="shared" si="715"/>
        <v>0</v>
      </c>
      <c r="T791" s="110">
        <f t="shared" si="715"/>
        <v>0</v>
      </c>
      <c r="U791" s="110">
        <f t="shared" si="715"/>
        <v>0</v>
      </c>
      <c r="V791" s="110">
        <f t="shared" si="715"/>
        <v>0</v>
      </c>
      <c r="W791" s="110">
        <f t="shared" si="715"/>
        <v>0</v>
      </c>
      <c r="X791" s="110">
        <f t="shared" si="715"/>
        <v>0</v>
      </c>
      <c r="Y791" s="110">
        <f t="shared" si="715"/>
        <v>0</v>
      </c>
      <c r="Z791" s="110">
        <f t="shared" si="715"/>
        <v>0</v>
      </c>
      <c r="AA791" s="110">
        <f t="shared" ref="AA791:AP791" si="716">SUM(AA792)</f>
        <v>0</v>
      </c>
      <c r="AB791" s="110">
        <f t="shared" si="716"/>
        <v>0</v>
      </c>
      <c r="AC791" s="110">
        <f t="shared" si="716"/>
        <v>0</v>
      </c>
      <c r="AD791" s="110">
        <f t="shared" si="716"/>
        <v>0</v>
      </c>
      <c r="AE791" s="110">
        <f t="shared" si="716"/>
        <v>0</v>
      </c>
      <c r="AF791" s="110">
        <f t="shared" si="716"/>
        <v>0</v>
      </c>
      <c r="AG791" s="110">
        <f t="shared" si="716"/>
        <v>0</v>
      </c>
      <c r="AH791" s="110">
        <f t="shared" si="716"/>
        <v>0</v>
      </c>
      <c r="AI791" s="110">
        <f t="shared" si="716"/>
        <v>0</v>
      </c>
      <c r="AJ791" s="110">
        <f t="shared" si="716"/>
        <v>0</v>
      </c>
      <c r="AK791" s="110">
        <f t="shared" si="716"/>
        <v>0</v>
      </c>
      <c r="AL791" s="110">
        <f t="shared" si="716"/>
        <v>0</v>
      </c>
      <c r="AM791" s="110">
        <f t="shared" si="716"/>
        <v>0</v>
      </c>
      <c r="AN791" s="110">
        <f t="shared" si="716"/>
        <v>0</v>
      </c>
      <c r="AO791" s="110">
        <f t="shared" si="716"/>
        <v>0</v>
      </c>
      <c r="AP791" s="110">
        <f t="shared" si="716"/>
        <v>0</v>
      </c>
    </row>
    <row r="792" spans="1:42" ht="26.4" x14ac:dyDescent="0.3">
      <c r="A792" s="8">
        <f t="shared" si="695"/>
        <v>3132</v>
      </c>
      <c r="B792" s="9">
        <f t="shared" si="696"/>
        <v>11</v>
      </c>
      <c r="C792" s="45" t="str">
        <f t="shared" si="697"/>
        <v>091</v>
      </c>
      <c r="D792" s="45" t="str">
        <f t="shared" si="698"/>
        <v>0912</v>
      </c>
      <c r="E792" s="39" t="s">
        <v>137</v>
      </c>
      <c r="F792" s="40">
        <v>11</v>
      </c>
      <c r="G792" s="41">
        <v>11</v>
      </c>
      <c r="H792" s="42">
        <v>3132</v>
      </c>
      <c r="I792" s="397">
        <v>1833</v>
      </c>
      <c r="J792" s="46">
        <v>1379</v>
      </c>
      <c r="K792" s="44" t="s">
        <v>55</v>
      </c>
      <c r="L792" s="400">
        <f>SUM(N792:AP792)</f>
        <v>0</v>
      </c>
      <c r="N792" s="400"/>
      <c r="O792" s="400"/>
      <c r="P792" s="400"/>
      <c r="Q792" s="400"/>
      <c r="R792" s="400"/>
      <c r="S792" s="400"/>
      <c r="T792" s="400"/>
      <c r="U792" s="400"/>
      <c r="V792" s="400"/>
      <c r="W792" s="400"/>
      <c r="X792" s="400"/>
      <c r="Y792" s="400"/>
      <c r="Z792" s="400"/>
      <c r="AA792" s="400"/>
      <c r="AB792" s="400"/>
      <c r="AC792" s="400"/>
      <c r="AD792" s="400"/>
      <c r="AE792" s="400"/>
      <c r="AF792" s="400"/>
      <c r="AG792" s="400"/>
      <c r="AH792" s="400"/>
      <c r="AI792" s="400"/>
      <c r="AJ792" s="400"/>
      <c r="AK792" s="400"/>
      <c r="AL792" s="400"/>
      <c r="AM792" s="400"/>
      <c r="AN792" s="400"/>
      <c r="AO792" s="400"/>
      <c r="AP792" s="400"/>
    </row>
    <row r="793" spans="1:42" x14ac:dyDescent="0.3">
      <c r="A793" s="8">
        <f t="shared" ref="A793:A801" si="717">H793</f>
        <v>32</v>
      </c>
      <c r="B793" s="9" t="str">
        <f t="shared" ref="B793:B801" si="718">IF(J793&gt;0,G793," ")</f>
        <v xml:space="preserve"> </v>
      </c>
      <c r="C793" s="45" t="str">
        <f t="shared" ref="C793:C801" si="719">IF(I793&gt;0,LEFT(E793,3),"  ")</f>
        <v xml:space="preserve">  </v>
      </c>
      <c r="D793" s="45" t="str">
        <f t="shared" ref="D793:D801" si="720">IF(I793&gt;0,LEFT(E793,4),"  ")</f>
        <v xml:space="preserve">  </v>
      </c>
      <c r="E793" s="39"/>
      <c r="F793" s="40"/>
      <c r="G793" s="41"/>
      <c r="H793" s="42">
        <v>32</v>
      </c>
      <c r="I793" s="43"/>
      <c r="J793" s="43"/>
      <c r="K793" s="44" t="s">
        <v>56</v>
      </c>
      <c r="L793" s="110">
        <f>SUM(L794,L796,L799)</f>
        <v>0</v>
      </c>
      <c r="M793" s="18"/>
      <c r="N793" s="110">
        <f t="shared" ref="N793" si="721">SUM(N794,N796,N799)</f>
        <v>0</v>
      </c>
      <c r="O793" s="110">
        <f t="shared" ref="O793" si="722">SUM(O794,O796,O799)</f>
        <v>0</v>
      </c>
      <c r="P793" s="110">
        <f t="shared" ref="P793" si="723">SUM(P794,P796,P799)</f>
        <v>0</v>
      </c>
      <c r="Q793" s="110">
        <f t="shared" ref="Q793" si="724">SUM(Q794,Q796,Q799)</f>
        <v>0</v>
      </c>
      <c r="R793" s="110">
        <f t="shared" ref="R793" si="725">SUM(R794,R796,R799)</f>
        <v>0</v>
      </c>
      <c r="S793" s="110">
        <f t="shared" ref="S793" si="726">SUM(S794,S796,S799)</f>
        <v>0</v>
      </c>
      <c r="T793" s="110">
        <f t="shared" ref="T793" si="727">SUM(T794,T796,T799)</f>
        <v>0</v>
      </c>
      <c r="U793" s="110">
        <f t="shared" ref="U793" si="728">SUM(U794,U796,U799)</f>
        <v>0</v>
      </c>
      <c r="V793" s="110">
        <f t="shared" ref="V793" si="729">SUM(V794,V796,V799)</f>
        <v>0</v>
      </c>
      <c r="W793" s="110">
        <f t="shared" ref="W793" si="730">SUM(W794,W796,W799)</f>
        <v>0</v>
      </c>
      <c r="X793" s="110">
        <f t="shared" ref="X793" si="731">SUM(X794,X796,X799)</f>
        <v>0</v>
      </c>
      <c r="Y793" s="110">
        <f t="shared" ref="Y793" si="732">SUM(Y794,Y796,Y799)</f>
        <v>0</v>
      </c>
      <c r="Z793" s="110">
        <f t="shared" ref="Z793" si="733">SUM(Z794,Z796,Z799)</f>
        <v>0</v>
      </c>
      <c r="AA793" s="110">
        <f t="shared" ref="AA793" si="734">SUM(AA794,AA796,AA799)</f>
        <v>0</v>
      </c>
      <c r="AB793" s="110">
        <f t="shared" ref="AB793" si="735">SUM(AB794,AB796,AB799)</f>
        <v>0</v>
      </c>
      <c r="AC793" s="110">
        <f t="shared" ref="AC793" si="736">SUM(AC794,AC796,AC799)</f>
        <v>0</v>
      </c>
      <c r="AD793" s="110">
        <f t="shared" ref="AD793" si="737">SUM(AD794,AD796,AD799)</f>
        <v>0</v>
      </c>
      <c r="AE793" s="110">
        <f t="shared" ref="AE793" si="738">SUM(AE794,AE796,AE799)</f>
        <v>0</v>
      </c>
      <c r="AF793" s="110">
        <f t="shared" ref="AF793" si="739">SUM(AF794,AF796,AF799)</f>
        <v>0</v>
      </c>
      <c r="AG793" s="110">
        <f t="shared" ref="AG793" si="740">SUM(AG794,AG796,AG799)</f>
        <v>0</v>
      </c>
      <c r="AH793" s="110">
        <f t="shared" ref="AH793" si="741">SUM(AH794,AH796,AH799)</f>
        <v>0</v>
      </c>
      <c r="AI793" s="110">
        <f t="shared" ref="AI793" si="742">SUM(AI794,AI796,AI799)</f>
        <v>0</v>
      </c>
      <c r="AJ793" s="110">
        <f t="shared" ref="AJ793" si="743">SUM(AJ794,AJ796,AJ799)</f>
        <v>0</v>
      </c>
      <c r="AK793" s="110">
        <f t="shared" ref="AK793" si="744">SUM(AK794,AK796,AK799)</f>
        <v>0</v>
      </c>
      <c r="AL793" s="110">
        <f t="shared" ref="AL793" si="745">SUM(AL794,AL796,AL799)</f>
        <v>0</v>
      </c>
      <c r="AM793" s="110">
        <f t="shared" ref="AM793" si="746">SUM(AM794,AM796,AM799)</f>
        <v>0</v>
      </c>
      <c r="AN793" s="110">
        <f t="shared" ref="AN793" si="747">SUM(AN794,AN796,AN799)</f>
        <v>0</v>
      </c>
      <c r="AO793" s="110">
        <f t="shared" ref="AO793" si="748">SUM(AO794,AO796,AO799)</f>
        <v>0</v>
      </c>
      <c r="AP793" s="110">
        <f>SUM(AP794,AP796,AP799)</f>
        <v>0</v>
      </c>
    </row>
    <row r="794" spans="1:42" x14ac:dyDescent="0.3">
      <c r="A794" s="8">
        <f t="shared" si="717"/>
        <v>321</v>
      </c>
      <c r="B794" s="9" t="str">
        <f t="shared" si="718"/>
        <v xml:space="preserve"> </v>
      </c>
      <c r="C794" s="45" t="str">
        <f t="shared" si="719"/>
        <v xml:space="preserve">  </v>
      </c>
      <c r="D794" s="45" t="str">
        <f t="shared" si="720"/>
        <v xml:space="preserve">  </v>
      </c>
      <c r="E794" s="39"/>
      <c r="F794" s="40"/>
      <c r="G794" s="41"/>
      <c r="H794" s="42">
        <v>321</v>
      </c>
      <c r="I794" s="43"/>
      <c r="J794" s="43"/>
      <c r="K794" s="44" t="s">
        <v>75</v>
      </c>
      <c r="L794" s="110">
        <f>SUM(L795)</f>
        <v>0</v>
      </c>
      <c r="N794" s="110">
        <f t="shared" ref="N794" si="749">SUM(N795)</f>
        <v>0</v>
      </c>
      <c r="O794" s="110">
        <f t="shared" ref="O794" si="750">SUM(O795)</f>
        <v>0</v>
      </c>
      <c r="P794" s="110">
        <f t="shared" ref="P794" si="751">SUM(P795)</f>
        <v>0</v>
      </c>
      <c r="Q794" s="110">
        <f t="shared" ref="Q794" si="752">SUM(Q795)</f>
        <v>0</v>
      </c>
      <c r="R794" s="110">
        <f t="shared" ref="R794" si="753">SUM(R795)</f>
        <v>0</v>
      </c>
      <c r="S794" s="110">
        <f t="shared" ref="S794" si="754">SUM(S795)</f>
        <v>0</v>
      </c>
      <c r="T794" s="110">
        <f t="shared" ref="T794" si="755">SUM(T795)</f>
        <v>0</v>
      </c>
      <c r="U794" s="110">
        <f t="shared" ref="U794" si="756">SUM(U795)</f>
        <v>0</v>
      </c>
      <c r="V794" s="110">
        <f t="shared" ref="V794" si="757">SUM(V795)</f>
        <v>0</v>
      </c>
      <c r="W794" s="110">
        <f t="shared" ref="W794" si="758">SUM(W795)</f>
        <v>0</v>
      </c>
      <c r="X794" s="110">
        <f t="shared" ref="X794" si="759">SUM(X795)</f>
        <v>0</v>
      </c>
      <c r="Y794" s="110">
        <f t="shared" ref="Y794" si="760">SUM(Y795)</f>
        <v>0</v>
      </c>
      <c r="Z794" s="110">
        <f t="shared" ref="Z794" si="761">SUM(Z795)</f>
        <v>0</v>
      </c>
      <c r="AA794" s="110">
        <f t="shared" ref="AA794" si="762">SUM(AA795)</f>
        <v>0</v>
      </c>
      <c r="AB794" s="110">
        <f t="shared" ref="AB794" si="763">SUM(AB795)</f>
        <v>0</v>
      </c>
      <c r="AC794" s="110">
        <f t="shared" ref="AC794" si="764">SUM(AC795)</f>
        <v>0</v>
      </c>
      <c r="AD794" s="110">
        <f t="shared" ref="AD794" si="765">SUM(AD795)</f>
        <v>0</v>
      </c>
      <c r="AE794" s="110">
        <f t="shared" ref="AE794" si="766">SUM(AE795)</f>
        <v>0</v>
      </c>
      <c r="AF794" s="110">
        <f t="shared" ref="AF794" si="767">SUM(AF795)</f>
        <v>0</v>
      </c>
      <c r="AG794" s="110">
        <f t="shared" ref="AG794" si="768">SUM(AG795)</f>
        <v>0</v>
      </c>
      <c r="AH794" s="110">
        <f t="shared" ref="AH794" si="769">SUM(AH795)</f>
        <v>0</v>
      </c>
      <c r="AI794" s="110">
        <f t="shared" ref="AI794" si="770">SUM(AI795)</f>
        <v>0</v>
      </c>
      <c r="AJ794" s="110">
        <f t="shared" ref="AJ794" si="771">SUM(AJ795)</f>
        <v>0</v>
      </c>
      <c r="AK794" s="110">
        <f t="shared" ref="AK794" si="772">SUM(AK795)</f>
        <v>0</v>
      </c>
      <c r="AL794" s="110">
        <f t="shared" ref="AL794" si="773">SUM(AL795)</f>
        <v>0</v>
      </c>
      <c r="AM794" s="110">
        <f t="shared" ref="AM794" si="774">SUM(AM795)</f>
        <v>0</v>
      </c>
      <c r="AN794" s="110">
        <f t="shared" ref="AN794" si="775">SUM(AN795)</f>
        <v>0</v>
      </c>
      <c r="AO794" s="110">
        <f t="shared" ref="AO794" si="776">SUM(AO795)</f>
        <v>0</v>
      </c>
      <c r="AP794" s="110">
        <f t="shared" ref="AP794" si="777">SUM(AP795)</f>
        <v>0</v>
      </c>
    </row>
    <row r="795" spans="1:42" ht="26.4" x14ac:dyDescent="0.3">
      <c r="A795" s="8">
        <f t="shared" si="717"/>
        <v>3212</v>
      </c>
      <c r="B795" s="9">
        <f t="shared" si="718"/>
        <v>11</v>
      </c>
      <c r="C795" s="45" t="str">
        <f t="shared" si="719"/>
        <v>091</v>
      </c>
      <c r="D795" s="45" t="str">
        <f t="shared" si="720"/>
        <v>0912</v>
      </c>
      <c r="E795" s="39" t="s">
        <v>137</v>
      </c>
      <c r="F795" s="40">
        <v>11</v>
      </c>
      <c r="G795" s="41">
        <v>11</v>
      </c>
      <c r="H795" s="42">
        <v>3212</v>
      </c>
      <c r="I795" s="397" t="s">
        <v>3441</v>
      </c>
      <c r="J795" s="46" t="s">
        <v>3441</v>
      </c>
      <c r="K795" s="44" t="s">
        <v>89</v>
      </c>
      <c r="L795" s="400">
        <f>SUM(N795:AP795)</f>
        <v>0</v>
      </c>
      <c r="M795" s="18"/>
      <c r="N795" s="400"/>
      <c r="O795" s="400"/>
      <c r="P795" s="400"/>
      <c r="Q795" s="400"/>
      <c r="R795" s="400"/>
      <c r="S795" s="400"/>
      <c r="T795" s="400"/>
      <c r="U795" s="400"/>
      <c r="V795" s="400"/>
      <c r="W795" s="400"/>
      <c r="X795" s="400"/>
      <c r="Y795" s="400"/>
      <c r="Z795" s="400"/>
      <c r="AA795" s="400"/>
      <c r="AB795" s="400"/>
      <c r="AC795" s="400"/>
      <c r="AD795" s="400"/>
      <c r="AE795" s="400"/>
      <c r="AF795" s="400"/>
      <c r="AG795" s="400"/>
      <c r="AH795" s="400"/>
      <c r="AI795" s="400"/>
      <c r="AJ795" s="400"/>
      <c r="AK795" s="400"/>
      <c r="AL795" s="400"/>
      <c r="AM795" s="400"/>
      <c r="AN795" s="400"/>
      <c r="AO795" s="400"/>
      <c r="AP795" s="400"/>
    </row>
    <row r="796" spans="1:42" x14ac:dyDescent="0.3">
      <c r="A796" s="8">
        <f t="shared" si="717"/>
        <v>322</v>
      </c>
      <c r="B796" s="9" t="str">
        <f t="shared" si="718"/>
        <v xml:space="preserve"> </v>
      </c>
      <c r="C796" s="45" t="str">
        <f t="shared" si="719"/>
        <v xml:space="preserve">  </v>
      </c>
      <c r="D796" s="45" t="str">
        <f t="shared" si="720"/>
        <v xml:space="preserve">  </v>
      </c>
      <c r="E796" s="39"/>
      <c r="F796" s="40"/>
      <c r="G796" s="41"/>
      <c r="H796" s="42">
        <v>322</v>
      </c>
      <c r="I796" s="43"/>
      <c r="J796" s="43"/>
      <c r="K796" s="44" t="s">
        <v>78</v>
      </c>
      <c r="L796" s="110">
        <f>SUM(L797:L798)</f>
        <v>0</v>
      </c>
      <c r="N796" s="110">
        <f t="shared" ref="N796:AA796" si="778">SUM(N797:N798)</f>
        <v>0</v>
      </c>
      <c r="O796" s="110">
        <f t="shared" si="778"/>
        <v>0</v>
      </c>
      <c r="P796" s="110">
        <f t="shared" si="778"/>
        <v>0</v>
      </c>
      <c r="Q796" s="110">
        <f t="shared" si="778"/>
        <v>0</v>
      </c>
      <c r="R796" s="110">
        <f t="shared" si="778"/>
        <v>0</v>
      </c>
      <c r="S796" s="110">
        <f t="shared" si="778"/>
        <v>0</v>
      </c>
      <c r="T796" s="110">
        <f t="shared" si="778"/>
        <v>0</v>
      </c>
      <c r="U796" s="110">
        <f t="shared" si="778"/>
        <v>0</v>
      </c>
      <c r="V796" s="110">
        <f t="shared" si="778"/>
        <v>0</v>
      </c>
      <c r="W796" s="110">
        <f t="shared" si="778"/>
        <v>0</v>
      </c>
      <c r="X796" s="110">
        <f t="shared" si="778"/>
        <v>0</v>
      </c>
      <c r="Y796" s="110">
        <f t="shared" si="778"/>
        <v>0</v>
      </c>
      <c r="Z796" s="110">
        <f t="shared" si="778"/>
        <v>0</v>
      </c>
      <c r="AA796" s="110">
        <f t="shared" si="778"/>
        <v>0</v>
      </c>
      <c r="AB796" s="110">
        <f t="shared" ref="AB796:AP796" si="779">SUM(AB797:AB798)</f>
        <v>0</v>
      </c>
      <c r="AC796" s="110">
        <f t="shared" si="779"/>
        <v>0</v>
      </c>
      <c r="AD796" s="110">
        <f t="shared" si="779"/>
        <v>0</v>
      </c>
      <c r="AE796" s="110">
        <f t="shared" si="779"/>
        <v>0</v>
      </c>
      <c r="AF796" s="110">
        <f t="shared" si="779"/>
        <v>0</v>
      </c>
      <c r="AG796" s="110">
        <f t="shared" si="779"/>
        <v>0</v>
      </c>
      <c r="AH796" s="110">
        <f t="shared" si="779"/>
        <v>0</v>
      </c>
      <c r="AI796" s="110">
        <f t="shared" si="779"/>
        <v>0</v>
      </c>
      <c r="AJ796" s="110">
        <f t="shared" si="779"/>
        <v>0</v>
      </c>
      <c r="AK796" s="110">
        <f t="shared" si="779"/>
        <v>0</v>
      </c>
      <c r="AL796" s="110">
        <f t="shared" si="779"/>
        <v>0</v>
      </c>
      <c r="AM796" s="110">
        <f t="shared" si="779"/>
        <v>0</v>
      </c>
      <c r="AN796" s="110">
        <f t="shared" si="779"/>
        <v>0</v>
      </c>
      <c r="AO796" s="110">
        <f t="shared" si="779"/>
        <v>0</v>
      </c>
      <c r="AP796" s="110">
        <f t="shared" si="779"/>
        <v>0</v>
      </c>
    </row>
    <row r="797" spans="1:42" ht="26.4" x14ac:dyDescent="0.3">
      <c r="A797" s="8">
        <f t="shared" ref="A797" si="780">H797</f>
        <v>3221</v>
      </c>
      <c r="B797" s="9">
        <f t="shared" ref="B797" si="781">IF(J797&gt;0,G797," ")</f>
        <v>11</v>
      </c>
      <c r="C797" s="45" t="str">
        <f t="shared" ref="C797" si="782">IF(I797&gt;0,LEFT(E797,3),"  ")</f>
        <v>091</v>
      </c>
      <c r="D797" s="45" t="str">
        <f t="shared" ref="D797" si="783">IF(I797&gt;0,LEFT(E797,4),"  ")</f>
        <v>0912</v>
      </c>
      <c r="E797" s="39" t="s">
        <v>137</v>
      </c>
      <c r="F797" s="40">
        <v>11</v>
      </c>
      <c r="G797" s="41">
        <v>11</v>
      </c>
      <c r="H797" s="42">
        <v>3221</v>
      </c>
      <c r="I797" s="397" t="s">
        <v>3441</v>
      </c>
      <c r="J797" s="46" t="s">
        <v>3441</v>
      </c>
      <c r="K797" s="44" t="s">
        <v>79</v>
      </c>
      <c r="L797" s="400">
        <f>SUM(N797:AP797)</f>
        <v>0</v>
      </c>
      <c r="M797" s="18"/>
      <c r="N797" s="400"/>
      <c r="O797" s="400"/>
      <c r="P797" s="400"/>
      <c r="Q797" s="400"/>
      <c r="R797" s="400"/>
      <c r="S797" s="400"/>
      <c r="T797" s="400"/>
      <c r="U797" s="400"/>
      <c r="V797" s="400"/>
      <c r="W797" s="400"/>
      <c r="X797" s="400"/>
      <c r="Y797" s="400"/>
      <c r="Z797" s="400"/>
      <c r="AA797" s="400"/>
      <c r="AB797" s="400"/>
      <c r="AC797" s="400"/>
      <c r="AD797" s="400"/>
      <c r="AE797" s="400"/>
      <c r="AF797" s="400"/>
      <c r="AG797" s="400"/>
      <c r="AH797" s="400"/>
      <c r="AI797" s="400"/>
      <c r="AJ797" s="400"/>
      <c r="AK797" s="400"/>
      <c r="AL797" s="400"/>
      <c r="AM797" s="400"/>
      <c r="AN797" s="400"/>
      <c r="AO797" s="400"/>
      <c r="AP797" s="400"/>
    </row>
    <row r="798" spans="1:42" x14ac:dyDescent="0.3">
      <c r="A798" s="8">
        <f t="shared" si="717"/>
        <v>3222</v>
      </c>
      <c r="B798" s="9">
        <f t="shared" si="718"/>
        <v>11</v>
      </c>
      <c r="C798" s="45" t="str">
        <f t="shared" si="719"/>
        <v>091</v>
      </c>
      <c r="D798" s="45" t="str">
        <f t="shared" si="720"/>
        <v>0912</v>
      </c>
      <c r="E798" s="39" t="s">
        <v>137</v>
      </c>
      <c r="F798" s="40">
        <v>11</v>
      </c>
      <c r="G798" s="41">
        <v>11</v>
      </c>
      <c r="H798" s="42">
        <v>3222</v>
      </c>
      <c r="I798" s="397" t="s">
        <v>3441</v>
      </c>
      <c r="J798" s="46" t="s">
        <v>3441</v>
      </c>
      <c r="K798" s="44" t="s">
        <v>124</v>
      </c>
      <c r="L798" s="400">
        <f>SUM(N798:AP798)</f>
        <v>0</v>
      </c>
      <c r="M798" s="18"/>
      <c r="N798" s="400"/>
      <c r="O798" s="400"/>
      <c r="P798" s="400"/>
      <c r="Q798" s="400"/>
      <c r="R798" s="400"/>
      <c r="S798" s="400"/>
      <c r="T798" s="400"/>
      <c r="U798" s="400"/>
      <c r="V798" s="400"/>
      <c r="W798" s="400"/>
      <c r="X798" s="400"/>
      <c r="Y798" s="400"/>
      <c r="Z798" s="400"/>
      <c r="AA798" s="400"/>
      <c r="AB798" s="400"/>
      <c r="AC798" s="400"/>
      <c r="AD798" s="400"/>
      <c r="AE798" s="400"/>
      <c r="AF798" s="400"/>
      <c r="AG798" s="400"/>
      <c r="AH798" s="400"/>
      <c r="AI798" s="400"/>
      <c r="AJ798" s="400"/>
      <c r="AK798" s="400"/>
      <c r="AL798" s="400"/>
      <c r="AM798" s="400"/>
      <c r="AN798" s="400"/>
      <c r="AO798" s="400"/>
      <c r="AP798" s="400"/>
    </row>
    <row r="799" spans="1:42" ht="26.4" x14ac:dyDescent="0.3">
      <c r="A799" s="8">
        <f t="shared" si="717"/>
        <v>329</v>
      </c>
      <c r="B799" s="9" t="str">
        <f t="shared" si="718"/>
        <v xml:space="preserve"> </v>
      </c>
      <c r="C799" s="45" t="str">
        <f t="shared" si="719"/>
        <v xml:space="preserve">  </v>
      </c>
      <c r="D799" s="45" t="str">
        <f t="shared" si="720"/>
        <v xml:space="preserve">  </v>
      </c>
      <c r="E799" s="39"/>
      <c r="F799" s="40"/>
      <c r="G799" s="41"/>
      <c r="H799" s="42">
        <v>329</v>
      </c>
      <c r="I799" s="43"/>
      <c r="J799" s="43"/>
      <c r="K799" s="44" t="s">
        <v>63</v>
      </c>
      <c r="L799" s="110">
        <f>SUM(L800:L801)</f>
        <v>0</v>
      </c>
      <c r="M799" s="18"/>
      <c r="N799" s="110">
        <f t="shared" ref="N799:AA799" si="784">SUM(N800:N801)</f>
        <v>0</v>
      </c>
      <c r="O799" s="110">
        <f t="shared" si="784"/>
        <v>0</v>
      </c>
      <c r="P799" s="110">
        <f t="shared" si="784"/>
        <v>0</v>
      </c>
      <c r="Q799" s="110">
        <f t="shared" si="784"/>
        <v>0</v>
      </c>
      <c r="R799" s="110">
        <f t="shared" si="784"/>
        <v>0</v>
      </c>
      <c r="S799" s="110">
        <f t="shared" si="784"/>
        <v>0</v>
      </c>
      <c r="T799" s="110">
        <f t="shared" si="784"/>
        <v>0</v>
      </c>
      <c r="U799" s="110">
        <f t="shared" si="784"/>
        <v>0</v>
      </c>
      <c r="V799" s="110">
        <f t="shared" si="784"/>
        <v>0</v>
      </c>
      <c r="W799" s="110">
        <f t="shared" si="784"/>
        <v>0</v>
      </c>
      <c r="X799" s="110">
        <f t="shared" si="784"/>
        <v>0</v>
      </c>
      <c r="Y799" s="110">
        <f t="shared" si="784"/>
        <v>0</v>
      </c>
      <c r="Z799" s="110">
        <f t="shared" si="784"/>
        <v>0</v>
      </c>
      <c r="AA799" s="110">
        <f t="shared" si="784"/>
        <v>0</v>
      </c>
      <c r="AB799" s="110">
        <f t="shared" ref="AB799:AP799" si="785">SUM(AB800:AB801)</f>
        <v>0</v>
      </c>
      <c r="AC799" s="110">
        <f t="shared" si="785"/>
        <v>0</v>
      </c>
      <c r="AD799" s="110">
        <f t="shared" si="785"/>
        <v>0</v>
      </c>
      <c r="AE799" s="110">
        <f t="shared" si="785"/>
        <v>0</v>
      </c>
      <c r="AF799" s="110">
        <f t="shared" si="785"/>
        <v>0</v>
      </c>
      <c r="AG799" s="110">
        <f t="shared" si="785"/>
        <v>0</v>
      </c>
      <c r="AH799" s="110">
        <f t="shared" si="785"/>
        <v>0</v>
      </c>
      <c r="AI799" s="110">
        <f t="shared" si="785"/>
        <v>0</v>
      </c>
      <c r="AJ799" s="110">
        <f t="shared" si="785"/>
        <v>0</v>
      </c>
      <c r="AK799" s="110">
        <f t="shared" si="785"/>
        <v>0</v>
      </c>
      <c r="AL799" s="110">
        <f t="shared" si="785"/>
        <v>0</v>
      </c>
      <c r="AM799" s="110">
        <f t="shared" si="785"/>
        <v>0</v>
      </c>
      <c r="AN799" s="110">
        <f t="shared" si="785"/>
        <v>0</v>
      </c>
      <c r="AO799" s="110">
        <f t="shared" si="785"/>
        <v>0</v>
      </c>
      <c r="AP799" s="110">
        <f t="shared" si="785"/>
        <v>0</v>
      </c>
    </row>
    <row r="800" spans="1:42" x14ac:dyDescent="0.3">
      <c r="A800" s="8">
        <f t="shared" ref="A800" si="786">H800</f>
        <v>3293</v>
      </c>
      <c r="B800" s="9">
        <f t="shared" ref="B800" si="787">IF(J800&gt;0,G800," ")</f>
        <v>11</v>
      </c>
      <c r="C800" s="45" t="str">
        <f t="shared" ref="C800" si="788">IF(I800&gt;0,LEFT(E800,3),"  ")</f>
        <v>091</v>
      </c>
      <c r="D800" s="45" t="str">
        <f t="shared" ref="D800" si="789">IF(I800&gt;0,LEFT(E800,4),"  ")</f>
        <v>0912</v>
      </c>
      <c r="E800" s="39" t="s">
        <v>137</v>
      </c>
      <c r="F800" s="40">
        <v>11</v>
      </c>
      <c r="G800" s="41">
        <v>11</v>
      </c>
      <c r="H800" s="42">
        <v>3293</v>
      </c>
      <c r="I800" s="397" t="s">
        <v>3441</v>
      </c>
      <c r="J800" s="46" t="s">
        <v>3441</v>
      </c>
      <c r="K800" s="44" t="s">
        <v>65</v>
      </c>
      <c r="L800" s="400">
        <f>SUM(N800:AP800)</f>
        <v>0</v>
      </c>
      <c r="N800" s="400"/>
      <c r="O800" s="400"/>
      <c r="P800" s="400"/>
      <c r="Q800" s="400"/>
      <c r="R800" s="400"/>
      <c r="S800" s="400"/>
      <c r="T800" s="400"/>
      <c r="U800" s="400"/>
      <c r="V800" s="400"/>
      <c r="W800" s="400"/>
      <c r="X800" s="400"/>
      <c r="Y800" s="400"/>
      <c r="Z800" s="400"/>
      <c r="AA800" s="400"/>
      <c r="AB800" s="400"/>
      <c r="AC800" s="400"/>
      <c r="AD800" s="400"/>
      <c r="AE800" s="400"/>
      <c r="AF800" s="400"/>
      <c r="AG800" s="400"/>
      <c r="AH800" s="400"/>
      <c r="AI800" s="400"/>
      <c r="AJ800" s="400"/>
      <c r="AK800" s="400"/>
      <c r="AL800" s="400"/>
      <c r="AM800" s="400"/>
      <c r="AN800" s="400"/>
      <c r="AO800" s="400"/>
      <c r="AP800" s="400"/>
    </row>
    <row r="801" spans="1:42" ht="26.4" x14ac:dyDescent="0.3">
      <c r="A801" s="8">
        <f t="shared" si="717"/>
        <v>3299</v>
      </c>
      <c r="B801" s="9">
        <f t="shared" si="718"/>
        <v>11</v>
      </c>
      <c r="C801" s="45" t="str">
        <f t="shared" si="719"/>
        <v>091</v>
      </c>
      <c r="D801" s="45" t="str">
        <f t="shared" si="720"/>
        <v>0912</v>
      </c>
      <c r="E801" s="39" t="s">
        <v>137</v>
      </c>
      <c r="F801" s="40">
        <v>11</v>
      </c>
      <c r="G801" s="41">
        <v>11</v>
      </c>
      <c r="H801" s="42">
        <v>3299</v>
      </c>
      <c r="I801" s="397" t="s">
        <v>3441</v>
      </c>
      <c r="J801" s="46" t="s">
        <v>3441</v>
      </c>
      <c r="K801" s="44" t="s">
        <v>63</v>
      </c>
      <c r="L801" s="400">
        <f>SUM(N801:AP801)</f>
        <v>0</v>
      </c>
      <c r="N801" s="400"/>
      <c r="O801" s="400"/>
      <c r="P801" s="400"/>
      <c r="Q801" s="400"/>
      <c r="R801" s="400"/>
      <c r="S801" s="400"/>
      <c r="T801" s="400"/>
      <c r="U801" s="400"/>
      <c r="V801" s="400"/>
      <c r="W801" s="400"/>
      <c r="X801" s="400"/>
      <c r="Y801" s="400"/>
      <c r="Z801" s="400"/>
      <c r="AA801" s="400"/>
      <c r="AB801" s="400"/>
      <c r="AC801" s="400"/>
      <c r="AD801" s="400"/>
      <c r="AE801" s="400"/>
      <c r="AF801" s="400"/>
      <c r="AG801" s="400"/>
      <c r="AH801" s="400"/>
      <c r="AI801" s="400"/>
      <c r="AJ801" s="400"/>
      <c r="AK801" s="400"/>
      <c r="AL801" s="400"/>
      <c r="AM801" s="400"/>
      <c r="AN801" s="400"/>
      <c r="AO801" s="400"/>
      <c r="AP801" s="400"/>
    </row>
    <row r="802" spans="1:42" x14ac:dyDescent="0.3">
      <c r="N802" s="119"/>
      <c r="O802" s="119"/>
      <c r="P802" s="119"/>
      <c r="Q802" s="119"/>
      <c r="R802" s="119"/>
      <c r="S802" s="119"/>
      <c r="T802" s="119"/>
      <c r="U802" s="119"/>
      <c r="V802" s="119"/>
      <c r="W802" s="119"/>
      <c r="X802" s="119"/>
      <c r="Y802" s="119"/>
      <c r="Z802" s="119"/>
      <c r="AA802" s="119"/>
      <c r="AB802" s="119"/>
      <c r="AC802" s="119"/>
      <c r="AD802" s="119"/>
      <c r="AE802" s="119"/>
      <c r="AF802" s="119"/>
      <c r="AG802" s="119"/>
      <c r="AH802" s="119"/>
      <c r="AI802" s="119"/>
      <c r="AJ802" s="119"/>
      <c r="AK802" s="119"/>
      <c r="AL802" s="119"/>
      <c r="AM802" s="119"/>
      <c r="AN802" s="119"/>
      <c r="AO802" s="119"/>
      <c r="AP802" s="119"/>
    </row>
    <row r="803" spans="1:42" ht="39.6" x14ac:dyDescent="0.3">
      <c r="A803" s="8" t="str">
        <f t="shared" si="632"/>
        <v>T 1207 23</v>
      </c>
      <c r="B803" s="9" t="str">
        <f t="shared" si="633"/>
        <v xml:space="preserve"> </v>
      </c>
      <c r="C803" s="45" t="str">
        <f t="shared" si="680"/>
        <v xml:space="preserve">  </v>
      </c>
      <c r="D803" s="45" t="str">
        <f t="shared" si="681"/>
        <v xml:space="preserve">  </v>
      </c>
      <c r="E803" s="33" t="s">
        <v>69</v>
      </c>
      <c r="F803" s="34">
        <v>11</v>
      </c>
      <c r="G803" s="35"/>
      <c r="H803" s="106" t="s">
        <v>207</v>
      </c>
      <c r="I803" s="37"/>
      <c r="J803" s="37"/>
      <c r="K803" s="38" t="s">
        <v>208</v>
      </c>
      <c r="L803" s="114">
        <f t="shared" ref="L803:L804" si="790">SUM(L804)</f>
        <v>0</v>
      </c>
      <c r="N803" s="114">
        <f t="shared" ref="N803:N804" si="791">SUM(N804)</f>
        <v>0</v>
      </c>
      <c r="O803" s="114">
        <f t="shared" ref="O803:AM804" si="792">SUM(O804)</f>
        <v>0</v>
      </c>
      <c r="P803" s="114">
        <f t="shared" si="792"/>
        <v>0</v>
      </c>
      <c r="Q803" s="114">
        <f t="shared" si="792"/>
        <v>0</v>
      </c>
      <c r="R803" s="114">
        <f t="shared" si="792"/>
        <v>0</v>
      </c>
      <c r="S803" s="114">
        <f t="shared" si="792"/>
        <v>0</v>
      </c>
      <c r="T803" s="114">
        <f t="shared" si="792"/>
        <v>0</v>
      </c>
      <c r="U803" s="114">
        <f t="shared" si="792"/>
        <v>0</v>
      </c>
      <c r="V803" s="114">
        <f t="shared" si="792"/>
        <v>0</v>
      </c>
      <c r="W803" s="114">
        <f t="shared" si="792"/>
        <v>0</v>
      </c>
      <c r="X803" s="114">
        <f t="shared" si="792"/>
        <v>0</v>
      </c>
      <c r="Y803" s="114">
        <f t="shared" si="792"/>
        <v>0</v>
      </c>
      <c r="Z803" s="114">
        <f t="shared" si="792"/>
        <v>0</v>
      </c>
      <c r="AA803" s="114">
        <f t="shared" si="792"/>
        <v>0</v>
      </c>
      <c r="AB803" s="114">
        <f t="shared" si="792"/>
        <v>0</v>
      </c>
      <c r="AC803" s="114">
        <f t="shared" si="792"/>
        <v>0</v>
      </c>
      <c r="AD803" s="114">
        <f t="shared" si="792"/>
        <v>0</v>
      </c>
      <c r="AE803" s="114">
        <f t="shared" si="792"/>
        <v>0</v>
      </c>
      <c r="AF803" s="114">
        <f t="shared" si="792"/>
        <v>0</v>
      </c>
      <c r="AG803" s="114">
        <f t="shared" si="792"/>
        <v>0</v>
      </c>
      <c r="AH803" s="114">
        <f t="shared" si="792"/>
        <v>0</v>
      </c>
      <c r="AI803" s="114">
        <f t="shared" si="792"/>
        <v>0</v>
      </c>
      <c r="AJ803" s="114">
        <f t="shared" si="792"/>
        <v>0</v>
      </c>
      <c r="AK803" s="114">
        <f t="shared" si="792"/>
        <v>0</v>
      </c>
      <c r="AL803" s="114">
        <f t="shared" si="792"/>
        <v>0</v>
      </c>
      <c r="AM803" s="114">
        <f t="shared" si="792"/>
        <v>0</v>
      </c>
      <c r="AN803" s="114">
        <f t="shared" ref="AN803:AP804" si="793">SUM(AN804)</f>
        <v>0</v>
      </c>
      <c r="AO803" s="114">
        <f t="shared" si="793"/>
        <v>0</v>
      </c>
      <c r="AP803" s="114">
        <f t="shared" si="793"/>
        <v>0</v>
      </c>
    </row>
    <row r="804" spans="1:42" x14ac:dyDescent="0.3">
      <c r="A804" s="8">
        <f t="shared" si="632"/>
        <v>3</v>
      </c>
      <c r="B804" s="9" t="str">
        <f t="shared" si="633"/>
        <v xml:space="preserve"> </v>
      </c>
      <c r="C804" s="45" t="str">
        <f t="shared" si="680"/>
        <v xml:space="preserve">  </v>
      </c>
      <c r="D804" s="45" t="str">
        <f t="shared" si="681"/>
        <v xml:space="preserve">  </v>
      </c>
      <c r="E804" s="39"/>
      <c r="F804" s="40"/>
      <c r="G804" s="41"/>
      <c r="H804" s="42">
        <v>3</v>
      </c>
      <c r="I804" s="43"/>
      <c r="J804" s="43"/>
      <c r="K804" s="44" t="s">
        <v>50</v>
      </c>
      <c r="L804" s="110">
        <f t="shared" si="790"/>
        <v>0</v>
      </c>
      <c r="M804" s="18"/>
      <c r="N804" s="110">
        <f t="shared" si="791"/>
        <v>0</v>
      </c>
      <c r="O804" s="110">
        <f t="shared" ref="O804:Z804" si="794">SUM(O805)</f>
        <v>0</v>
      </c>
      <c r="P804" s="110">
        <f t="shared" si="794"/>
        <v>0</v>
      </c>
      <c r="Q804" s="110">
        <f t="shared" si="794"/>
        <v>0</v>
      </c>
      <c r="R804" s="110">
        <f t="shared" si="794"/>
        <v>0</v>
      </c>
      <c r="S804" s="110">
        <f t="shared" si="794"/>
        <v>0</v>
      </c>
      <c r="T804" s="110">
        <f t="shared" si="794"/>
        <v>0</v>
      </c>
      <c r="U804" s="110">
        <f t="shared" si="794"/>
        <v>0</v>
      </c>
      <c r="V804" s="110">
        <f t="shared" si="794"/>
        <v>0</v>
      </c>
      <c r="W804" s="110">
        <f t="shared" si="794"/>
        <v>0</v>
      </c>
      <c r="X804" s="110">
        <f t="shared" si="794"/>
        <v>0</v>
      </c>
      <c r="Y804" s="110">
        <f t="shared" si="794"/>
        <v>0</v>
      </c>
      <c r="Z804" s="110">
        <f t="shared" si="794"/>
        <v>0</v>
      </c>
      <c r="AA804" s="110">
        <f t="shared" si="792"/>
        <v>0</v>
      </c>
      <c r="AB804" s="110">
        <f t="shared" si="792"/>
        <v>0</v>
      </c>
      <c r="AC804" s="110">
        <f t="shared" si="792"/>
        <v>0</v>
      </c>
      <c r="AD804" s="110">
        <f t="shared" si="792"/>
        <v>0</v>
      </c>
      <c r="AE804" s="110">
        <f t="shared" si="792"/>
        <v>0</v>
      </c>
      <c r="AF804" s="110">
        <f t="shared" si="792"/>
        <v>0</v>
      </c>
      <c r="AG804" s="110">
        <f t="shared" si="792"/>
        <v>0</v>
      </c>
      <c r="AH804" s="110">
        <f t="shared" si="792"/>
        <v>0</v>
      </c>
      <c r="AI804" s="110">
        <f t="shared" si="792"/>
        <v>0</v>
      </c>
      <c r="AJ804" s="110">
        <f t="shared" si="792"/>
        <v>0</v>
      </c>
      <c r="AK804" s="110">
        <f t="shared" si="792"/>
        <v>0</v>
      </c>
      <c r="AL804" s="110">
        <f t="shared" si="792"/>
        <v>0</v>
      </c>
      <c r="AM804" s="110">
        <f t="shared" si="792"/>
        <v>0</v>
      </c>
      <c r="AN804" s="110">
        <f t="shared" si="793"/>
        <v>0</v>
      </c>
      <c r="AO804" s="110">
        <f t="shared" si="793"/>
        <v>0</v>
      </c>
      <c r="AP804" s="110">
        <f t="shared" si="793"/>
        <v>0</v>
      </c>
    </row>
    <row r="805" spans="1:42" x14ac:dyDescent="0.3">
      <c r="A805" s="8">
        <f t="shared" si="632"/>
        <v>32</v>
      </c>
      <c r="B805" s="9" t="str">
        <f t="shared" si="633"/>
        <v xml:space="preserve"> </v>
      </c>
      <c r="C805" s="45" t="str">
        <f t="shared" si="680"/>
        <v xml:space="preserve">  </v>
      </c>
      <c r="D805" s="45" t="str">
        <f t="shared" si="681"/>
        <v xml:space="preserve">  </v>
      </c>
      <c r="E805" s="39"/>
      <c r="F805" s="40"/>
      <c r="G805" s="41"/>
      <c r="H805" s="42">
        <v>32</v>
      </c>
      <c r="I805" s="43"/>
      <c r="J805" s="43"/>
      <c r="K805" s="44" t="s">
        <v>56</v>
      </c>
      <c r="L805" s="110">
        <f>SUM(L806,L808)</f>
        <v>0</v>
      </c>
      <c r="M805" s="18"/>
      <c r="N805" s="110">
        <f>SUM(N806,N808)</f>
        <v>0</v>
      </c>
      <c r="O805" s="110">
        <f t="shared" ref="O805:Z805" si="795">SUM(O806,O808)</f>
        <v>0</v>
      </c>
      <c r="P805" s="110">
        <f t="shared" si="795"/>
        <v>0</v>
      </c>
      <c r="Q805" s="110">
        <f t="shared" si="795"/>
        <v>0</v>
      </c>
      <c r="R805" s="110">
        <f t="shared" si="795"/>
        <v>0</v>
      </c>
      <c r="S805" s="110">
        <f t="shared" si="795"/>
        <v>0</v>
      </c>
      <c r="T805" s="110">
        <f t="shared" si="795"/>
        <v>0</v>
      </c>
      <c r="U805" s="110">
        <f t="shared" si="795"/>
        <v>0</v>
      </c>
      <c r="V805" s="110">
        <f t="shared" si="795"/>
        <v>0</v>
      </c>
      <c r="W805" s="110">
        <f t="shared" si="795"/>
        <v>0</v>
      </c>
      <c r="X805" s="110">
        <f t="shared" si="795"/>
        <v>0</v>
      </c>
      <c r="Y805" s="110">
        <f t="shared" si="795"/>
        <v>0</v>
      </c>
      <c r="Z805" s="110">
        <f t="shared" si="795"/>
        <v>0</v>
      </c>
      <c r="AA805" s="110">
        <f t="shared" ref="AA805:AP805" si="796">SUM(AA806,AA808)</f>
        <v>0</v>
      </c>
      <c r="AB805" s="110">
        <f t="shared" si="796"/>
        <v>0</v>
      </c>
      <c r="AC805" s="110">
        <f t="shared" si="796"/>
        <v>0</v>
      </c>
      <c r="AD805" s="110">
        <f t="shared" si="796"/>
        <v>0</v>
      </c>
      <c r="AE805" s="110">
        <f t="shared" si="796"/>
        <v>0</v>
      </c>
      <c r="AF805" s="110">
        <f t="shared" si="796"/>
        <v>0</v>
      </c>
      <c r="AG805" s="110">
        <f t="shared" si="796"/>
        <v>0</v>
      </c>
      <c r="AH805" s="110">
        <f t="shared" si="796"/>
        <v>0</v>
      </c>
      <c r="AI805" s="110">
        <f t="shared" si="796"/>
        <v>0</v>
      </c>
      <c r="AJ805" s="110">
        <f t="shared" si="796"/>
        <v>0</v>
      </c>
      <c r="AK805" s="110">
        <f t="shared" si="796"/>
        <v>0</v>
      </c>
      <c r="AL805" s="110">
        <f t="shared" si="796"/>
        <v>0</v>
      </c>
      <c r="AM805" s="110">
        <f t="shared" si="796"/>
        <v>0</v>
      </c>
      <c r="AN805" s="110">
        <f t="shared" si="796"/>
        <v>0</v>
      </c>
      <c r="AO805" s="110">
        <f t="shared" si="796"/>
        <v>0</v>
      </c>
      <c r="AP805" s="110">
        <f t="shared" si="796"/>
        <v>0</v>
      </c>
    </row>
    <row r="806" spans="1:42" x14ac:dyDescent="0.3">
      <c r="A806" s="8">
        <f t="shared" si="632"/>
        <v>323</v>
      </c>
      <c r="B806" s="9" t="str">
        <f t="shared" si="633"/>
        <v xml:space="preserve"> </v>
      </c>
      <c r="C806" s="45" t="str">
        <f t="shared" si="680"/>
        <v xml:space="preserve">  </v>
      </c>
      <c r="D806" s="45" t="str">
        <f t="shared" si="681"/>
        <v xml:space="preserve">  </v>
      </c>
      <c r="E806" s="39"/>
      <c r="F806" s="40"/>
      <c r="G806" s="41"/>
      <c r="H806" s="42">
        <v>323</v>
      </c>
      <c r="I806" s="43"/>
      <c r="J806" s="43"/>
      <c r="K806" s="44" t="s">
        <v>57</v>
      </c>
      <c r="L806" s="110">
        <f>SUM(L807)</f>
        <v>0</v>
      </c>
      <c r="N806" s="110">
        <f>SUM(N807)</f>
        <v>0</v>
      </c>
      <c r="O806" s="110">
        <f t="shared" ref="O806:Z806" si="797">SUM(O807)</f>
        <v>0</v>
      </c>
      <c r="P806" s="110">
        <f t="shared" si="797"/>
        <v>0</v>
      </c>
      <c r="Q806" s="110">
        <f t="shared" si="797"/>
        <v>0</v>
      </c>
      <c r="R806" s="110">
        <f t="shared" si="797"/>
        <v>0</v>
      </c>
      <c r="S806" s="110">
        <f t="shared" si="797"/>
        <v>0</v>
      </c>
      <c r="T806" s="110">
        <f t="shared" si="797"/>
        <v>0</v>
      </c>
      <c r="U806" s="110">
        <f t="shared" si="797"/>
        <v>0</v>
      </c>
      <c r="V806" s="110">
        <f t="shared" si="797"/>
        <v>0</v>
      </c>
      <c r="W806" s="110">
        <f t="shared" si="797"/>
        <v>0</v>
      </c>
      <c r="X806" s="110">
        <f t="shared" si="797"/>
        <v>0</v>
      </c>
      <c r="Y806" s="110">
        <f t="shared" si="797"/>
        <v>0</v>
      </c>
      <c r="Z806" s="110">
        <f t="shared" si="797"/>
        <v>0</v>
      </c>
      <c r="AA806" s="110">
        <f t="shared" ref="AA806:AP806" si="798">SUM(AA807)</f>
        <v>0</v>
      </c>
      <c r="AB806" s="110">
        <f t="shared" si="798"/>
        <v>0</v>
      </c>
      <c r="AC806" s="110">
        <f t="shared" si="798"/>
        <v>0</v>
      </c>
      <c r="AD806" s="110">
        <f t="shared" si="798"/>
        <v>0</v>
      </c>
      <c r="AE806" s="110">
        <f t="shared" si="798"/>
        <v>0</v>
      </c>
      <c r="AF806" s="110">
        <f t="shared" si="798"/>
        <v>0</v>
      </c>
      <c r="AG806" s="110">
        <f t="shared" si="798"/>
        <v>0</v>
      </c>
      <c r="AH806" s="110">
        <f t="shared" si="798"/>
        <v>0</v>
      </c>
      <c r="AI806" s="110">
        <f t="shared" si="798"/>
        <v>0</v>
      </c>
      <c r="AJ806" s="110">
        <f t="shared" si="798"/>
        <v>0</v>
      </c>
      <c r="AK806" s="110">
        <f t="shared" si="798"/>
        <v>0</v>
      </c>
      <c r="AL806" s="110">
        <f t="shared" si="798"/>
        <v>0</v>
      </c>
      <c r="AM806" s="110">
        <f t="shared" si="798"/>
        <v>0</v>
      </c>
      <c r="AN806" s="110">
        <f t="shared" si="798"/>
        <v>0</v>
      </c>
      <c r="AO806" s="110">
        <f t="shared" si="798"/>
        <v>0</v>
      </c>
      <c r="AP806" s="110">
        <f t="shared" si="798"/>
        <v>0</v>
      </c>
    </row>
    <row r="807" spans="1:42" x14ac:dyDescent="0.3">
      <c r="A807" s="8">
        <f t="shared" si="632"/>
        <v>3237</v>
      </c>
      <c r="B807" s="9">
        <f t="shared" si="633"/>
        <v>11</v>
      </c>
      <c r="C807" s="45" t="str">
        <f t="shared" si="680"/>
        <v>062</v>
      </c>
      <c r="D807" s="45" t="str">
        <f t="shared" si="681"/>
        <v>0620</v>
      </c>
      <c r="E807" s="39" t="s">
        <v>69</v>
      </c>
      <c r="F807" s="40">
        <v>11</v>
      </c>
      <c r="G807" s="41">
        <v>11</v>
      </c>
      <c r="H807" s="42">
        <v>3237</v>
      </c>
      <c r="I807" s="46">
        <v>1378</v>
      </c>
      <c r="J807" s="46">
        <v>1378</v>
      </c>
      <c r="K807" s="44" t="s">
        <v>61</v>
      </c>
      <c r="L807" s="400">
        <f>SUM(N807:AP807)</f>
        <v>0</v>
      </c>
      <c r="M807" s="18"/>
      <c r="N807" s="400"/>
      <c r="O807" s="400"/>
      <c r="P807" s="400"/>
      <c r="Q807" s="400"/>
      <c r="R807" s="400"/>
      <c r="S807" s="400"/>
      <c r="T807" s="400"/>
      <c r="U807" s="400"/>
      <c r="V807" s="400"/>
      <c r="W807" s="400"/>
      <c r="X807" s="400"/>
      <c r="Y807" s="400"/>
      <c r="Z807" s="400"/>
      <c r="AA807" s="400"/>
      <c r="AB807" s="400"/>
      <c r="AC807" s="400"/>
      <c r="AD807" s="400"/>
      <c r="AE807" s="400"/>
      <c r="AF807" s="400"/>
      <c r="AG807" s="400"/>
      <c r="AH807" s="400"/>
      <c r="AI807" s="400"/>
      <c r="AJ807" s="400"/>
      <c r="AK807" s="400"/>
      <c r="AL807" s="400"/>
      <c r="AM807" s="400"/>
      <c r="AN807" s="400"/>
      <c r="AO807" s="400"/>
      <c r="AP807" s="400"/>
    </row>
    <row r="808" spans="1:42" ht="26.4" x14ac:dyDescent="0.3">
      <c r="A808" s="8">
        <f t="shared" si="632"/>
        <v>329</v>
      </c>
      <c r="B808" s="9" t="str">
        <f t="shared" si="633"/>
        <v xml:space="preserve"> </v>
      </c>
      <c r="C808" s="45" t="str">
        <f t="shared" si="680"/>
        <v xml:space="preserve">  </v>
      </c>
      <c r="D808" s="45" t="str">
        <f t="shared" si="681"/>
        <v xml:space="preserve">  </v>
      </c>
      <c r="E808" s="39"/>
      <c r="F808" s="40"/>
      <c r="G808" s="41"/>
      <c r="H808" s="42">
        <v>329</v>
      </c>
      <c r="I808" s="43"/>
      <c r="J808" s="43"/>
      <c r="K808" s="44" t="s">
        <v>63</v>
      </c>
      <c r="L808" s="110">
        <f>SUM(L809)</f>
        <v>0</v>
      </c>
      <c r="M808" s="18"/>
      <c r="N808" s="110">
        <f>SUM(N809)</f>
        <v>0</v>
      </c>
      <c r="O808" s="110">
        <f t="shared" ref="O808:Z808" si="799">SUM(O809)</f>
        <v>0</v>
      </c>
      <c r="P808" s="110">
        <f t="shared" si="799"/>
        <v>0</v>
      </c>
      <c r="Q808" s="110">
        <f t="shared" si="799"/>
        <v>0</v>
      </c>
      <c r="R808" s="110">
        <f t="shared" si="799"/>
        <v>0</v>
      </c>
      <c r="S808" s="110">
        <f t="shared" si="799"/>
        <v>0</v>
      </c>
      <c r="T808" s="110">
        <f t="shared" si="799"/>
        <v>0</v>
      </c>
      <c r="U808" s="110">
        <f t="shared" si="799"/>
        <v>0</v>
      </c>
      <c r="V808" s="110">
        <f t="shared" si="799"/>
        <v>0</v>
      </c>
      <c r="W808" s="110">
        <f t="shared" si="799"/>
        <v>0</v>
      </c>
      <c r="X808" s="110">
        <f t="shared" si="799"/>
        <v>0</v>
      </c>
      <c r="Y808" s="110">
        <f t="shared" si="799"/>
        <v>0</v>
      </c>
      <c r="Z808" s="110">
        <f t="shared" si="799"/>
        <v>0</v>
      </c>
      <c r="AA808" s="110">
        <f t="shared" ref="AA808:AP808" si="800">SUM(AA809)</f>
        <v>0</v>
      </c>
      <c r="AB808" s="110">
        <f t="shared" si="800"/>
        <v>0</v>
      </c>
      <c r="AC808" s="110">
        <f t="shared" si="800"/>
        <v>0</v>
      </c>
      <c r="AD808" s="110">
        <f t="shared" si="800"/>
        <v>0</v>
      </c>
      <c r="AE808" s="110">
        <f t="shared" si="800"/>
        <v>0</v>
      </c>
      <c r="AF808" s="110">
        <f t="shared" si="800"/>
        <v>0</v>
      </c>
      <c r="AG808" s="110">
        <f t="shared" si="800"/>
        <v>0</v>
      </c>
      <c r="AH808" s="110">
        <f t="shared" si="800"/>
        <v>0</v>
      </c>
      <c r="AI808" s="110">
        <f t="shared" si="800"/>
        <v>0</v>
      </c>
      <c r="AJ808" s="110">
        <f t="shared" si="800"/>
        <v>0</v>
      </c>
      <c r="AK808" s="110">
        <f t="shared" si="800"/>
        <v>0</v>
      </c>
      <c r="AL808" s="110">
        <f t="shared" si="800"/>
        <v>0</v>
      </c>
      <c r="AM808" s="110">
        <f t="shared" si="800"/>
        <v>0</v>
      </c>
      <c r="AN808" s="110">
        <f t="shared" si="800"/>
        <v>0</v>
      </c>
      <c r="AO808" s="110">
        <f t="shared" si="800"/>
        <v>0</v>
      </c>
      <c r="AP808" s="110">
        <f t="shared" si="800"/>
        <v>0</v>
      </c>
    </row>
    <row r="809" spans="1:42" x14ac:dyDescent="0.3">
      <c r="A809" s="8">
        <f t="shared" si="632"/>
        <v>3295</v>
      </c>
      <c r="B809" s="9">
        <f t="shared" si="633"/>
        <v>11</v>
      </c>
      <c r="C809" s="45" t="str">
        <f t="shared" si="680"/>
        <v>062</v>
      </c>
      <c r="D809" s="45" t="str">
        <f t="shared" si="681"/>
        <v>0620</v>
      </c>
      <c r="E809" s="39" t="s">
        <v>69</v>
      </c>
      <c r="F809" s="40">
        <v>11</v>
      </c>
      <c r="G809" s="41">
        <v>11</v>
      </c>
      <c r="H809" s="42">
        <v>3295</v>
      </c>
      <c r="I809" s="46">
        <v>1379</v>
      </c>
      <c r="J809" s="46">
        <v>1379</v>
      </c>
      <c r="K809" s="44" t="s">
        <v>95</v>
      </c>
      <c r="L809" s="400">
        <f>SUM(N809:AP809)</f>
        <v>0</v>
      </c>
      <c r="N809" s="400"/>
      <c r="O809" s="400"/>
      <c r="P809" s="400"/>
      <c r="Q809" s="400"/>
      <c r="R809" s="400"/>
      <c r="S809" s="400"/>
      <c r="T809" s="400"/>
      <c r="U809" s="400"/>
      <c r="V809" s="400"/>
      <c r="W809" s="400"/>
      <c r="X809" s="400"/>
      <c r="Y809" s="400"/>
      <c r="Z809" s="400"/>
      <c r="AA809" s="400"/>
      <c r="AB809" s="400"/>
      <c r="AC809" s="400"/>
      <c r="AD809" s="400"/>
      <c r="AE809" s="400"/>
      <c r="AF809" s="400"/>
      <c r="AG809" s="400"/>
      <c r="AH809" s="400"/>
      <c r="AI809" s="400"/>
      <c r="AJ809" s="400"/>
      <c r="AK809" s="400"/>
      <c r="AL809" s="400"/>
      <c r="AM809" s="400"/>
      <c r="AN809" s="400"/>
      <c r="AO809" s="400"/>
      <c r="AP809" s="400"/>
    </row>
    <row r="810" spans="1:42" x14ac:dyDescent="0.3">
      <c r="N810" s="119"/>
      <c r="O810" s="119"/>
      <c r="P810" s="119"/>
      <c r="Q810" s="119"/>
      <c r="R810" s="119"/>
      <c r="S810" s="119"/>
      <c r="T810" s="119"/>
      <c r="U810" s="119"/>
      <c r="V810" s="119"/>
      <c r="W810" s="119"/>
      <c r="X810" s="119"/>
      <c r="Y810" s="119"/>
      <c r="Z810" s="119"/>
      <c r="AA810" s="119"/>
      <c r="AB810" s="119"/>
      <c r="AC810" s="119"/>
      <c r="AD810" s="119"/>
      <c r="AE810" s="119"/>
      <c r="AF810" s="119"/>
      <c r="AG810" s="119"/>
      <c r="AH810" s="119"/>
      <c r="AI810" s="119"/>
      <c r="AJ810" s="119"/>
      <c r="AK810" s="119"/>
      <c r="AL810" s="119"/>
      <c r="AM810" s="119"/>
      <c r="AN810" s="119"/>
      <c r="AO810" s="119"/>
      <c r="AP810" s="119"/>
    </row>
    <row r="811" spans="1:42" x14ac:dyDescent="0.3">
      <c r="N811" s="119"/>
      <c r="O811" s="119"/>
      <c r="P811" s="119"/>
      <c r="Q811" s="119"/>
      <c r="R811" s="119"/>
      <c r="S811" s="119"/>
      <c r="T811" s="119"/>
      <c r="U811" s="119"/>
      <c r="V811" s="119"/>
      <c r="W811" s="119"/>
      <c r="X811" s="119"/>
      <c r="Y811" s="119"/>
      <c r="Z811" s="119"/>
      <c r="AA811" s="119"/>
      <c r="AB811" s="119"/>
      <c r="AC811" s="119"/>
      <c r="AD811" s="119"/>
      <c r="AE811" s="119"/>
      <c r="AF811" s="119"/>
      <c r="AG811" s="119"/>
      <c r="AH811" s="119"/>
      <c r="AI811" s="119"/>
      <c r="AJ811" s="119"/>
      <c r="AK811" s="119"/>
      <c r="AL811" s="119"/>
      <c r="AM811" s="119"/>
      <c r="AN811" s="119"/>
      <c r="AO811" s="119"/>
      <c r="AP811" s="119"/>
    </row>
    <row r="812" spans="1:42" ht="75" customHeight="1" x14ac:dyDescent="0.3">
      <c r="K812" s="131" t="s">
        <v>265</v>
      </c>
      <c r="L812" s="129" t="s">
        <v>266</v>
      </c>
      <c r="M812" s="130" t="s">
        <v>271</v>
      </c>
      <c r="N812" s="129" t="s">
        <v>266</v>
      </c>
      <c r="O812" s="129" t="s">
        <v>266</v>
      </c>
      <c r="P812" s="129" t="s">
        <v>266</v>
      </c>
      <c r="Q812" s="129" t="s">
        <v>266</v>
      </c>
      <c r="R812" s="129" t="s">
        <v>266</v>
      </c>
      <c r="S812" s="129" t="s">
        <v>266</v>
      </c>
      <c r="T812" s="129" t="s">
        <v>266</v>
      </c>
      <c r="U812" s="129" t="s">
        <v>266</v>
      </c>
      <c r="V812" s="129" t="s">
        <v>266</v>
      </c>
      <c r="W812" s="129" t="s">
        <v>266</v>
      </c>
      <c r="X812" s="129" t="s">
        <v>266</v>
      </c>
      <c r="Y812" s="129" t="s">
        <v>266</v>
      </c>
      <c r="Z812" s="129" t="s">
        <v>266</v>
      </c>
      <c r="AA812" s="129" t="s">
        <v>266</v>
      </c>
      <c r="AB812" s="129" t="s">
        <v>266</v>
      </c>
      <c r="AC812" s="129" t="s">
        <v>266</v>
      </c>
      <c r="AD812" s="129" t="s">
        <v>266</v>
      </c>
      <c r="AE812" s="129" t="s">
        <v>266</v>
      </c>
      <c r="AF812" s="129" t="s">
        <v>266</v>
      </c>
      <c r="AG812" s="129" t="s">
        <v>266</v>
      </c>
      <c r="AH812" s="129" t="s">
        <v>266</v>
      </c>
      <c r="AI812" s="129" t="s">
        <v>266</v>
      </c>
      <c r="AJ812" s="129" t="s">
        <v>266</v>
      </c>
      <c r="AK812" s="129" t="s">
        <v>266</v>
      </c>
      <c r="AL812" s="129" t="s">
        <v>266</v>
      </c>
      <c r="AM812" s="129" t="s">
        <v>266</v>
      </c>
      <c r="AN812" s="129" t="s">
        <v>266</v>
      </c>
      <c r="AO812" s="129" t="s">
        <v>266</v>
      </c>
      <c r="AP812" s="129" t="s">
        <v>266</v>
      </c>
    </row>
    <row r="813" spans="1:42" x14ac:dyDescent="0.3">
      <c r="K813" s="122">
        <v>11</v>
      </c>
      <c r="L813" s="110">
        <f>SUMIF($G$3:$G$810,$K813,$L$3:$L$810)</f>
        <v>99577</v>
      </c>
      <c r="M813" s="110">
        <f>'Tablica I.-prihodi OŠ'!C429-'POSEBNI DIO-rashodi'!L813</f>
        <v>0</v>
      </c>
      <c r="N813" s="110">
        <f t="shared" ref="N813:N814" si="801">SUMIF($G$3:$G$810,$K813,N$3:N$810)</f>
        <v>99577</v>
      </c>
      <c r="O813" s="110">
        <f t="shared" ref="O813:U814" si="802">SUMIF($G$3:$G$810,$K813,O$3:O$810)</f>
        <v>0</v>
      </c>
      <c r="P813" s="110">
        <f t="shared" si="802"/>
        <v>0</v>
      </c>
      <c r="Q813" s="110">
        <f t="shared" si="802"/>
        <v>0</v>
      </c>
      <c r="R813" s="110">
        <f t="shared" si="802"/>
        <v>0</v>
      </c>
      <c r="S813" s="110">
        <f t="shared" si="802"/>
        <v>0</v>
      </c>
      <c r="T813" s="110">
        <f t="shared" si="802"/>
        <v>0</v>
      </c>
      <c r="U813" s="110">
        <f t="shared" si="802"/>
        <v>0</v>
      </c>
      <c r="V813" s="110">
        <f t="shared" ref="V813:AE814" si="803">SUMIF($G$3:$G$810,$K813,V$3:V$810)</f>
        <v>0</v>
      </c>
      <c r="W813" s="110">
        <f t="shared" si="803"/>
        <v>0</v>
      </c>
      <c r="X813" s="110">
        <f t="shared" si="803"/>
        <v>0</v>
      </c>
      <c r="Y813" s="110">
        <f t="shared" si="803"/>
        <v>0</v>
      </c>
      <c r="Z813" s="110">
        <f t="shared" si="803"/>
        <v>0</v>
      </c>
      <c r="AA813" s="110">
        <f t="shared" si="803"/>
        <v>0</v>
      </c>
      <c r="AB813" s="110">
        <f t="shared" si="803"/>
        <v>0</v>
      </c>
      <c r="AC813" s="110">
        <f t="shared" si="803"/>
        <v>0</v>
      </c>
      <c r="AD813" s="110">
        <f t="shared" si="803"/>
        <v>0</v>
      </c>
      <c r="AE813" s="110">
        <f t="shared" si="803"/>
        <v>0</v>
      </c>
      <c r="AF813" s="110">
        <f t="shared" ref="AF813:AP814" si="804">SUMIF($G$3:$G$810,$K813,AF$3:AF$810)</f>
        <v>0</v>
      </c>
      <c r="AG813" s="110">
        <f t="shared" si="804"/>
        <v>0</v>
      </c>
      <c r="AH813" s="110">
        <f t="shared" si="804"/>
        <v>0</v>
      </c>
      <c r="AI813" s="110">
        <f t="shared" si="804"/>
        <v>0</v>
      </c>
      <c r="AJ813" s="110">
        <f t="shared" si="804"/>
        <v>0</v>
      </c>
      <c r="AK813" s="110">
        <f t="shared" si="804"/>
        <v>0</v>
      </c>
      <c r="AL813" s="110">
        <f t="shared" si="804"/>
        <v>0</v>
      </c>
      <c r="AM813" s="110">
        <f t="shared" si="804"/>
        <v>0</v>
      </c>
      <c r="AN813" s="110">
        <f t="shared" si="804"/>
        <v>0</v>
      </c>
      <c r="AO813" s="110">
        <f t="shared" si="804"/>
        <v>0</v>
      </c>
      <c r="AP813" s="110">
        <f t="shared" si="804"/>
        <v>0</v>
      </c>
    </row>
    <row r="814" spans="1:42" x14ac:dyDescent="0.3">
      <c r="K814" s="123">
        <v>12</v>
      </c>
      <c r="L814" s="110">
        <f>SUMIF($G$3:$G$810,$K814,$L$3:$L$810)</f>
        <v>637741</v>
      </c>
      <c r="M814" s="110">
        <f>'Tablica I.-prihodi OŠ'!C430-'POSEBNI DIO-rashodi'!L814</f>
        <v>0</v>
      </c>
      <c r="N814" s="110">
        <f t="shared" si="801"/>
        <v>637741</v>
      </c>
      <c r="O814" s="110">
        <f t="shared" si="802"/>
        <v>0</v>
      </c>
      <c r="P814" s="110">
        <f t="shared" si="802"/>
        <v>0</v>
      </c>
      <c r="Q814" s="110">
        <f t="shared" si="802"/>
        <v>0</v>
      </c>
      <c r="R814" s="110">
        <f t="shared" si="802"/>
        <v>0</v>
      </c>
      <c r="S814" s="110">
        <f t="shared" si="802"/>
        <v>0</v>
      </c>
      <c r="T814" s="110">
        <f t="shared" si="802"/>
        <v>0</v>
      </c>
      <c r="U814" s="110">
        <f t="shared" si="802"/>
        <v>0</v>
      </c>
      <c r="V814" s="110">
        <f t="shared" si="803"/>
        <v>0</v>
      </c>
      <c r="W814" s="110">
        <f t="shared" si="803"/>
        <v>0</v>
      </c>
      <c r="X814" s="110">
        <f t="shared" si="803"/>
        <v>0</v>
      </c>
      <c r="Y814" s="110">
        <f t="shared" si="803"/>
        <v>0</v>
      </c>
      <c r="Z814" s="110">
        <f t="shared" si="803"/>
        <v>0</v>
      </c>
      <c r="AA814" s="110">
        <f t="shared" si="803"/>
        <v>0</v>
      </c>
      <c r="AB814" s="110">
        <f t="shared" si="803"/>
        <v>0</v>
      </c>
      <c r="AC814" s="110">
        <f t="shared" si="803"/>
        <v>0</v>
      </c>
      <c r="AD814" s="110">
        <f t="shared" si="803"/>
        <v>0</v>
      </c>
      <c r="AE814" s="110">
        <f t="shared" si="803"/>
        <v>0</v>
      </c>
      <c r="AF814" s="110">
        <f t="shared" si="804"/>
        <v>0</v>
      </c>
      <c r="AG814" s="110">
        <f t="shared" si="804"/>
        <v>0</v>
      </c>
      <c r="AH814" s="110">
        <f t="shared" si="804"/>
        <v>0</v>
      </c>
      <c r="AI814" s="110">
        <f t="shared" si="804"/>
        <v>0</v>
      </c>
      <c r="AJ814" s="110">
        <f t="shared" si="804"/>
        <v>0</v>
      </c>
      <c r="AK814" s="110">
        <f t="shared" si="804"/>
        <v>0</v>
      </c>
      <c r="AL814" s="110">
        <f t="shared" si="804"/>
        <v>0</v>
      </c>
      <c r="AM814" s="110">
        <f t="shared" si="804"/>
        <v>0</v>
      </c>
      <c r="AN814" s="110">
        <f t="shared" si="804"/>
        <v>0</v>
      </c>
      <c r="AO814" s="110">
        <f t="shared" si="804"/>
        <v>0</v>
      </c>
      <c r="AP814" s="110">
        <f t="shared" si="804"/>
        <v>0</v>
      </c>
    </row>
    <row r="815" spans="1:42" x14ac:dyDescent="0.3">
      <c r="K815" s="120">
        <v>5103</v>
      </c>
      <c r="L815" s="110">
        <f t="shared" ref="L815:L824" si="805">SUMIF($M$3:$M$810,$K815,$L$3:$L$810)</f>
        <v>0</v>
      </c>
      <c r="M815" s="110">
        <f>'Tablica I.-prihodi OŠ'!C431-'POSEBNI DIO-rashodi'!L815</f>
        <v>0</v>
      </c>
      <c r="N815" s="110">
        <f t="shared" ref="N815:N824" si="806">SUMIF($M$3:$M$810,$K815,N$3:N$810)</f>
        <v>0</v>
      </c>
      <c r="O815" s="110">
        <f t="shared" ref="O815:U824" si="807">SUMIF($M$3:$M$810,$K815,O$3:O$810)</f>
        <v>0</v>
      </c>
      <c r="P815" s="110">
        <f t="shared" si="807"/>
        <v>0</v>
      </c>
      <c r="Q815" s="110">
        <f t="shared" si="807"/>
        <v>0</v>
      </c>
      <c r="R815" s="110">
        <f t="shared" si="807"/>
        <v>0</v>
      </c>
      <c r="S815" s="110">
        <f t="shared" si="807"/>
        <v>0</v>
      </c>
      <c r="T815" s="110">
        <f t="shared" si="807"/>
        <v>0</v>
      </c>
      <c r="U815" s="110">
        <f t="shared" si="807"/>
        <v>0</v>
      </c>
      <c r="V815" s="110">
        <f t="shared" ref="V815:AE824" si="808">SUMIF($M$3:$M$810,$K815,V$3:V$810)</f>
        <v>0</v>
      </c>
      <c r="W815" s="110">
        <f t="shared" si="808"/>
        <v>0</v>
      </c>
      <c r="X815" s="110">
        <f t="shared" si="808"/>
        <v>0</v>
      </c>
      <c r="Y815" s="110">
        <f t="shared" si="808"/>
        <v>0</v>
      </c>
      <c r="Z815" s="110">
        <f t="shared" si="808"/>
        <v>0</v>
      </c>
      <c r="AA815" s="110">
        <f t="shared" si="808"/>
        <v>0</v>
      </c>
      <c r="AB815" s="110">
        <f t="shared" si="808"/>
        <v>0</v>
      </c>
      <c r="AC815" s="110">
        <f t="shared" si="808"/>
        <v>0</v>
      </c>
      <c r="AD815" s="110">
        <f t="shared" si="808"/>
        <v>0</v>
      </c>
      <c r="AE815" s="110">
        <f t="shared" si="808"/>
        <v>0</v>
      </c>
      <c r="AF815" s="110">
        <f t="shared" ref="AF815:AP824" si="809">SUMIF($M$3:$M$810,$K815,AF$3:AF$810)</f>
        <v>0</v>
      </c>
      <c r="AG815" s="110">
        <f t="shared" si="809"/>
        <v>0</v>
      </c>
      <c r="AH815" s="110">
        <f t="shared" si="809"/>
        <v>0</v>
      </c>
      <c r="AI815" s="110">
        <f t="shared" si="809"/>
        <v>0</v>
      </c>
      <c r="AJ815" s="110">
        <f t="shared" si="809"/>
        <v>0</v>
      </c>
      <c r="AK815" s="110">
        <f t="shared" si="809"/>
        <v>0</v>
      </c>
      <c r="AL815" s="110">
        <f t="shared" si="809"/>
        <v>0</v>
      </c>
      <c r="AM815" s="110">
        <f t="shared" si="809"/>
        <v>0</v>
      </c>
      <c r="AN815" s="110">
        <f t="shared" si="809"/>
        <v>0</v>
      </c>
      <c r="AO815" s="110">
        <f t="shared" si="809"/>
        <v>0</v>
      </c>
      <c r="AP815" s="110">
        <f t="shared" si="809"/>
        <v>0</v>
      </c>
    </row>
    <row r="816" spans="1:42" x14ac:dyDescent="0.3">
      <c r="K816" s="120">
        <v>526</v>
      </c>
      <c r="L816" s="110">
        <f t="shared" si="805"/>
        <v>0</v>
      </c>
      <c r="M816" s="110">
        <f>'Tablica I.-prihodi OŠ'!C432-'POSEBNI DIO-rashodi'!L816</f>
        <v>0</v>
      </c>
      <c r="N816" s="110">
        <f t="shared" si="806"/>
        <v>0</v>
      </c>
      <c r="O816" s="110">
        <f t="shared" si="807"/>
        <v>0</v>
      </c>
      <c r="P816" s="110">
        <f t="shared" si="807"/>
        <v>0</v>
      </c>
      <c r="Q816" s="110">
        <f t="shared" si="807"/>
        <v>0</v>
      </c>
      <c r="R816" s="110">
        <f t="shared" si="807"/>
        <v>0</v>
      </c>
      <c r="S816" s="110">
        <f t="shared" si="807"/>
        <v>0</v>
      </c>
      <c r="T816" s="110">
        <f t="shared" si="807"/>
        <v>0</v>
      </c>
      <c r="U816" s="110">
        <f t="shared" si="807"/>
        <v>0</v>
      </c>
      <c r="V816" s="110">
        <f t="shared" si="808"/>
        <v>0</v>
      </c>
      <c r="W816" s="110">
        <f t="shared" si="808"/>
        <v>0</v>
      </c>
      <c r="X816" s="110">
        <f t="shared" si="808"/>
        <v>0</v>
      </c>
      <c r="Y816" s="110">
        <f t="shared" si="808"/>
        <v>0</v>
      </c>
      <c r="Z816" s="110">
        <f t="shared" si="808"/>
        <v>0</v>
      </c>
      <c r="AA816" s="110">
        <f t="shared" si="808"/>
        <v>0</v>
      </c>
      <c r="AB816" s="110">
        <f t="shared" si="808"/>
        <v>0</v>
      </c>
      <c r="AC816" s="110">
        <f t="shared" si="808"/>
        <v>0</v>
      </c>
      <c r="AD816" s="110">
        <f t="shared" si="808"/>
        <v>0</v>
      </c>
      <c r="AE816" s="110">
        <f t="shared" si="808"/>
        <v>0</v>
      </c>
      <c r="AF816" s="110">
        <f t="shared" si="809"/>
        <v>0</v>
      </c>
      <c r="AG816" s="110">
        <f t="shared" si="809"/>
        <v>0</v>
      </c>
      <c r="AH816" s="110">
        <f t="shared" si="809"/>
        <v>0</v>
      </c>
      <c r="AI816" s="110">
        <f t="shared" si="809"/>
        <v>0</v>
      </c>
      <c r="AJ816" s="110">
        <f t="shared" si="809"/>
        <v>0</v>
      </c>
      <c r="AK816" s="110">
        <f t="shared" si="809"/>
        <v>0</v>
      </c>
      <c r="AL816" s="110">
        <f t="shared" si="809"/>
        <v>0</v>
      </c>
      <c r="AM816" s="110">
        <f t="shared" si="809"/>
        <v>0</v>
      </c>
      <c r="AN816" s="110">
        <f t="shared" si="809"/>
        <v>0</v>
      </c>
      <c r="AO816" s="110">
        <f t="shared" si="809"/>
        <v>0</v>
      </c>
      <c r="AP816" s="110">
        <f t="shared" si="809"/>
        <v>0</v>
      </c>
    </row>
    <row r="817" spans="11:42" x14ac:dyDescent="0.3">
      <c r="K817" s="120">
        <v>527</v>
      </c>
      <c r="L817" s="110">
        <f t="shared" si="805"/>
        <v>7400</v>
      </c>
      <c r="M817" s="110">
        <f>'Tablica I.-prihodi OŠ'!C433-'POSEBNI DIO-rashodi'!L817</f>
        <v>0</v>
      </c>
      <c r="N817" s="110">
        <f t="shared" si="806"/>
        <v>7400</v>
      </c>
      <c r="O817" s="110">
        <f t="shared" si="807"/>
        <v>0</v>
      </c>
      <c r="P817" s="110">
        <f t="shared" si="807"/>
        <v>0</v>
      </c>
      <c r="Q817" s="110">
        <f t="shared" si="807"/>
        <v>0</v>
      </c>
      <c r="R817" s="110">
        <f t="shared" si="807"/>
        <v>0</v>
      </c>
      <c r="S817" s="110">
        <f t="shared" si="807"/>
        <v>0</v>
      </c>
      <c r="T817" s="110">
        <f t="shared" si="807"/>
        <v>0</v>
      </c>
      <c r="U817" s="110">
        <f t="shared" si="807"/>
        <v>0</v>
      </c>
      <c r="V817" s="110">
        <f t="shared" si="808"/>
        <v>0</v>
      </c>
      <c r="W817" s="110">
        <f t="shared" si="808"/>
        <v>0</v>
      </c>
      <c r="X817" s="110">
        <f t="shared" si="808"/>
        <v>0</v>
      </c>
      <c r="Y817" s="110">
        <f t="shared" si="808"/>
        <v>0</v>
      </c>
      <c r="Z817" s="110">
        <f t="shared" si="808"/>
        <v>0</v>
      </c>
      <c r="AA817" s="110">
        <f t="shared" si="808"/>
        <v>0</v>
      </c>
      <c r="AB817" s="110">
        <f t="shared" si="808"/>
        <v>0</v>
      </c>
      <c r="AC817" s="110">
        <f t="shared" si="808"/>
        <v>0</v>
      </c>
      <c r="AD817" s="110">
        <f t="shared" si="808"/>
        <v>0</v>
      </c>
      <c r="AE817" s="110">
        <f t="shared" si="808"/>
        <v>0</v>
      </c>
      <c r="AF817" s="110">
        <f t="shared" si="809"/>
        <v>0</v>
      </c>
      <c r="AG817" s="110">
        <f t="shared" si="809"/>
        <v>0</v>
      </c>
      <c r="AH817" s="110">
        <f t="shared" si="809"/>
        <v>0</v>
      </c>
      <c r="AI817" s="110">
        <f t="shared" si="809"/>
        <v>0</v>
      </c>
      <c r="AJ817" s="110">
        <f t="shared" si="809"/>
        <v>0</v>
      </c>
      <c r="AK817" s="110">
        <f t="shared" si="809"/>
        <v>0</v>
      </c>
      <c r="AL817" s="110">
        <f t="shared" si="809"/>
        <v>0</v>
      </c>
      <c r="AM817" s="110">
        <f t="shared" si="809"/>
        <v>0</v>
      </c>
      <c r="AN817" s="110">
        <f t="shared" si="809"/>
        <v>0</v>
      </c>
      <c r="AO817" s="110">
        <f t="shared" si="809"/>
        <v>0</v>
      </c>
      <c r="AP817" s="110">
        <f t="shared" si="809"/>
        <v>0</v>
      </c>
    </row>
    <row r="818" spans="11:42" x14ac:dyDescent="0.3">
      <c r="K818" s="120">
        <v>5212</v>
      </c>
      <c r="L818" s="110">
        <f t="shared" si="805"/>
        <v>12700</v>
      </c>
      <c r="M818" s="110">
        <f>'Tablica I.-prihodi OŠ'!C434-'POSEBNI DIO-rashodi'!L818</f>
        <v>0</v>
      </c>
      <c r="N818" s="110">
        <f t="shared" si="806"/>
        <v>12700</v>
      </c>
      <c r="O818" s="110">
        <f t="shared" si="807"/>
        <v>0</v>
      </c>
      <c r="P818" s="110">
        <f t="shared" si="807"/>
        <v>0</v>
      </c>
      <c r="Q818" s="110">
        <f t="shared" si="807"/>
        <v>0</v>
      </c>
      <c r="R818" s="110">
        <f t="shared" si="807"/>
        <v>0</v>
      </c>
      <c r="S818" s="110">
        <f t="shared" si="807"/>
        <v>0</v>
      </c>
      <c r="T818" s="110">
        <f t="shared" si="807"/>
        <v>0</v>
      </c>
      <c r="U818" s="110">
        <f t="shared" si="807"/>
        <v>0</v>
      </c>
      <c r="V818" s="110">
        <f t="shared" si="808"/>
        <v>0</v>
      </c>
      <c r="W818" s="110">
        <f t="shared" si="808"/>
        <v>0</v>
      </c>
      <c r="X818" s="110">
        <f t="shared" si="808"/>
        <v>0</v>
      </c>
      <c r="Y818" s="110">
        <f t="shared" si="808"/>
        <v>0</v>
      </c>
      <c r="Z818" s="110">
        <f t="shared" si="808"/>
        <v>0</v>
      </c>
      <c r="AA818" s="110">
        <f t="shared" si="808"/>
        <v>0</v>
      </c>
      <c r="AB818" s="110">
        <f t="shared" si="808"/>
        <v>0</v>
      </c>
      <c r="AC818" s="110">
        <f t="shared" si="808"/>
        <v>0</v>
      </c>
      <c r="AD818" s="110">
        <f t="shared" si="808"/>
        <v>0</v>
      </c>
      <c r="AE818" s="110">
        <f t="shared" si="808"/>
        <v>0</v>
      </c>
      <c r="AF818" s="110">
        <f t="shared" si="809"/>
        <v>0</v>
      </c>
      <c r="AG818" s="110">
        <f t="shared" si="809"/>
        <v>0</v>
      </c>
      <c r="AH818" s="110">
        <f t="shared" si="809"/>
        <v>0</v>
      </c>
      <c r="AI818" s="110">
        <f t="shared" si="809"/>
        <v>0</v>
      </c>
      <c r="AJ818" s="110">
        <f t="shared" si="809"/>
        <v>0</v>
      </c>
      <c r="AK818" s="110">
        <f t="shared" si="809"/>
        <v>0</v>
      </c>
      <c r="AL818" s="110">
        <f t="shared" si="809"/>
        <v>0</v>
      </c>
      <c r="AM818" s="110">
        <f t="shared" si="809"/>
        <v>0</v>
      </c>
      <c r="AN818" s="110">
        <f t="shared" si="809"/>
        <v>0</v>
      </c>
      <c r="AO818" s="110">
        <f t="shared" si="809"/>
        <v>0</v>
      </c>
      <c r="AP818" s="110">
        <f t="shared" si="809"/>
        <v>0</v>
      </c>
    </row>
    <row r="819" spans="11:42" x14ac:dyDescent="0.3">
      <c r="K819" s="125">
        <v>3210</v>
      </c>
      <c r="L819" s="110">
        <f t="shared" si="805"/>
        <v>44174</v>
      </c>
      <c r="M819" s="110">
        <f>'Tablica I.-prihodi OŠ'!C435-'POSEBNI DIO-rashodi'!L819</f>
        <v>0</v>
      </c>
      <c r="N819" s="110">
        <f t="shared" si="806"/>
        <v>44174</v>
      </c>
      <c r="O819" s="110">
        <f t="shared" si="807"/>
        <v>0</v>
      </c>
      <c r="P819" s="110">
        <f t="shared" si="807"/>
        <v>0</v>
      </c>
      <c r="Q819" s="110">
        <f t="shared" si="807"/>
        <v>0</v>
      </c>
      <c r="R819" s="110">
        <f t="shared" si="807"/>
        <v>0</v>
      </c>
      <c r="S819" s="110">
        <f t="shared" si="807"/>
        <v>0</v>
      </c>
      <c r="T819" s="110">
        <f t="shared" si="807"/>
        <v>0</v>
      </c>
      <c r="U819" s="110">
        <f t="shared" si="807"/>
        <v>0</v>
      </c>
      <c r="V819" s="110">
        <f t="shared" si="808"/>
        <v>0</v>
      </c>
      <c r="W819" s="110">
        <f t="shared" si="808"/>
        <v>0</v>
      </c>
      <c r="X819" s="110">
        <f t="shared" si="808"/>
        <v>0</v>
      </c>
      <c r="Y819" s="110">
        <f t="shared" si="808"/>
        <v>0</v>
      </c>
      <c r="Z819" s="110">
        <f t="shared" si="808"/>
        <v>0</v>
      </c>
      <c r="AA819" s="110">
        <f t="shared" si="808"/>
        <v>0</v>
      </c>
      <c r="AB819" s="110">
        <f t="shared" si="808"/>
        <v>0</v>
      </c>
      <c r="AC819" s="110">
        <f t="shared" si="808"/>
        <v>0</v>
      </c>
      <c r="AD819" s="110">
        <f t="shared" si="808"/>
        <v>0</v>
      </c>
      <c r="AE819" s="110">
        <f t="shared" si="808"/>
        <v>0</v>
      </c>
      <c r="AF819" s="110">
        <f t="shared" si="809"/>
        <v>0</v>
      </c>
      <c r="AG819" s="110">
        <f t="shared" si="809"/>
        <v>0</v>
      </c>
      <c r="AH819" s="110">
        <f t="shared" si="809"/>
        <v>0</v>
      </c>
      <c r="AI819" s="110">
        <f t="shared" si="809"/>
        <v>0</v>
      </c>
      <c r="AJ819" s="110">
        <f t="shared" si="809"/>
        <v>0</v>
      </c>
      <c r="AK819" s="110">
        <f t="shared" si="809"/>
        <v>0</v>
      </c>
      <c r="AL819" s="110">
        <f t="shared" si="809"/>
        <v>0</v>
      </c>
      <c r="AM819" s="110">
        <f t="shared" si="809"/>
        <v>0</v>
      </c>
      <c r="AN819" s="110">
        <f t="shared" si="809"/>
        <v>0</v>
      </c>
      <c r="AO819" s="110">
        <f t="shared" si="809"/>
        <v>0</v>
      </c>
      <c r="AP819" s="110">
        <f t="shared" si="809"/>
        <v>0</v>
      </c>
    </row>
    <row r="820" spans="11:42" x14ac:dyDescent="0.3">
      <c r="K820" s="125">
        <v>4910</v>
      </c>
      <c r="L820" s="110">
        <f t="shared" si="805"/>
        <v>164727</v>
      </c>
      <c r="M820" s="110">
        <f>'Tablica I.-prihodi OŠ'!C436-'POSEBNI DIO-rashodi'!L820</f>
        <v>0</v>
      </c>
      <c r="N820" s="110">
        <f t="shared" si="806"/>
        <v>164727</v>
      </c>
      <c r="O820" s="110">
        <f t="shared" si="807"/>
        <v>0</v>
      </c>
      <c r="P820" s="110">
        <f t="shared" si="807"/>
        <v>0</v>
      </c>
      <c r="Q820" s="110">
        <f t="shared" si="807"/>
        <v>0</v>
      </c>
      <c r="R820" s="110">
        <f t="shared" si="807"/>
        <v>0</v>
      </c>
      <c r="S820" s="110">
        <f t="shared" si="807"/>
        <v>0</v>
      </c>
      <c r="T820" s="110">
        <f t="shared" si="807"/>
        <v>0</v>
      </c>
      <c r="U820" s="110">
        <f t="shared" si="807"/>
        <v>0</v>
      </c>
      <c r="V820" s="110">
        <f t="shared" si="808"/>
        <v>0</v>
      </c>
      <c r="W820" s="110">
        <f t="shared" si="808"/>
        <v>0</v>
      </c>
      <c r="X820" s="110">
        <f t="shared" si="808"/>
        <v>0</v>
      </c>
      <c r="Y820" s="110">
        <f t="shared" si="808"/>
        <v>0</v>
      </c>
      <c r="Z820" s="110">
        <f t="shared" si="808"/>
        <v>0</v>
      </c>
      <c r="AA820" s="110">
        <f t="shared" si="808"/>
        <v>0</v>
      </c>
      <c r="AB820" s="110">
        <f t="shared" si="808"/>
        <v>0</v>
      </c>
      <c r="AC820" s="110">
        <f t="shared" si="808"/>
        <v>0</v>
      </c>
      <c r="AD820" s="110">
        <f t="shared" si="808"/>
        <v>0</v>
      </c>
      <c r="AE820" s="110">
        <f t="shared" si="808"/>
        <v>0</v>
      </c>
      <c r="AF820" s="110">
        <f t="shared" si="809"/>
        <v>0</v>
      </c>
      <c r="AG820" s="110">
        <f t="shared" si="809"/>
        <v>0</v>
      </c>
      <c r="AH820" s="110">
        <f t="shared" si="809"/>
        <v>0</v>
      </c>
      <c r="AI820" s="110">
        <f t="shared" si="809"/>
        <v>0</v>
      </c>
      <c r="AJ820" s="110">
        <f t="shared" si="809"/>
        <v>0</v>
      </c>
      <c r="AK820" s="110">
        <f t="shared" si="809"/>
        <v>0</v>
      </c>
      <c r="AL820" s="110">
        <f t="shared" si="809"/>
        <v>0</v>
      </c>
      <c r="AM820" s="110">
        <f t="shared" si="809"/>
        <v>0</v>
      </c>
      <c r="AN820" s="110">
        <f t="shared" si="809"/>
        <v>0</v>
      </c>
      <c r="AO820" s="110">
        <f t="shared" si="809"/>
        <v>0</v>
      </c>
      <c r="AP820" s="110">
        <f t="shared" si="809"/>
        <v>0</v>
      </c>
    </row>
    <row r="821" spans="11:42" x14ac:dyDescent="0.3">
      <c r="K821" s="125">
        <v>5410</v>
      </c>
      <c r="L821" s="110">
        <f t="shared" si="805"/>
        <v>5768581</v>
      </c>
      <c r="M821" s="110">
        <f>'Tablica I.-prihodi OŠ'!C437-'POSEBNI DIO-rashodi'!L821</f>
        <v>0</v>
      </c>
      <c r="N821" s="110">
        <f t="shared" si="806"/>
        <v>5768581</v>
      </c>
      <c r="O821" s="110">
        <f t="shared" si="807"/>
        <v>0</v>
      </c>
      <c r="P821" s="110">
        <f t="shared" si="807"/>
        <v>0</v>
      </c>
      <c r="Q821" s="110">
        <f t="shared" si="807"/>
        <v>0</v>
      </c>
      <c r="R821" s="110">
        <f t="shared" si="807"/>
        <v>0</v>
      </c>
      <c r="S821" s="110">
        <f t="shared" si="807"/>
        <v>0</v>
      </c>
      <c r="T821" s="110">
        <f t="shared" si="807"/>
        <v>0</v>
      </c>
      <c r="U821" s="110">
        <f t="shared" si="807"/>
        <v>0</v>
      </c>
      <c r="V821" s="110">
        <f t="shared" si="808"/>
        <v>0</v>
      </c>
      <c r="W821" s="110">
        <f t="shared" si="808"/>
        <v>0</v>
      </c>
      <c r="X821" s="110">
        <f t="shared" si="808"/>
        <v>0</v>
      </c>
      <c r="Y821" s="110">
        <f t="shared" si="808"/>
        <v>0</v>
      </c>
      <c r="Z821" s="110">
        <f t="shared" si="808"/>
        <v>0</v>
      </c>
      <c r="AA821" s="110">
        <f t="shared" si="808"/>
        <v>0</v>
      </c>
      <c r="AB821" s="110">
        <f t="shared" si="808"/>
        <v>0</v>
      </c>
      <c r="AC821" s="110">
        <f t="shared" si="808"/>
        <v>0</v>
      </c>
      <c r="AD821" s="110">
        <f t="shared" si="808"/>
        <v>0</v>
      </c>
      <c r="AE821" s="110">
        <f t="shared" si="808"/>
        <v>0</v>
      </c>
      <c r="AF821" s="110">
        <f t="shared" si="809"/>
        <v>0</v>
      </c>
      <c r="AG821" s="110">
        <f t="shared" si="809"/>
        <v>0</v>
      </c>
      <c r="AH821" s="110">
        <f t="shared" si="809"/>
        <v>0</v>
      </c>
      <c r="AI821" s="110">
        <f t="shared" si="809"/>
        <v>0</v>
      </c>
      <c r="AJ821" s="110">
        <f t="shared" si="809"/>
        <v>0</v>
      </c>
      <c r="AK821" s="110">
        <f t="shared" si="809"/>
        <v>0</v>
      </c>
      <c r="AL821" s="110">
        <f t="shared" si="809"/>
        <v>0</v>
      </c>
      <c r="AM821" s="110">
        <f t="shared" si="809"/>
        <v>0</v>
      </c>
      <c r="AN821" s="110">
        <f t="shared" si="809"/>
        <v>0</v>
      </c>
      <c r="AO821" s="110">
        <f t="shared" si="809"/>
        <v>0</v>
      </c>
      <c r="AP821" s="110">
        <f t="shared" si="809"/>
        <v>0</v>
      </c>
    </row>
    <row r="822" spans="11:42" x14ac:dyDescent="0.3">
      <c r="K822" s="125">
        <v>6210</v>
      </c>
      <c r="L822" s="110">
        <f t="shared" si="805"/>
        <v>0</v>
      </c>
      <c r="M822" s="110">
        <f>'Tablica I.-prihodi OŠ'!C438-'POSEBNI DIO-rashodi'!L822</f>
        <v>0</v>
      </c>
      <c r="N822" s="110">
        <f t="shared" si="806"/>
        <v>0</v>
      </c>
      <c r="O822" s="110">
        <f t="shared" si="807"/>
        <v>0</v>
      </c>
      <c r="P822" s="110">
        <f t="shared" si="807"/>
        <v>0</v>
      </c>
      <c r="Q822" s="110">
        <f t="shared" si="807"/>
        <v>0</v>
      </c>
      <c r="R822" s="110">
        <f t="shared" si="807"/>
        <v>0</v>
      </c>
      <c r="S822" s="110">
        <f t="shared" si="807"/>
        <v>0</v>
      </c>
      <c r="T822" s="110">
        <f t="shared" si="807"/>
        <v>0</v>
      </c>
      <c r="U822" s="110">
        <f t="shared" si="807"/>
        <v>0</v>
      </c>
      <c r="V822" s="110">
        <f t="shared" si="808"/>
        <v>0</v>
      </c>
      <c r="W822" s="110">
        <f t="shared" si="808"/>
        <v>0</v>
      </c>
      <c r="X822" s="110">
        <f t="shared" si="808"/>
        <v>0</v>
      </c>
      <c r="Y822" s="110">
        <f t="shared" si="808"/>
        <v>0</v>
      </c>
      <c r="Z822" s="110">
        <f t="shared" si="808"/>
        <v>0</v>
      </c>
      <c r="AA822" s="110">
        <f t="shared" si="808"/>
        <v>0</v>
      </c>
      <c r="AB822" s="110">
        <f t="shared" si="808"/>
        <v>0</v>
      </c>
      <c r="AC822" s="110">
        <f t="shared" si="808"/>
        <v>0</v>
      </c>
      <c r="AD822" s="110">
        <f t="shared" si="808"/>
        <v>0</v>
      </c>
      <c r="AE822" s="110">
        <f t="shared" si="808"/>
        <v>0</v>
      </c>
      <c r="AF822" s="110">
        <f t="shared" si="809"/>
        <v>0</v>
      </c>
      <c r="AG822" s="110">
        <f t="shared" si="809"/>
        <v>0</v>
      </c>
      <c r="AH822" s="110">
        <f t="shared" si="809"/>
        <v>0</v>
      </c>
      <c r="AI822" s="110">
        <f t="shared" si="809"/>
        <v>0</v>
      </c>
      <c r="AJ822" s="110">
        <f t="shared" si="809"/>
        <v>0</v>
      </c>
      <c r="AK822" s="110">
        <f t="shared" si="809"/>
        <v>0</v>
      </c>
      <c r="AL822" s="110">
        <f t="shared" si="809"/>
        <v>0</v>
      </c>
      <c r="AM822" s="110">
        <f t="shared" si="809"/>
        <v>0</v>
      </c>
      <c r="AN822" s="110">
        <f t="shared" si="809"/>
        <v>0</v>
      </c>
      <c r="AO822" s="110">
        <f t="shared" si="809"/>
        <v>0</v>
      </c>
      <c r="AP822" s="110">
        <f t="shared" si="809"/>
        <v>0</v>
      </c>
    </row>
    <row r="823" spans="11:42" x14ac:dyDescent="0.3">
      <c r="K823" s="125">
        <v>7210</v>
      </c>
      <c r="L823" s="110">
        <f t="shared" si="805"/>
        <v>75120</v>
      </c>
      <c r="M823" s="110">
        <f>'Tablica I.-prihodi OŠ'!C439-'POSEBNI DIO-rashodi'!L823</f>
        <v>0</v>
      </c>
      <c r="N823" s="110">
        <f t="shared" si="806"/>
        <v>75120</v>
      </c>
      <c r="O823" s="110">
        <f t="shared" si="807"/>
        <v>0</v>
      </c>
      <c r="P823" s="110">
        <f t="shared" si="807"/>
        <v>0</v>
      </c>
      <c r="Q823" s="110">
        <f t="shared" si="807"/>
        <v>0</v>
      </c>
      <c r="R823" s="110">
        <f t="shared" si="807"/>
        <v>0</v>
      </c>
      <c r="S823" s="110">
        <f t="shared" si="807"/>
        <v>0</v>
      </c>
      <c r="T823" s="110">
        <f t="shared" si="807"/>
        <v>0</v>
      </c>
      <c r="U823" s="110">
        <f t="shared" si="807"/>
        <v>0</v>
      </c>
      <c r="V823" s="110">
        <f t="shared" si="808"/>
        <v>0</v>
      </c>
      <c r="W823" s="110">
        <f t="shared" si="808"/>
        <v>0</v>
      </c>
      <c r="X823" s="110">
        <f t="shared" si="808"/>
        <v>0</v>
      </c>
      <c r="Y823" s="110">
        <f t="shared" si="808"/>
        <v>0</v>
      </c>
      <c r="Z823" s="110">
        <f t="shared" si="808"/>
        <v>0</v>
      </c>
      <c r="AA823" s="110">
        <f t="shared" si="808"/>
        <v>0</v>
      </c>
      <c r="AB823" s="110">
        <f t="shared" si="808"/>
        <v>0</v>
      </c>
      <c r="AC823" s="110">
        <f t="shared" si="808"/>
        <v>0</v>
      </c>
      <c r="AD823" s="110">
        <f t="shared" si="808"/>
        <v>0</v>
      </c>
      <c r="AE823" s="110">
        <f t="shared" si="808"/>
        <v>0</v>
      </c>
      <c r="AF823" s="110">
        <f t="shared" si="809"/>
        <v>0</v>
      </c>
      <c r="AG823" s="110">
        <f t="shared" si="809"/>
        <v>0</v>
      </c>
      <c r="AH823" s="110">
        <f t="shared" si="809"/>
        <v>0</v>
      </c>
      <c r="AI823" s="110">
        <f t="shared" si="809"/>
        <v>0</v>
      </c>
      <c r="AJ823" s="110">
        <f t="shared" si="809"/>
        <v>0</v>
      </c>
      <c r="AK823" s="110">
        <f t="shared" si="809"/>
        <v>0</v>
      </c>
      <c r="AL823" s="110">
        <f t="shared" si="809"/>
        <v>0</v>
      </c>
      <c r="AM823" s="110">
        <f t="shared" si="809"/>
        <v>0</v>
      </c>
      <c r="AN823" s="110">
        <f t="shared" si="809"/>
        <v>0</v>
      </c>
      <c r="AO823" s="110">
        <f t="shared" si="809"/>
        <v>0</v>
      </c>
      <c r="AP823" s="110">
        <f t="shared" si="809"/>
        <v>0</v>
      </c>
    </row>
    <row r="824" spans="11:42" x14ac:dyDescent="0.3">
      <c r="K824" s="125">
        <v>8210</v>
      </c>
      <c r="L824" s="110">
        <f t="shared" si="805"/>
        <v>0</v>
      </c>
      <c r="M824" s="110">
        <f>'Tablica I.-prihodi OŠ'!C440-'POSEBNI DIO-rashodi'!L824</f>
        <v>0</v>
      </c>
      <c r="N824" s="110">
        <f t="shared" si="806"/>
        <v>0</v>
      </c>
      <c r="O824" s="110">
        <f t="shared" si="807"/>
        <v>0</v>
      </c>
      <c r="P824" s="110">
        <f t="shared" si="807"/>
        <v>0</v>
      </c>
      <c r="Q824" s="110">
        <f t="shared" si="807"/>
        <v>0</v>
      </c>
      <c r="R824" s="110">
        <f t="shared" si="807"/>
        <v>0</v>
      </c>
      <c r="S824" s="110">
        <f t="shared" si="807"/>
        <v>0</v>
      </c>
      <c r="T824" s="110">
        <f t="shared" si="807"/>
        <v>0</v>
      </c>
      <c r="U824" s="110">
        <f t="shared" si="807"/>
        <v>0</v>
      </c>
      <c r="V824" s="110">
        <f t="shared" si="808"/>
        <v>0</v>
      </c>
      <c r="W824" s="110">
        <f t="shared" si="808"/>
        <v>0</v>
      </c>
      <c r="X824" s="110">
        <f t="shared" si="808"/>
        <v>0</v>
      </c>
      <c r="Y824" s="110">
        <f t="shared" si="808"/>
        <v>0</v>
      </c>
      <c r="Z824" s="110">
        <f t="shared" si="808"/>
        <v>0</v>
      </c>
      <c r="AA824" s="110">
        <f t="shared" si="808"/>
        <v>0</v>
      </c>
      <c r="AB824" s="110">
        <f t="shared" si="808"/>
        <v>0</v>
      </c>
      <c r="AC824" s="110">
        <f t="shared" si="808"/>
        <v>0</v>
      </c>
      <c r="AD824" s="110">
        <f t="shared" si="808"/>
        <v>0</v>
      </c>
      <c r="AE824" s="110">
        <f t="shared" si="808"/>
        <v>0</v>
      </c>
      <c r="AF824" s="110">
        <f t="shared" si="809"/>
        <v>0</v>
      </c>
      <c r="AG824" s="110">
        <f t="shared" si="809"/>
        <v>0</v>
      </c>
      <c r="AH824" s="110">
        <f t="shared" si="809"/>
        <v>0</v>
      </c>
      <c r="AI824" s="110">
        <f t="shared" si="809"/>
        <v>0</v>
      </c>
      <c r="AJ824" s="110">
        <f t="shared" si="809"/>
        <v>0</v>
      </c>
      <c r="AK824" s="110">
        <f t="shared" si="809"/>
        <v>0</v>
      </c>
      <c r="AL824" s="110">
        <f t="shared" si="809"/>
        <v>0</v>
      </c>
      <c r="AM824" s="110">
        <f t="shared" si="809"/>
        <v>0</v>
      </c>
      <c r="AN824" s="110">
        <f t="shared" si="809"/>
        <v>0</v>
      </c>
      <c r="AO824" s="110">
        <f t="shared" si="809"/>
        <v>0</v>
      </c>
      <c r="AP824" s="110">
        <f t="shared" si="809"/>
        <v>0</v>
      </c>
    </row>
    <row r="826" spans="11:42" ht="88.5" customHeight="1" x14ac:dyDescent="0.3">
      <c r="K826" s="139" t="s">
        <v>270</v>
      </c>
      <c r="L826" s="130" t="s">
        <v>271</v>
      </c>
      <c r="N826" s="130" t="s">
        <v>271</v>
      </c>
      <c r="O826" s="130" t="s">
        <v>271</v>
      </c>
      <c r="P826" s="130" t="s">
        <v>271</v>
      </c>
      <c r="Q826" s="130" t="s">
        <v>271</v>
      </c>
      <c r="R826" s="130" t="s">
        <v>271</v>
      </c>
      <c r="S826" s="130" t="s">
        <v>271</v>
      </c>
      <c r="T826" s="130" t="s">
        <v>271</v>
      </c>
      <c r="U826" s="130" t="s">
        <v>271</v>
      </c>
      <c r="V826" s="130" t="s">
        <v>271</v>
      </c>
      <c r="W826" s="130" t="s">
        <v>271</v>
      </c>
      <c r="X826" s="130" t="s">
        <v>271</v>
      </c>
      <c r="Y826" s="130" t="s">
        <v>271</v>
      </c>
      <c r="Z826" s="130" t="s">
        <v>271</v>
      </c>
      <c r="AA826" s="130" t="s">
        <v>271</v>
      </c>
      <c r="AB826" s="130" t="s">
        <v>271</v>
      </c>
      <c r="AC826" s="130" t="s">
        <v>271</v>
      </c>
      <c r="AD826" s="130" t="s">
        <v>271</v>
      </c>
      <c r="AE826" s="130" t="s">
        <v>271</v>
      </c>
      <c r="AF826" s="130" t="s">
        <v>271</v>
      </c>
      <c r="AG826" s="130" t="s">
        <v>271</v>
      </c>
      <c r="AH826" s="130" t="s">
        <v>271</v>
      </c>
      <c r="AI826" s="130" t="s">
        <v>271</v>
      </c>
      <c r="AJ826" s="130" t="s">
        <v>271</v>
      </c>
      <c r="AK826" s="130" t="s">
        <v>271</v>
      </c>
      <c r="AL826" s="130" t="s">
        <v>271</v>
      </c>
      <c r="AM826" s="130" t="s">
        <v>271</v>
      </c>
      <c r="AN826" s="130" t="s">
        <v>271</v>
      </c>
      <c r="AO826" s="130" t="s">
        <v>271</v>
      </c>
      <c r="AP826" s="130" t="s">
        <v>271</v>
      </c>
    </row>
    <row r="827" spans="11:42" x14ac:dyDescent="0.3">
      <c r="K827" s="122">
        <v>11</v>
      </c>
      <c r="L827" s="121">
        <f>'Tablica I.-prihodi OŠ'!C429-'POSEBNI DIO-rashodi'!L813</f>
        <v>0</v>
      </c>
      <c r="N827" s="121">
        <f>'Tablica I.-prihodi OŠ'!D429-'POSEBNI DIO-rashodi'!N813</f>
        <v>0</v>
      </c>
      <c r="O827" s="121" t="e">
        <f>#REF!-'POSEBNI DIO-rashodi'!O813</f>
        <v>#REF!</v>
      </c>
      <c r="P827" s="121" t="e">
        <f>#REF!-'POSEBNI DIO-rashodi'!P813</f>
        <v>#REF!</v>
      </c>
      <c r="Q827" s="121" t="e">
        <f>#REF!-'POSEBNI DIO-rashodi'!Q813</f>
        <v>#REF!</v>
      </c>
      <c r="R827" s="121" t="e">
        <f>#REF!-'POSEBNI DIO-rashodi'!R813</f>
        <v>#REF!</v>
      </c>
      <c r="S827" s="121" t="e">
        <f>#REF!-'POSEBNI DIO-rashodi'!S813</f>
        <v>#REF!</v>
      </c>
      <c r="T827" s="121" t="e">
        <f>#REF!-'POSEBNI DIO-rashodi'!T813</f>
        <v>#REF!</v>
      </c>
      <c r="U827" s="121" t="e">
        <f>#REF!-'POSEBNI DIO-rashodi'!U813</f>
        <v>#REF!</v>
      </c>
      <c r="V827" s="121" t="e">
        <f>#REF!-'POSEBNI DIO-rashodi'!V813</f>
        <v>#REF!</v>
      </c>
      <c r="W827" s="121" t="e">
        <f>#REF!-'POSEBNI DIO-rashodi'!W813</f>
        <v>#REF!</v>
      </c>
      <c r="X827" s="121" t="e">
        <f>#REF!-'POSEBNI DIO-rashodi'!X813</f>
        <v>#REF!</v>
      </c>
      <c r="Y827" s="121" t="e">
        <f>#REF!-'POSEBNI DIO-rashodi'!Y813</f>
        <v>#REF!</v>
      </c>
      <c r="Z827" s="121" t="e">
        <f>#REF!-'POSEBNI DIO-rashodi'!Z813</f>
        <v>#REF!</v>
      </c>
      <c r="AA827" s="121" t="e">
        <f>#REF!-'POSEBNI DIO-rashodi'!AA813</f>
        <v>#REF!</v>
      </c>
      <c r="AB827" s="121" t="e">
        <f>#REF!-'POSEBNI DIO-rashodi'!AB813</f>
        <v>#REF!</v>
      </c>
      <c r="AC827" s="121" t="e">
        <f>#REF!-'POSEBNI DIO-rashodi'!AC813</f>
        <v>#REF!</v>
      </c>
      <c r="AD827" s="121" t="e">
        <f>#REF!-'POSEBNI DIO-rashodi'!AD813</f>
        <v>#REF!</v>
      </c>
      <c r="AE827" s="121" t="e">
        <f>#REF!-'POSEBNI DIO-rashodi'!AE813</f>
        <v>#REF!</v>
      </c>
      <c r="AF827" s="121" t="e">
        <f>#REF!-'POSEBNI DIO-rashodi'!AF813</f>
        <v>#REF!</v>
      </c>
      <c r="AG827" s="121" t="e">
        <f>#REF!-'POSEBNI DIO-rashodi'!AG813</f>
        <v>#REF!</v>
      </c>
      <c r="AH827" s="121" t="e">
        <f>#REF!-'POSEBNI DIO-rashodi'!AH813</f>
        <v>#REF!</v>
      </c>
      <c r="AI827" s="121" t="e">
        <f>#REF!-'POSEBNI DIO-rashodi'!AI813</f>
        <v>#REF!</v>
      </c>
      <c r="AJ827" s="121" t="e">
        <f>#REF!-'POSEBNI DIO-rashodi'!AJ813</f>
        <v>#REF!</v>
      </c>
      <c r="AK827" s="121" t="e">
        <f>#REF!-'POSEBNI DIO-rashodi'!AK813</f>
        <v>#REF!</v>
      </c>
      <c r="AL827" s="121" t="e">
        <f>#REF!-'POSEBNI DIO-rashodi'!AL813</f>
        <v>#REF!</v>
      </c>
      <c r="AM827" s="121" t="e">
        <f>#REF!-'POSEBNI DIO-rashodi'!AM813</f>
        <v>#REF!</v>
      </c>
      <c r="AN827" s="121" t="e">
        <f>#REF!-'POSEBNI DIO-rashodi'!AN813</f>
        <v>#REF!</v>
      </c>
      <c r="AO827" s="121" t="e">
        <f>#REF!-'POSEBNI DIO-rashodi'!AO813</f>
        <v>#REF!</v>
      </c>
      <c r="AP827" s="121" t="e">
        <f>#REF!-'POSEBNI DIO-rashodi'!AP813</f>
        <v>#REF!</v>
      </c>
    </row>
    <row r="828" spans="11:42" x14ac:dyDescent="0.3">
      <c r="K828" s="120">
        <v>12</v>
      </c>
      <c r="L828" s="121">
        <f>'Tablica I.-prihodi OŠ'!C430-'POSEBNI DIO-rashodi'!L814</f>
        <v>0</v>
      </c>
      <c r="N828" s="121">
        <f>'Tablica I.-prihodi OŠ'!D430-'POSEBNI DIO-rashodi'!N814</f>
        <v>0</v>
      </c>
      <c r="O828" s="121" t="e">
        <f>#REF!-'POSEBNI DIO-rashodi'!O814</f>
        <v>#REF!</v>
      </c>
      <c r="P828" s="121" t="e">
        <f>#REF!-'POSEBNI DIO-rashodi'!P814</f>
        <v>#REF!</v>
      </c>
      <c r="Q828" s="121" t="e">
        <f>#REF!-'POSEBNI DIO-rashodi'!Q814</f>
        <v>#REF!</v>
      </c>
      <c r="R828" s="121" t="e">
        <f>#REF!-'POSEBNI DIO-rashodi'!R814</f>
        <v>#REF!</v>
      </c>
      <c r="S828" s="121" t="e">
        <f>#REF!-'POSEBNI DIO-rashodi'!S814</f>
        <v>#REF!</v>
      </c>
      <c r="T828" s="121" t="e">
        <f>#REF!-'POSEBNI DIO-rashodi'!T814</f>
        <v>#REF!</v>
      </c>
      <c r="U828" s="121" t="e">
        <f>#REF!-'POSEBNI DIO-rashodi'!U814</f>
        <v>#REF!</v>
      </c>
      <c r="V828" s="121" t="e">
        <f>#REF!-'POSEBNI DIO-rashodi'!V814</f>
        <v>#REF!</v>
      </c>
      <c r="W828" s="121" t="e">
        <f>#REF!-'POSEBNI DIO-rashodi'!W814</f>
        <v>#REF!</v>
      </c>
      <c r="X828" s="121" t="e">
        <f>#REF!-'POSEBNI DIO-rashodi'!X814</f>
        <v>#REF!</v>
      </c>
      <c r="Y828" s="121" t="e">
        <f>#REF!-'POSEBNI DIO-rashodi'!Y814</f>
        <v>#REF!</v>
      </c>
      <c r="Z828" s="121" t="e">
        <f>#REF!-'POSEBNI DIO-rashodi'!Z814</f>
        <v>#REF!</v>
      </c>
      <c r="AA828" s="121" t="e">
        <f>#REF!-'POSEBNI DIO-rashodi'!AA814</f>
        <v>#REF!</v>
      </c>
      <c r="AB828" s="121" t="e">
        <f>#REF!-'POSEBNI DIO-rashodi'!AB814</f>
        <v>#REF!</v>
      </c>
      <c r="AC828" s="121" t="e">
        <f>#REF!-'POSEBNI DIO-rashodi'!AC814</f>
        <v>#REF!</v>
      </c>
      <c r="AD828" s="121" t="e">
        <f>#REF!-'POSEBNI DIO-rashodi'!AD814</f>
        <v>#REF!</v>
      </c>
      <c r="AE828" s="121" t="e">
        <f>#REF!-'POSEBNI DIO-rashodi'!AE814</f>
        <v>#REF!</v>
      </c>
      <c r="AF828" s="121" t="e">
        <f>#REF!-'POSEBNI DIO-rashodi'!AF814</f>
        <v>#REF!</v>
      </c>
      <c r="AG828" s="121" t="e">
        <f>#REF!-'POSEBNI DIO-rashodi'!AG814</f>
        <v>#REF!</v>
      </c>
      <c r="AH828" s="121" t="e">
        <f>#REF!-'POSEBNI DIO-rashodi'!AH814</f>
        <v>#REF!</v>
      </c>
      <c r="AI828" s="121" t="e">
        <f>#REF!-'POSEBNI DIO-rashodi'!AI814</f>
        <v>#REF!</v>
      </c>
      <c r="AJ828" s="121" t="e">
        <f>#REF!-'POSEBNI DIO-rashodi'!AJ814</f>
        <v>#REF!</v>
      </c>
      <c r="AK828" s="121" t="e">
        <f>#REF!-'POSEBNI DIO-rashodi'!AK814</f>
        <v>#REF!</v>
      </c>
      <c r="AL828" s="121" t="e">
        <f>#REF!-'POSEBNI DIO-rashodi'!AL814</f>
        <v>#REF!</v>
      </c>
      <c r="AM828" s="121" t="e">
        <f>#REF!-'POSEBNI DIO-rashodi'!AM814</f>
        <v>#REF!</v>
      </c>
      <c r="AN828" s="121" t="e">
        <f>#REF!-'POSEBNI DIO-rashodi'!AN814</f>
        <v>#REF!</v>
      </c>
      <c r="AO828" s="121" t="e">
        <f>#REF!-'POSEBNI DIO-rashodi'!AO814</f>
        <v>#REF!</v>
      </c>
      <c r="AP828" s="121" t="e">
        <f>#REF!-'POSEBNI DIO-rashodi'!AP814</f>
        <v>#REF!</v>
      </c>
    </row>
    <row r="829" spans="11:42" x14ac:dyDescent="0.3">
      <c r="K829" s="120">
        <v>5103</v>
      </c>
      <c r="L829" s="121">
        <f>'Tablica I.-prihodi OŠ'!C431-'POSEBNI DIO-rashodi'!L815</f>
        <v>0</v>
      </c>
      <c r="N829" s="121">
        <f>'Tablica I.-prihodi OŠ'!D431-'POSEBNI DIO-rashodi'!N815</f>
        <v>0</v>
      </c>
      <c r="O829" s="121" t="e">
        <f>#REF!-'POSEBNI DIO-rashodi'!O815</f>
        <v>#REF!</v>
      </c>
      <c r="P829" s="121" t="e">
        <f>#REF!-'POSEBNI DIO-rashodi'!P815</f>
        <v>#REF!</v>
      </c>
      <c r="Q829" s="121" t="e">
        <f>#REF!-'POSEBNI DIO-rashodi'!Q815</f>
        <v>#REF!</v>
      </c>
      <c r="R829" s="121" t="e">
        <f>#REF!-'POSEBNI DIO-rashodi'!R815</f>
        <v>#REF!</v>
      </c>
      <c r="S829" s="121" t="e">
        <f>#REF!-'POSEBNI DIO-rashodi'!S815</f>
        <v>#REF!</v>
      </c>
      <c r="T829" s="121" t="e">
        <f>#REF!-'POSEBNI DIO-rashodi'!T815</f>
        <v>#REF!</v>
      </c>
      <c r="U829" s="121" t="e">
        <f>#REF!-'POSEBNI DIO-rashodi'!U815</f>
        <v>#REF!</v>
      </c>
      <c r="V829" s="121" t="e">
        <f>#REF!-'POSEBNI DIO-rashodi'!V815</f>
        <v>#REF!</v>
      </c>
      <c r="W829" s="121" t="e">
        <f>#REF!-'POSEBNI DIO-rashodi'!W815</f>
        <v>#REF!</v>
      </c>
      <c r="X829" s="121" t="e">
        <f>#REF!-'POSEBNI DIO-rashodi'!X815</f>
        <v>#REF!</v>
      </c>
      <c r="Y829" s="121" t="e">
        <f>#REF!-'POSEBNI DIO-rashodi'!Y815</f>
        <v>#REF!</v>
      </c>
      <c r="Z829" s="121" t="e">
        <f>#REF!-'POSEBNI DIO-rashodi'!Z815</f>
        <v>#REF!</v>
      </c>
      <c r="AA829" s="121" t="e">
        <f>#REF!-'POSEBNI DIO-rashodi'!AA815</f>
        <v>#REF!</v>
      </c>
      <c r="AB829" s="121" t="e">
        <f>#REF!-'POSEBNI DIO-rashodi'!AB815</f>
        <v>#REF!</v>
      </c>
      <c r="AC829" s="121" t="e">
        <f>#REF!-'POSEBNI DIO-rashodi'!AC815</f>
        <v>#REF!</v>
      </c>
      <c r="AD829" s="121" t="e">
        <f>#REF!-'POSEBNI DIO-rashodi'!AD815</f>
        <v>#REF!</v>
      </c>
      <c r="AE829" s="121" t="e">
        <f>#REF!-'POSEBNI DIO-rashodi'!AE815</f>
        <v>#REF!</v>
      </c>
      <c r="AF829" s="121" t="e">
        <f>#REF!-'POSEBNI DIO-rashodi'!AF815</f>
        <v>#REF!</v>
      </c>
      <c r="AG829" s="121" t="e">
        <f>#REF!-'POSEBNI DIO-rashodi'!AG815</f>
        <v>#REF!</v>
      </c>
      <c r="AH829" s="121" t="e">
        <f>#REF!-'POSEBNI DIO-rashodi'!AH815</f>
        <v>#REF!</v>
      </c>
      <c r="AI829" s="121" t="e">
        <f>#REF!-'POSEBNI DIO-rashodi'!AI815</f>
        <v>#REF!</v>
      </c>
      <c r="AJ829" s="121" t="e">
        <f>#REF!-'POSEBNI DIO-rashodi'!AJ815</f>
        <v>#REF!</v>
      </c>
      <c r="AK829" s="121" t="e">
        <f>#REF!-'POSEBNI DIO-rashodi'!AK815</f>
        <v>#REF!</v>
      </c>
      <c r="AL829" s="121" t="e">
        <f>#REF!-'POSEBNI DIO-rashodi'!AL815</f>
        <v>#REF!</v>
      </c>
      <c r="AM829" s="121" t="e">
        <f>#REF!-'POSEBNI DIO-rashodi'!AM815</f>
        <v>#REF!</v>
      </c>
      <c r="AN829" s="121" t="e">
        <f>#REF!-'POSEBNI DIO-rashodi'!AN815</f>
        <v>#REF!</v>
      </c>
      <c r="AO829" s="121" t="e">
        <f>#REF!-'POSEBNI DIO-rashodi'!AO815</f>
        <v>#REF!</v>
      </c>
      <c r="AP829" s="121" t="e">
        <f>#REF!-'POSEBNI DIO-rashodi'!AP815</f>
        <v>#REF!</v>
      </c>
    </row>
    <row r="830" spans="11:42" x14ac:dyDescent="0.3">
      <c r="K830" s="120">
        <v>526</v>
      </c>
      <c r="L830" s="121">
        <f>'Tablica I.-prihodi OŠ'!C432-'POSEBNI DIO-rashodi'!L816</f>
        <v>0</v>
      </c>
      <c r="N830" s="121">
        <f>'Tablica I.-prihodi OŠ'!D432-'POSEBNI DIO-rashodi'!N816</f>
        <v>0</v>
      </c>
      <c r="O830" s="121" t="e">
        <f>#REF!-'POSEBNI DIO-rashodi'!O816</f>
        <v>#REF!</v>
      </c>
      <c r="P830" s="121" t="e">
        <f>#REF!-'POSEBNI DIO-rashodi'!P816</f>
        <v>#REF!</v>
      </c>
      <c r="Q830" s="121" t="e">
        <f>#REF!-'POSEBNI DIO-rashodi'!Q816</f>
        <v>#REF!</v>
      </c>
      <c r="R830" s="121" t="e">
        <f>#REF!-'POSEBNI DIO-rashodi'!R816</f>
        <v>#REF!</v>
      </c>
      <c r="S830" s="121" t="e">
        <f>#REF!-'POSEBNI DIO-rashodi'!S816</f>
        <v>#REF!</v>
      </c>
      <c r="T830" s="121" t="e">
        <f>#REF!-'POSEBNI DIO-rashodi'!T816</f>
        <v>#REF!</v>
      </c>
      <c r="U830" s="121" t="e">
        <f>#REF!-'POSEBNI DIO-rashodi'!U816</f>
        <v>#REF!</v>
      </c>
      <c r="V830" s="121" t="e">
        <f>#REF!-'POSEBNI DIO-rashodi'!V816</f>
        <v>#REF!</v>
      </c>
      <c r="W830" s="121" t="e">
        <f>#REF!-'POSEBNI DIO-rashodi'!W816</f>
        <v>#REF!</v>
      </c>
      <c r="X830" s="121" t="e">
        <f>#REF!-'POSEBNI DIO-rashodi'!X816</f>
        <v>#REF!</v>
      </c>
      <c r="Y830" s="121" t="e">
        <f>#REF!-'POSEBNI DIO-rashodi'!Y816</f>
        <v>#REF!</v>
      </c>
      <c r="Z830" s="121" t="e">
        <f>#REF!-'POSEBNI DIO-rashodi'!Z816</f>
        <v>#REF!</v>
      </c>
      <c r="AA830" s="121" t="e">
        <f>#REF!-'POSEBNI DIO-rashodi'!AA816</f>
        <v>#REF!</v>
      </c>
      <c r="AB830" s="121" t="e">
        <f>#REF!-'POSEBNI DIO-rashodi'!AB816</f>
        <v>#REF!</v>
      </c>
      <c r="AC830" s="121" t="e">
        <f>#REF!-'POSEBNI DIO-rashodi'!AC816</f>
        <v>#REF!</v>
      </c>
      <c r="AD830" s="121" t="e">
        <f>#REF!-'POSEBNI DIO-rashodi'!AD816</f>
        <v>#REF!</v>
      </c>
      <c r="AE830" s="121" t="e">
        <f>#REF!-'POSEBNI DIO-rashodi'!AE816</f>
        <v>#REF!</v>
      </c>
      <c r="AF830" s="121" t="e">
        <f>#REF!-'POSEBNI DIO-rashodi'!AF816</f>
        <v>#REF!</v>
      </c>
      <c r="AG830" s="121" t="e">
        <f>#REF!-'POSEBNI DIO-rashodi'!AG816</f>
        <v>#REF!</v>
      </c>
      <c r="AH830" s="121" t="e">
        <f>#REF!-'POSEBNI DIO-rashodi'!AH816</f>
        <v>#REF!</v>
      </c>
      <c r="AI830" s="121" t="e">
        <f>#REF!-'POSEBNI DIO-rashodi'!AI816</f>
        <v>#REF!</v>
      </c>
      <c r="AJ830" s="121" t="e">
        <f>#REF!-'POSEBNI DIO-rashodi'!AJ816</f>
        <v>#REF!</v>
      </c>
      <c r="AK830" s="121" t="e">
        <f>#REF!-'POSEBNI DIO-rashodi'!AK816</f>
        <v>#REF!</v>
      </c>
      <c r="AL830" s="121" t="e">
        <f>#REF!-'POSEBNI DIO-rashodi'!AL816</f>
        <v>#REF!</v>
      </c>
      <c r="AM830" s="121" t="e">
        <f>#REF!-'POSEBNI DIO-rashodi'!AM816</f>
        <v>#REF!</v>
      </c>
      <c r="AN830" s="121" t="e">
        <f>#REF!-'POSEBNI DIO-rashodi'!AN816</f>
        <v>#REF!</v>
      </c>
      <c r="AO830" s="121" t="e">
        <f>#REF!-'POSEBNI DIO-rashodi'!AO816</f>
        <v>#REF!</v>
      </c>
      <c r="AP830" s="121" t="e">
        <f>#REF!-'POSEBNI DIO-rashodi'!AP816</f>
        <v>#REF!</v>
      </c>
    </row>
    <row r="831" spans="11:42" x14ac:dyDescent="0.3">
      <c r="K831" s="120">
        <v>527</v>
      </c>
      <c r="L831" s="121">
        <f>'Tablica I.-prihodi OŠ'!C433-'POSEBNI DIO-rashodi'!L817</f>
        <v>0</v>
      </c>
      <c r="N831" s="121">
        <f>'Tablica I.-prihodi OŠ'!D433-'POSEBNI DIO-rashodi'!N817</f>
        <v>0</v>
      </c>
      <c r="O831" s="121" t="e">
        <f>#REF!-'POSEBNI DIO-rashodi'!O817</f>
        <v>#REF!</v>
      </c>
      <c r="P831" s="121" t="e">
        <f>#REF!-'POSEBNI DIO-rashodi'!P817</f>
        <v>#REF!</v>
      </c>
      <c r="Q831" s="121" t="e">
        <f>#REF!-'POSEBNI DIO-rashodi'!Q817</f>
        <v>#REF!</v>
      </c>
      <c r="R831" s="121" t="e">
        <f>#REF!-'POSEBNI DIO-rashodi'!R817</f>
        <v>#REF!</v>
      </c>
      <c r="S831" s="121" t="e">
        <f>#REF!-'POSEBNI DIO-rashodi'!S817</f>
        <v>#REF!</v>
      </c>
      <c r="T831" s="121" t="e">
        <f>#REF!-'POSEBNI DIO-rashodi'!T817</f>
        <v>#REF!</v>
      </c>
      <c r="U831" s="121" t="e">
        <f>#REF!-'POSEBNI DIO-rashodi'!U817</f>
        <v>#REF!</v>
      </c>
      <c r="V831" s="121" t="e">
        <f>#REF!-'POSEBNI DIO-rashodi'!V817</f>
        <v>#REF!</v>
      </c>
      <c r="W831" s="121" t="e">
        <f>#REF!-'POSEBNI DIO-rashodi'!W817</f>
        <v>#REF!</v>
      </c>
      <c r="X831" s="121" t="e">
        <f>#REF!-'POSEBNI DIO-rashodi'!X817</f>
        <v>#REF!</v>
      </c>
      <c r="Y831" s="121" t="e">
        <f>#REF!-'POSEBNI DIO-rashodi'!Y817</f>
        <v>#REF!</v>
      </c>
      <c r="Z831" s="121" t="e">
        <f>#REF!-'POSEBNI DIO-rashodi'!Z817</f>
        <v>#REF!</v>
      </c>
      <c r="AA831" s="121" t="e">
        <f>#REF!-'POSEBNI DIO-rashodi'!AA817</f>
        <v>#REF!</v>
      </c>
      <c r="AB831" s="121" t="e">
        <f>#REF!-'POSEBNI DIO-rashodi'!AB817</f>
        <v>#REF!</v>
      </c>
      <c r="AC831" s="121" t="e">
        <f>#REF!-'POSEBNI DIO-rashodi'!AC817</f>
        <v>#REF!</v>
      </c>
      <c r="AD831" s="121" t="e">
        <f>#REF!-'POSEBNI DIO-rashodi'!AD817</f>
        <v>#REF!</v>
      </c>
      <c r="AE831" s="121" t="e">
        <f>#REF!-'POSEBNI DIO-rashodi'!AE817</f>
        <v>#REF!</v>
      </c>
      <c r="AF831" s="121" t="e">
        <f>#REF!-'POSEBNI DIO-rashodi'!AF817</f>
        <v>#REF!</v>
      </c>
      <c r="AG831" s="121" t="e">
        <f>#REF!-'POSEBNI DIO-rashodi'!AG817</f>
        <v>#REF!</v>
      </c>
      <c r="AH831" s="121" t="e">
        <f>#REF!-'POSEBNI DIO-rashodi'!AH817</f>
        <v>#REF!</v>
      </c>
      <c r="AI831" s="121" t="e">
        <f>#REF!-'POSEBNI DIO-rashodi'!AI817</f>
        <v>#REF!</v>
      </c>
      <c r="AJ831" s="121" t="e">
        <f>#REF!-'POSEBNI DIO-rashodi'!AJ817</f>
        <v>#REF!</v>
      </c>
      <c r="AK831" s="121" t="e">
        <f>#REF!-'POSEBNI DIO-rashodi'!AK817</f>
        <v>#REF!</v>
      </c>
      <c r="AL831" s="121" t="e">
        <f>#REF!-'POSEBNI DIO-rashodi'!AL817</f>
        <v>#REF!</v>
      </c>
      <c r="AM831" s="121" t="e">
        <f>#REF!-'POSEBNI DIO-rashodi'!AM817</f>
        <v>#REF!</v>
      </c>
      <c r="AN831" s="121" t="e">
        <f>#REF!-'POSEBNI DIO-rashodi'!AN817</f>
        <v>#REF!</v>
      </c>
      <c r="AO831" s="121" t="e">
        <f>#REF!-'POSEBNI DIO-rashodi'!AO817</f>
        <v>#REF!</v>
      </c>
      <c r="AP831" s="121" t="e">
        <f>#REF!-'POSEBNI DIO-rashodi'!AP817</f>
        <v>#REF!</v>
      </c>
    </row>
    <row r="832" spans="11:42" x14ac:dyDescent="0.3">
      <c r="K832" s="120">
        <v>5212</v>
      </c>
      <c r="L832" s="121">
        <f>'Tablica I.-prihodi OŠ'!C434-'POSEBNI DIO-rashodi'!L818</f>
        <v>0</v>
      </c>
      <c r="N832" s="121">
        <f>'Tablica I.-prihodi OŠ'!D434-'POSEBNI DIO-rashodi'!N818</f>
        <v>0</v>
      </c>
      <c r="O832" s="121" t="e">
        <f>#REF!-'POSEBNI DIO-rashodi'!O818</f>
        <v>#REF!</v>
      </c>
      <c r="P832" s="121" t="e">
        <f>#REF!-'POSEBNI DIO-rashodi'!P818</f>
        <v>#REF!</v>
      </c>
      <c r="Q832" s="121" t="e">
        <f>#REF!-'POSEBNI DIO-rashodi'!Q818</f>
        <v>#REF!</v>
      </c>
      <c r="R832" s="121" t="e">
        <f>#REF!-'POSEBNI DIO-rashodi'!R818</f>
        <v>#REF!</v>
      </c>
      <c r="S832" s="121" t="e">
        <f>#REF!-'POSEBNI DIO-rashodi'!S818</f>
        <v>#REF!</v>
      </c>
      <c r="T832" s="121" t="e">
        <f>#REF!-'POSEBNI DIO-rashodi'!T818</f>
        <v>#REF!</v>
      </c>
      <c r="U832" s="121" t="e">
        <f>#REF!-'POSEBNI DIO-rashodi'!U818</f>
        <v>#REF!</v>
      </c>
      <c r="V832" s="121" t="e">
        <f>#REF!-'POSEBNI DIO-rashodi'!V818</f>
        <v>#REF!</v>
      </c>
      <c r="W832" s="121" t="e">
        <f>#REF!-'POSEBNI DIO-rashodi'!W818</f>
        <v>#REF!</v>
      </c>
      <c r="X832" s="121" t="e">
        <f>#REF!-'POSEBNI DIO-rashodi'!X818</f>
        <v>#REF!</v>
      </c>
      <c r="Y832" s="121" t="e">
        <f>#REF!-'POSEBNI DIO-rashodi'!Y818</f>
        <v>#REF!</v>
      </c>
      <c r="Z832" s="121" t="e">
        <f>#REF!-'POSEBNI DIO-rashodi'!Z818</f>
        <v>#REF!</v>
      </c>
      <c r="AA832" s="121" t="e">
        <f>#REF!-'POSEBNI DIO-rashodi'!AA818</f>
        <v>#REF!</v>
      </c>
      <c r="AB832" s="121" t="e">
        <f>#REF!-'POSEBNI DIO-rashodi'!AB818</f>
        <v>#REF!</v>
      </c>
      <c r="AC832" s="121" t="e">
        <f>#REF!-'POSEBNI DIO-rashodi'!AC818</f>
        <v>#REF!</v>
      </c>
      <c r="AD832" s="121" t="e">
        <f>#REF!-'POSEBNI DIO-rashodi'!AD818</f>
        <v>#REF!</v>
      </c>
      <c r="AE832" s="121" t="e">
        <f>#REF!-'POSEBNI DIO-rashodi'!AE818</f>
        <v>#REF!</v>
      </c>
      <c r="AF832" s="121" t="e">
        <f>#REF!-'POSEBNI DIO-rashodi'!AF818</f>
        <v>#REF!</v>
      </c>
      <c r="AG832" s="121" t="e">
        <f>#REF!-'POSEBNI DIO-rashodi'!AG818</f>
        <v>#REF!</v>
      </c>
      <c r="AH832" s="121" t="e">
        <f>#REF!-'POSEBNI DIO-rashodi'!AH818</f>
        <v>#REF!</v>
      </c>
      <c r="AI832" s="121" t="e">
        <f>#REF!-'POSEBNI DIO-rashodi'!AI818</f>
        <v>#REF!</v>
      </c>
      <c r="AJ832" s="121" t="e">
        <f>#REF!-'POSEBNI DIO-rashodi'!AJ818</f>
        <v>#REF!</v>
      </c>
      <c r="AK832" s="121" t="e">
        <f>#REF!-'POSEBNI DIO-rashodi'!AK818</f>
        <v>#REF!</v>
      </c>
      <c r="AL832" s="121" t="e">
        <f>#REF!-'POSEBNI DIO-rashodi'!AL818</f>
        <v>#REF!</v>
      </c>
      <c r="AM832" s="121" t="e">
        <f>#REF!-'POSEBNI DIO-rashodi'!AM818</f>
        <v>#REF!</v>
      </c>
      <c r="AN832" s="121" t="e">
        <f>#REF!-'POSEBNI DIO-rashodi'!AN818</f>
        <v>#REF!</v>
      </c>
      <c r="AO832" s="121" t="e">
        <f>#REF!-'POSEBNI DIO-rashodi'!AO818</f>
        <v>#REF!</v>
      </c>
      <c r="AP832" s="121" t="e">
        <f>#REF!-'POSEBNI DIO-rashodi'!AP818</f>
        <v>#REF!</v>
      </c>
    </row>
    <row r="833" spans="11:42" x14ac:dyDescent="0.3">
      <c r="K833" s="125">
        <v>3210</v>
      </c>
      <c r="L833" s="121">
        <f>'Tablica I.-prihodi OŠ'!C435-'POSEBNI DIO-rashodi'!L819</f>
        <v>0</v>
      </c>
      <c r="N833" s="121">
        <f>'Tablica I.-prihodi OŠ'!D435-'POSEBNI DIO-rashodi'!N819</f>
        <v>0</v>
      </c>
      <c r="O833" s="121" t="e">
        <f>#REF!-'POSEBNI DIO-rashodi'!O819</f>
        <v>#REF!</v>
      </c>
      <c r="P833" s="121" t="e">
        <f>#REF!-'POSEBNI DIO-rashodi'!P819</f>
        <v>#REF!</v>
      </c>
      <c r="Q833" s="121" t="e">
        <f>#REF!-'POSEBNI DIO-rashodi'!Q819</f>
        <v>#REF!</v>
      </c>
      <c r="R833" s="121" t="e">
        <f>#REF!-'POSEBNI DIO-rashodi'!R819</f>
        <v>#REF!</v>
      </c>
      <c r="S833" s="121" t="e">
        <f>#REF!-'POSEBNI DIO-rashodi'!S819</f>
        <v>#REF!</v>
      </c>
      <c r="T833" s="121" t="e">
        <f>#REF!-'POSEBNI DIO-rashodi'!T819</f>
        <v>#REF!</v>
      </c>
      <c r="U833" s="121" t="e">
        <f>#REF!-'POSEBNI DIO-rashodi'!U819</f>
        <v>#REF!</v>
      </c>
      <c r="V833" s="121" t="e">
        <f>#REF!-'POSEBNI DIO-rashodi'!V819</f>
        <v>#REF!</v>
      </c>
      <c r="W833" s="121" t="e">
        <f>#REF!-'POSEBNI DIO-rashodi'!W819</f>
        <v>#REF!</v>
      </c>
      <c r="X833" s="121" t="e">
        <f>#REF!-'POSEBNI DIO-rashodi'!X819</f>
        <v>#REF!</v>
      </c>
      <c r="Y833" s="121" t="e">
        <f>#REF!-'POSEBNI DIO-rashodi'!Y819</f>
        <v>#REF!</v>
      </c>
      <c r="Z833" s="121" t="e">
        <f>#REF!-'POSEBNI DIO-rashodi'!Z819</f>
        <v>#REF!</v>
      </c>
      <c r="AA833" s="121" t="e">
        <f>#REF!-'POSEBNI DIO-rashodi'!AA819</f>
        <v>#REF!</v>
      </c>
      <c r="AB833" s="121" t="e">
        <f>#REF!-'POSEBNI DIO-rashodi'!AB819</f>
        <v>#REF!</v>
      </c>
      <c r="AC833" s="121" t="e">
        <f>#REF!-'POSEBNI DIO-rashodi'!AC819</f>
        <v>#REF!</v>
      </c>
      <c r="AD833" s="121" t="e">
        <f>#REF!-'POSEBNI DIO-rashodi'!AD819</f>
        <v>#REF!</v>
      </c>
      <c r="AE833" s="121" t="e">
        <f>#REF!-'POSEBNI DIO-rashodi'!AE819</f>
        <v>#REF!</v>
      </c>
      <c r="AF833" s="121" t="e">
        <f>#REF!-'POSEBNI DIO-rashodi'!AF819</f>
        <v>#REF!</v>
      </c>
      <c r="AG833" s="121" t="e">
        <f>#REF!-'POSEBNI DIO-rashodi'!AG819</f>
        <v>#REF!</v>
      </c>
      <c r="AH833" s="121" t="e">
        <f>#REF!-'POSEBNI DIO-rashodi'!AH819</f>
        <v>#REF!</v>
      </c>
      <c r="AI833" s="121" t="e">
        <f>#REF!-'POSEBNI DIO-rashodi'!AI819</f>
        <v>#REF!</v>
      </c>
      <c r="AJ833" s="121" t="e">
        <f>#REF!-'POSEBNI DIO-rashodi'!AJ819</f>
        <v>#REF!</v>
      </c>
      <c r="AK833" s="121" t="e">
        <f>#REF!-'POSEBNI DIO-rashodi'!AK819</f>
        <v>#REF!</v>
      </c>
      <c r="AL833" s="121" t="e">
        <f>#REF!-'POSEBNI DIO-rashodi'!AL819</f>
        <v>#REF!</v>
      </c>
      <c r="AM833" s="121" t="e">
        <f>#REF!-'POSEBNI DIO-rashodi'!AM819</f>
        <v>#REF!</v>
      </c>
      <c r="AN833" s="121" t="e">
        <f>#REF!-'POSEBNI DIO-rashodi'!AN819</f>
        <v>#REF!</v>
      </c>
      <c r="AO833" s="121" t="e">
        <f>#REF!-'POSEBNI DIO-rashodi'!AO819</f>
        <v>#REF!</v>
      </c>
      <c r="AP833" s="121" t="e">
        <f>#REF!-'POSEBNI DIO-rashodi'!AP819</f>
        <v>#REF!</v>
      </c>
    </row>
    <row r="834" spans="11:42" x14ac:dyDescent="0.3">
      <c r="K834" s="125">
        <v>4910</v>
      </c>
      <c r="L834" s="121">
        <f>'Tablica I.-prihodi OŠ'!C436-'POSEBNI DIO-rashodi'!L820</f>
        <v>0</v>
      </c>
      <c r="N834" s="121">
        <f>'Tablica I.-prihodi OŠ'!D436-'POSEBNI DIO-rashodi'!N820</f>
        <v>0</v>
      </c>
      <c r="O834" s="121" t="e">
        <f>#REF!-'POSEBNI DIO-rashodi'!O820</f>
        <v>#REF!</v>
      </c>
      <c r="P834" s="121" t="e">
        <f>#REF!-'POSEBNI DIO-rashodi'!P820</f>
        <v>#REF!</v>
      </c>
      <c r="Q834" s="121" t="e">
        <f>#REF!-'POSEBNI DIO-rashodi'!Q820</f>
        <v>#REF!</v>
      </c>
      <c r="R834" s="121" t="e">
        <f>#REF!-'POSEBNI DIO-rashodi'!R820</f>
        <v>#REF!</v>
      </c>
      <c r="S834" s="121" t="e">
        <f>#REF!-'POSEBNI DIO-rashodi'!S820</f>
        <v>#REF!</v>
      </c>
      <c r="T834" s="121" t="e">
        <f>#REF!-'POSEBNI DIO-rashodi'!T820</f>
        <v>#REF!</v>
      </c>
      <c r="U834" s="121" t="e">
        <f>#REF!-'POSEBNI DIO-rashodi'!U820</f>
        <v>#REF!</v>
      </c>
      <c r="V834" s="121" t="e">
        <f>#REF!-'POSEBNI DIO-rashodi'!V820</f>
        <v>#REF!</v>
      </c>
      <c r="W834" s="121" t="e">
        <f>#REF!-'POSEBNI DIO-rashodi'!W820</f>
        <v>#REF!</v>
      </c>
      <c r="X834" s="121" t="e">
        <f>#REF!-'POSEBNI DIO-rashodi'!X820</f>
        <v>#REF!</v>
      </c>
      <c r="Y834" s="121" t="e">
        <f>#REF!-'POSEBNI DIO-rashodi'!Y820</f>
        <v>#REF!</v>
      </c>
      <c r="Z834" s="121" t="e">
        <f>#REF!-'POSEBNI DIO-rashodi'!Z820</f>
        <v>#REF!</v>
      </c>
      <c r="AA834" s="121" t="e">
        <f>#REF!-'POSEBNI DIO-rashodi'!AA820</f>
        <v>#REF!</v>
      </c>
      <c r="AB834" s="121" t="e">
        <f>#REF!-'POSEBNI DIO-rashodi'!AB820</f>
        <v>#REF!</v>
      </c>
      <c r="AC834" s="121" t="e">
        <f>#REF!-'POSEBNI DIO-rashodi'!AC820</f>
        <v>#REF!</v>
      </c>
      <c r="AD834" s="121" t="e">
        <f>#REF!-'POSEBNI DIO-rashodi'!AD820</f>
        <v>#REF!</v>
      </c>
      <c r="AE834" s="121" t="e">
        <f>#REF!-'POSEBNI DIO-rashodi'!AE820</f>
        <v>#REF!</v>
      </c>
      <c r="AF834" s="121" t="e">
        <f>#REF!-'POSEBNI DIO-rashodi'!AF820</f>
        <v>#REF!</v>
      </c>
      <c r="AG834" s="121" t="e">
        <f>#REF!-'POSEBNI DIO-rashodi'!AG820</f>
        <v>#REF!</v>
      </c>
      <c r="AH834" s="121" t="e">
        <f>#REF!-'POSEBNI DIO-rashodi'!AH820</f>
        <v>#REF!</v>
      </c>
      <c r="AI834" s="121" t="e">
        <f>#REF!-'POSEBNI DIO-rashodi'!AI820</f>
        <v>#REF!</v>
      </c>
      <c r="AJ834" s="121" t="e">
        <f>#REF!-'POSEBNI DIO-rashodi'!AJ820</f>
        <v>#REF!</v>
      </c>
      <c r="AK834" s="121" t="e">
        <f>#REF!-'POSEBNI DIO-rashodi'!AK820</f>
        <v>#REF!</v>
      </c>
      <c r="AL834" s="121" t="e">
        <f>#REF!-'POSEBNI DIO-rashodi'!AL820</f>
        <v>#REF!</v>
      </c>
      <c r="AM834" s="121" t="e">
        <f>#REF!-'POSEBNI DIO-rashodi'!AM820</f>
        <v>#REF!</v>
      </c>
      <c r="AN834" s="121" t="e">
        <f>#REF!-'POSEBNI DIO-rashodi'!AN820</f>
        <v>#REF!</v>
      </c>
      <c r="AO834" s="121" t="e">
        <f>#REF!-'POSEBNI DIO-rashodi'!AO820</f>
        <v>#REF!</v>
      </c>
      <c r="AP834" s="121" t="e">
        <f>#REF!-'POSEBNI DIO-rashodi'!AP820</f>
        <v>#REF!</v>
      </c>
    </row>
    <row r="835" spans="11:42" x14ac:dyDescent="0.3">
      <c r="K835" s="125">
        <v>5410</v>
      </c>
      <c r="L835" s="121">
        <f>'Tablica I.-prihodi OŠ'!C437-'POSEBNI DIO-rashodi'!L821</f>
        <v>0</v>
      </c>
      <c r="N835" s="121">
        <f>'Tablica I.-prihodi OŠ'!D437-'POSEBNI DIO-rashodi'!N821</f>
        <v>0</v>
      </c>
      <c r="O835" s="121" t="e">
        <f>#REF!-'POSEBNI DIO-rashodi'!O821</f>
        <v>#REF!</v>
      </c>
      <c r="P835" s="121" t="e">
        <f>#REF!-'POSEBNI DIO-rashodi'!P821</f>
        <v>#REF!</v>
      </c>
      <c r="Q835" s="121" t="e">
        <f>#REF!-'POSEBNI DIO-rashodi'!Q821</f>
        <v>#REF!</v>
      </c>
      <c r="R835" s="121" t="e">
        <f>#REF!-'POSEBNI DIO-rashodi'!R821</f>
        <v>#REF!</v>
      </c>
      <c r="S835" s="121" t="e">
        <f>#REF!-'POSEBNI DIO-rashodi'!S821</f>
        <v>#REF!</v>
      </c>
      <c r="T835" s="121" t="e">
        <f>#REF!-'POSEBNI DIO-rashodi'!T821</f>
        <v>#REF!</v>
      </c>
      <c r="U835" s="121" t="e">
        <f>#REF!-'POSEBNI DIO-rashodi'!U821</f>
        <v>#REF!</v>
      </c>
      <c r="V835" s="121" t="e">
        <f>#REF!-'POSEBNI DIO-rashodi'!V821</f>
        <v>#REF!</v>
      </c>
      <c r="W835" s="121" t="e">
        <f>#REF!-'POSEBNI DIO-rashodi'!W821</f>
        <v>#REF!</v>
      </c>
      <c r="X835" s="121" t="e">
        <f>#REF!-'POSEBNI DIO-rashodi'!X821</f>
        <v>#REF!</v>
      </c>
      <c r="Y835" s="121" t="e">
        <f>#REF!-'POSEBNI DIO-rashodi'!Y821</f>
        <v>#REF!</v>
      </c>
      <c r="Z835" s="121" t="e">
        <f>#REF!-'POSEBNI DIO-rashodi'!Z821</f>
        <v>#REF!</v>
      </c>
      <c r="AA835" s="121" t="e">
        <f>#REF!-'POSEBNI DIO-rashodi'!AA821</f>
        <v>#REF!</v>
      </c>
      <c r="AB835" s="121" t="e">
        <f>#REF!-'POSEBNI DIO-rashodi'!AB821</f>
        <v>#REF!</v>
      </c>
      <c r="AC835" s="121" t="e">
        <f>#REF!-'POSEBNI DIO-rashodi'!AC821</f>
        <v>#REF!</v>
      </c>
      <c r="AD835" s="121" t="e">
        <f>#REF!-'POSEBNI DIO-rashodi'!AD821</f>
        <v>#REF!</v>
      </c>
      <c r="AE835" s="121" t="e">
        <f>#REF!-'POSEBNI DIO-rashodi'!AE821</f>
        <v>#REF!</v>
      </c>
      <c r="AF835" s="121" t="e">
        <f>#REF!-'POSEBNI DIO-rashodi'!AF821</f>
        <v>#REF!</v>
      </c>
      <c r="AG835" s="121" t="e">
        <f>#REF!-'POSEBNI DIO-rashodi'!AG821</f>
        <v>#REF!</v>
      </c>
      <c r="AH835" s="121" t="e">
        <f>#REF!-'POSEBNI DIO-rashodi'!AH821</f>
        <v>#REF!</v>
      </c>
      <c r="AI835" s="121" t="e">
        <f>#REF!-'POSEBNI DIO-rashodi'!AI821</f>
        <v>#REF!</v>
      </c>
      <c r="AJ835" s="121" t="e">
        <f>#REF!-'POSEBNI DIO-rashodi'!AJ821</f>
        <v>#REF!</v>
      </c>
      <c r="AK835" s="121" t="e">
        <f>#REF!-'POSEBNI DIO-rashodi'!AK821</f>
        <v>#REF!</v>
      </c>
      <c r="AL835" s="121" t="e">
        <f>#REF!-'POSEBNI DIO-rashodi'!AL821</f>
        <v>#REF!</v>
      </c>
      <c r="AM835" s="121" t="e">
        <f>#REF!-'POSEBNI DIO-rashodi'!AM821</f>
        <v>#REF!</v>
      </c>
      <c r="AN835" s="121" t="e">
        <f>#REF!-'POSEBNI DIO-rashodi'!AN821</f>
        <v>#REF!</v>
      </c>
      <c r="AO835" s="121" t="e">
        <f>#REF!-'POSEBNI DIO-rashodi'!AO821</f>
        <v>#REF!</v>
      </c>
      <c r="AP835" s="121" t="e">
        <f>#REF!-'POSEBNI DIO-rashodi'!AP821</f>
        <v>#REF!</v>
      </c>
    </row>
    <row r="836" spans="11:42" x14ac:dyDescent="0.3">
      <c r="K836" s="125">
        <v>6210</v>
      </c>
      <c r="L836" s="121">
        <f>'Tablica I.-prihodi OŠ'!C438-'POSEBNI DIO-rashodi'!L822</f>
        <v>0</v>
      </c>
      <c r="N836" s="121">
        <f>'Tablica I.-prihodi OŠ'!D438-'POSEBNI DIO-rashodi'!N822</f>
        <v>0</v>
      </c>
      <c r="O836" s="121" t="e">
        <f>#REF!-'POSEBNI DIO-rashodi'!O822</f>
        <v>#REF!</v>
      </c>
      <c r="P836" s="121" t="e">
        <f>#REF!-'POSEBNI DIO-rashodi'!P822</f>
        <v>#REF!</v>
      </c>
      <c r="Q836" s="121" t="e">
        <f>#REF!-'POSEBNI DIO-rashodi'!Q822</f>
        <v>#REF!</v>
      </c>
      <c r="R836" s="121" t="e">
        <f>#REF!-'POSEBNI DIO-rashodi'!R822</f>
        <v>#REF!</v>
      </c>
      <c r="S836" s="121" t="e">
        <f>#REF!-'POSEBNI DIO-rashodi'!S822</f>
        <v>#REF!</v>
      </c>
      <c r="T836" s="121" t="e">
        <f>#REF!-'POSEBNI DIO-rashodi'!T822</f>
        <v>#REF!</v>
      </c>
      <c r="U836" s="121" t="e">
        <f>#REF!-'POSEBNI DIO-rashodi'!U822</f>
        <v>#REF!</v>
      </c>
      <c r="V836" s="121" t="e">
        <f>#REF!-'POSEBNI DIO-rashodi'!V822</f>
        <v>#REF!</v>
      </c>
      <c r="W836" s="121" t="e">
        <f>#REF!-'POSEBNI DIO-rashodi'!W822</f>
        <v>#REF!</v>
      </c>
      <c r="X836" s="121" t="e">
        <f>#REF!-'POSEBNI DIO-rashodi'!X822</f>
        <v>#REF!</v>
      </c>
      <c r="Y836" s="121" t="e">
        <f>#REF!-'POSEBNI DIO-rashodi'!Y822</f>
        <v>#REF!</v>
      </c>
      <c r="Z836" s="121" t="e">
        <f>#REF!-'POSEBNI DIO-rashodi'!Z822</f>
        <v>#REF!</v>
      </c>
      <c r="AA836" s="121" t="e">
        <f>#REF!-'POSEBNI DIO-rashodi'!AA822</f>
        <v>#REF!</v>
      </c>
      <c r="AB836" s="121" t="e">
        <f>#REF!-'POSEBNI DIO-rashodi'!AB822</f>
        <v>#REF!</v>
      </c>
      <c r="AC836" s="121" t="e">
        <f>#REF!-'POSEBNI DIO-rashodi'!AC822</f>
        <v>#REF!</v>
      </c>
      <c r="AD836" s="121" t="e">
        <f>#REF!-'POSEBNI DIO-rashodi'!AD822</f>
        <v>#REF!</v>
      </c>
      <c r="AE836" s="121" t="e">
        <f>#REF!-'POSEBNI DIO-rashodi'!AE822</f>
        <v>#REF!</v>
      </c>
      <c r="AF836" s="121" t="e">
        <f>#REF!-'POSEBNI DIO-rashodi'!AF822</f>
        <v>#REF!</v>
      </c>
      <c r="AG836" s="121" t="e">
        <f>#REF!-'POSEBNI DIO-rashodi'!AG822</f>
        <v>#REF!</v>
      </c>
      <c r="AH836" s="121" t="e">
        <f>#REF!-'POSEBNI DIO-rashodi'!AH822</f>
        <v>#REF!</v>
      </c>
      <c r="AI836" s="121" t="e">
        <f>#REF!-'POSEBNI DIO-rashodi'!AI822</f>
        <v>#REF!</v>
      </c>
      <c r="AJ836" s="121" t="e">
        <f>#REF!-'POSEBNI DIO-rashodi'!AJ822</f>
        <v>#REF!</v>
      </c>
      <c r="AK836" s="121" t="e">
        <f>#REF!-'POSEBNI DIO-rashodi'!AK822</f>
        <v>#REF!</v>
      </c>
      <c r="AL836" s="121" t="e">
        <f>#REF!-'POSEBNI DIO-rashodi'!AL822</f>
        <v>#REF!</v>
      </c>
      <c r="AM836" s="121" t="e">
        <f>#REF!-'POSEBNI DIO-rashodi'!AM822</f>
        <v>#REF!</v>
      </c>
      <c r="AN836" s="121" t="e">
        <f>#REF!-'POSEBNI DIO-rashodi'!AN822</f>
        <v>#REF!</v>
      </c>
      <c r="AO836" s="121" t="e">
        <f>#REF!-'POSEBNI DIO-rashodi'!AO822</f>
        <v>#REF!</v>
      </c>
      <c r="AP836" s="121" t="e">
        <f>#REF!-'POSEBNI DIO-rashodi'!AP822</f>
        <v>#REF!</v>
      </c>
    </row>
    <row r="837" spans="11:42" x14ac:dyDescent="0.3">
      <c r="K837" s="125">
        <v>7210</v>
      </c>
      <c r="L837" s="121">
        <f>'Tablica I.-prihodi OŠ'!C439-'POSEBNI DIO-rashodi'!L823</f>
        <v>0</v>
      </c>
      <c r="N837" s="121">
        <f>'Tablica I.-prihodi OŠ'!D439-'POSEBNI DIO-rashodi'!N823</f>
        <v>0</v>
      </c>
      <c r="O837" s="121" t="e">
        <f>#REF!-'POSEBNI DIO-rashodi'!O823</f>
        <v>#REF!</v>
      </c>
      <c r="P837" s="121" t="e">
        <f>#REF!-'POSEBNI DIO-rashodi'!P823</f>
        <v>#REF!</v>
      </c>
      <c r="Q837" s="121" t="e">
        <f>#REF!-'POSEBNI DIO-rashodi'!Q823</f>
        <v>#REF!</v>
      </c>
      <c r="R837" s="121" t="e">
        <f>#REF!-'POSEBNI DIO-rashodi'!R823</f>
        <v>#REF!</v>
      </c>
      <c r="S837" s="121" t="e">
        <f>#REF!-'POSEBNI DIO-rashodi'!S823</f>
        <v>#REF!</v>
      </c>
      <c r="T837" s="121" t="e">
        <f>#REF!-'POSEBNI DIO-rashodi'!T823</f>
        <v>#REF!</v>
      </c>
      <c r="U837" s="121" t="e">
        <f>#REF!-'POSEBNI DIO-rashodi'!U823</f>
        <v>#REF!</v>
      </c>
      <c r="V837" s="121" t="e">
        <f>#REF!-'POSEBNI DIO-rashodi'!V823</f>
        <v>#REF!</v>
      </c>
      <c r="W837" s="121" t="e">
        <f>#REF!-'POSEBNI DIO-rashodi'!W823</f>
        <v>#REF!</v>
      </c>
      <c r="X837" s="121" t="e">
        <f>#REF!-'POSEBNI DIO-rashodi'!X823</f>
        <v>#REF!</v>
      </c>
      <c r="Y837" s="121" t="e">
        <f>#REF!-'POSEBNI DIO-rashodi'!Y823</f>
        <v>#REF!</v>
      </c>
      <c r="Z837" s="121" t="e">
        <f>#REF!-'POSEBNI DIO-rashodi'!Z823</f>
        <v>#REF!</v>
      </c>
      <c r="AA837" s="121" t="e">
        <f>#REF!-'POSEBNI DIO-rashodi'!AA823</f>
        <v>#REF!</v>
      </c>
      <c r="AB837" s="121" t="e">
        <f>#REF!-'POSEBNI DIO-rashodi'!AB823</f>
        <v>#REF!</v>
      </c>
      <c r="AC837" s="121" t="e">
        <f>#REF!-'POSEBNI DIO-rashodi'!AC823</f>
        <v>#REF!</v>
      </c>
      <c r="AD837" s="121" t="e">
        <f>#REF!-'POSEBNI DIO-rashodi'!AD823</f>
        <v>#REF!</v>
      </c>
      <c r="AE837" s="121" t="e">
        <f>#REF!-'POSEBNI DIO-rashodi'!AE823</f>
        <v>#REF!</v>
      </c>
      <c r="AF837" s="121" t="e">
        <f>#REF!-'POSEBNI DIO-rashodi'!AF823</f>
        <v>#REF!</v>
      </c>
      <c r="AG837" s="121" t="e">
        <f>#REF!-'POSEBNI DIO-rashodi'!AG823</f>
        <v>#REF!</v>
      </c>
      <c r="AH837" s="121" t="e">
        <f>#REF!-'POSEBNI DIO-rashodi'!AH823</f>
        <v>#REF!</v>
      </c>
      <c r="AI837" s="121" t="e">
        <f>#REF!-'POSEBNI DIO-rashodi'!AI823</f>
        <v>#REF!</v>
      </c>
      <c r="AJ837" s="121" t="e">
        <f>#REF!-'POSEBNI DIO-rashodi'!AJ823</f>
        <v>#REF!</v>
      </c>
      <c r="AK837" s="121" t="e">
        <f>#REF!-'POSEBNI DIO-rashodi'!AK823</f>
        <v>#REF!</v>
      </c>
      <c r="AL837" s="121" t="e">
        <f>#REF!-'POSEBNI DIO-rashodi'!AL823</f>
        <v>#REF!</v>
      </c>
      <c r="AM837" s="121" t="e">
        <f>#REF!-'POSEBNI DIO-rashodi'!AM823</f>
        <v>#REF!</v>
      </c>
      <c r="AN837" s="121" t="e">
        <f>#REF!-'POSEBNI DIO-rashodi'!AN823</f>
        <v>#REF!</v>
      </c>
      <c r="AO837" s="121" t="e">
        <f>#REF!-'POSEBNI DIO-rashodi'!AO823</f>
        <v>#REF!</v>
      </c>
      <c r="AP837" s="121" t="e">
        <f>#REF!-'POSEBNI DIO-rashodi'!AP823</f>
        <v>#REF!</v>
      </c>
    </row>
    <row r="838" spans="11:42" x14ac:dyDescent="0.3">
      <c r="K838" s="125">
        <v>8210</v>
      </c>
      <c r="L838" s="121">
        <f>'Tablica I.-prihodi OŠ'!C440-'POSEBNI DIO-rashodi'!L824</f>
        <v>0</v>
      </c>
      <c r="N838" s="121">
        <f>'Tablica I.-prihodi OŠ'!D440-'POSEBNI DIO-rashodi'!N824</f>
        <v>0</v>
      </c>
      <c r="O838" s="121" t="e">
        <f>#REF!-'POSEBNI DIO-rashodi'!O824</f>
        <v>#REF!</v>
      </c>
      <c r="P838" s="121" t="e">
        <f>#REF!-'POSEBNI DIO-rashodi'!P824</f>
        <v>#REF!</v>
      </c>
      <c r="Q838" s="121" t="e">
        <f>#REF!-'POSEBNI DIO-rashodi'!Q824</f>
        <v>#REF!</v>
      </c>
      <c r="R838" s="121" t="e">
        <f>#REF!-'POSEBNI DIO-rashodi'!R824</f>
        <v>#REF!</v>
      </c>
      <c r="S838" s="121" t="e">
        <f>#REF!-'POSEBNI DIO-rashodi'!S824</f>
        <v>#REF!</v>
      </c>
      <c r="T838" s="121" t="e">
        <f>#REF!-'POSEBNI DIO-rashodi'!T824</f>
        <v>#REF!</v>
      </c>
      <c r="U838" s="121" t="e">
        <f>#REF!-'POSEBNI DIO-rashodi'!U824</f>
        <v>#REF!</v>
      </c>
      <c r="V838" s="121" t="e">
        <f>#REF!-'POSEBNI DIO-rashodi'!V824</f>
        <v>#REF!</v>
      </c>
      <c r="W838" s="121" t="e">
        <f>#REF!-'POSEBNI DIO-rashodi'!W824</f>
        <v>#REF!</v>
      </c>
      <c r="X838" s="121" t="e">
        <f>#REF!-'POSEBNI DIO-rashodi'!X824</f>
        <v>#REF!</v>
      </c>
      <c r="Y838" s="121" t="e">
        <f>#REF!-'POSEBNI DIO-rashodi'!Y824</f>
        <v>#REF!</v>
      </c>
      <c r="Z838" s="121" t="e">
        <f>#REF!-'POSEBNI DIO-rashodi'!Z824</f>
        <v>#REF!</v>
      </c>
      <c r="AA838" s="121" t="e">
        <f>#REF!-'POSEBNI DIO-rashodi'!AA824</f>
        <v>#REF!</v>
      </c>
      <c r="AB838" s="121" t="e">
        <f>#REF!-'POSEBNI DIO-rashodi'!AB824</f>
        <v>#REF!</v>
      </c>
      <c r="AC838" s="121" t="e">
        <f>#REF!-'POSEBNI DIO-rashodi'!AC824</f>
        <v>#REF!</v>
      </c>
      <c r="AD838" s="121" t="e">
        <f>#REF!-'POSEBNI DIO-rashodi'!AD824</f>
        <v>#REF!</v>
      </c>
      <c r="AE838" s="121" t="e">
        <f>#REF!-'POSEBNI DIO-rashodi'!AE824</f>
        <v>#REF!</v>
      </c>
      <c r="AF838" s="121" t="e">
        <f>#REF!-'POSEBNI DIO-rashodi'!AF824</f>
        <v>#REF!</v>
      </c>
      <c r="AG838" s="121" t="e">
        <f>#REF!-'POSEBNI DIO-rashodi'!AG824</f>
        <v>#REF!</v>
      </c>
      <c r="AH838" s="121" t="e">
        <f>#REF!-'POSEBNI DIO-rashodi'!AH824</f>
        <v>#REF!</v>
      </c>
      <c r="AI838" s="121" t="e">
        <f>#REF!-'POSEBNI DIO-rashodi'!AI824</f>
        <v>#REF!</v>
      </c>
      <c r="AJ838" s="121" t="e">
        <f>#REF!-'POSEBNI DIO-rashodi'!AJ824</f>
        <v>#REF!</v>
      </c>
      <c r="AK838" s="121" t="e">
        <f>#REF!-'POSEBNI DIO-rashodi'!AK824</f>
        <v>#REF!</v>
      </c>
      <c r="AL838" s="121" t="e">
        <f>#REF!-'POSEBNI DIO-rashodi'!AL824</f>
        <v>#REF!</v>
      </c>
      <c r="AM838" s="121" t="e">
        <f>#REF!-'POSEBNI DIO-rashodi'!AM824</f>
        <v>#REF!</v>
      </c>
      <c r="AN838" s="121" t="e">
        <f>#REF!-'POSEBNI DIO-rashodi'!AN824</f>
        <v>#REF!</v>
      </c>
      <c r="AO838" s="121" t="e">
        <f>#REF!-'POSEBNI DIO-rashodi'!AO824</f>
        <v>#REF!</v>
      </c>
      <c r="AP838" s="121" t="e">
        <f>#REF!-'POSEBNI DIO-rashodi'!AP824</f>
        <v>#REF!</v>
      </c>
    </row>
  </sheetData>
  <conditionalFormatting sqref="I1 I810:I816 I818:I830 I832:I1048576">
    <cfRule type="cellIs" dxfId="232" priority="527" operator="equal">
      <formula>9999</formula>
    </cfRule>
  </conditionalFormatting>
  <conditionalFormatting sqref="H475:H491 H511 H539:H542 H429:H430 H571:H592 H645:H736 H2:H16 H31:H35 H37:H73 H109:H113 H115:H151 H636:H643 H181:H182 H187:H276 H278 H280:H330 H333:H344 H364:H369 H371:H401 H403:H427 H432:H440 H442:H448 H450:H473 H493:H508 H515:H518 H522:H523 H525:H528 H531:H533 H535:H537 H544:H569 H595:H598 H601:H625 H749:H783 H803:H816 H818:H830 H832:H1048576 H77:H96 H155:H179 H184 H347:H360">
    <cfRule type="cellIs" dxfId="231" priority="526" operator="between">
      <formula>3100</formula>
      <formula>5999</formula>
    </cfRule>
  </conditionalFormatting>
  <conditionalFormatting sqref="H474">
    <cfRule type="cellIs" dxfId="230" priority="331" operator="between">
      <formula>3100</formula>
      <formula>5999</formula>
    </cfRule>
  </conditionalFormatting>
  <conditionalFormatting sqref="H509">
    <cfRule type="cellIs" dxfId="229" priority="326" operator="between">
      <formula>3100</formula>
      <formula>5999</formula>
    </cfRule>
  </conditionalFormatting>
  <conditionalFormatting sqref="H644">
    <cfRule type="cellIs" dxfId="228" priority="321" operator="between">
      <formula>3100</formula>
      <formula>5999</formula>
    </cfRule>
  </conditionalFormatting>
  <conditionalFormatting sqref="H538">
    <cfRule type="cellIs" dxfId="227" priority="316" operator="between">
      <formula>3100</formula>
      <formula>5999</formula>
    </cfRule>
  </conditionalFormatting>
  <conditionalFormatting sqref="H428">
    <cfRule type="cellIs" dxfId="226" priority="311" operator="between">
      <formula>3100</formula>
      <formula>5999</formula>
    </cfRule>
  </conditionalFormatting>
  <conditionalFormatting sqref="H570">
    <cfRule type="cellIs" dxfId="225" priority="307" operator="between">
      <formula>3100</formula>
      <formula>5999</formula>
    </cfRule>
  </conditionalFormatting>
  <conditionalFormatting sqref="M825:M830 M1:M16 M31:M35 M37:M73 M109:M113 M115:M151 M636:M736 M181:M184 M187:M276 M278 M280:M330 M333:M344 M364:M369 M371:M401 M403:M430 M432:M440 M442:M448 M450:M491 M493:M509 M511 M515:M518 M522:M523 M525:M528 M531:M533 M535:M542 M544:M592 M595:M598 M601:M625 M749:M783 M803:M812 M832:M1048576 M77:M96 M155:M179 M347:M360">
    <cfRule type="cellIs" dxfId="224" priority="234" operator="equal">
      <formula>8210</formula>
    </cfRule>
    <cfRule type="cellIs" dxfId="223" priority="235" operator="equal">
      <formula>6210</formula>
    </cfRule>
    <cfRule type="cellIs" dxfId="222" priority="236" operator="equal">
      <formula>5410</formula>
    </cfRule>
    <cfRule type="cellIs" dxfId="221" priority="237" operator="equal">
      <formula>4910</formula>
    </cfRule>
  </conditionalFormatting>
  <conditionalFormatting sqref="H17:H30">
    <cfRule type="cellIs" dxfId="220" priority="233" operator="between">
      <formula>3100</formula>
      <formula>5999</formula>
    </cfRule>
  </conditionalFormatting>
  <conditionalFormatting sqref="I17:I30">
    <cfRule type="cellIs" dxfId="219" priority="232" operator="equal">
      <formula>"x"</formula>
    </cfRule>
  </conditionalFormatting>
  <conditionalFormatting sqref="M36">
    <cfRule type="cellIs" dxfId="218" priority="226" operator="equal">
      <formula>8210</formula>
    </cfRule>
    <cfRule type="cellIs" dxfId="217" priority="227" operator="equal">
      <formula>6210</formula>
    </cfRule>
    <cfRule type="cellIs" dxfId="216" priority="228" operator="equal">
      <formula>5410</formula>
    </cfRule>
    <cfRule type="cellIs" dxfId="215" priority="229" operator="equal">
      <formula>4910</formula>
    </cfRule>
  </conditionalFormatting>
  <conditionalFormatting sqref="H36">
    <cfRule type="cellIs" dxfId="214" priority="225" operator="between">
      <formula>3100</formula>
      <formula>5999</formula>
    </cfRule>
  </conditionalFormatting>
  <conditionalFormatting sqref="I36">
    <cfRule type="cellIs" dxfId="213" priority="224" operator="equal">
      <formula>"x"</formula>
    </cfRule>
  </conditionalFormatting>
  <conditionalFormatting sqref="H108">
    <cfRule type="cellIs" dxfId="212" priority="217" operator="between">
      <formula>3100</formula>
      <formula>5999</formula>
    </cfRule>
  </conditionalFormatting>
  <conditionalFormatting sqref="H97:H107">
    <cfRule type="cellIs" dxfId="211" priority="219" operator="between">
      <formula>3100</formula>
      <formula>5999</formula>
    </cfRule>
  </conditionalFormatting>
  <conditionalFormatting sqref="I97:I107">
    <cfRule type="cellIs" dxfId="210" priority="218" operator="equal">
      <formula>"x"</formula>
    </cfRule>
  </conditionalFormatting>
  <conditionalFormatting sqref="M108">
    <cfRule type="cellIs" dxfId="209" priority="213" operator="equal">
      <formula>8210</formula>
    </cfRule>
    <cfRule type="cellIs" dxfId="208" priority="214" operator="equal">
      <formula>6210</formula>
    </cfRule>
    <cfRule type="cellIs" dxfId="207" priority="215" operator="equal">
      <formula>5410</formula>
    </cfRule>
    <cfRule type="cellIs" dxfId="206" priority="216" operator="equal">
      <formula>4910</formula>
    </cfRule>
  </conditionalFormatting>
  <conditionalFormatting sqref="M114">
    <cfRule type="cellIs" dxfId="205" priority="207" operator="equal">
      <formula>8210</formula>
    </cfRule>
    <cfRule type="cellIs" dxfId="204" priority="208" operator="equal">
      <formula>6210</formula>
    </cfRule>
    <cfRule type="cellIs" dxfId="203" priority="209" operator="equal">
      <formula>5410</formula>
    </cfRule>
    <cfRule type="cellIs" dxfId="202" priority="210" operator="equal">
      <formula>4910</formula>
    </cfRule>
  </conditionalFormatting>
  <conditionalFormatting sqref="H114">
    <cfRule type="cellIs" dxfId="201" priority="206" operator="between">
      <formula>3100</formula>
      <formula>5999</formula>
    </cfRule>
  </conditionalFormatting>
  <conditionalFormatting sqref="I114">
    <cfRule type="cellIs" dxfId="200" priority="205" operator="equal">
      <formula>"x"</formula>
    </cfRule>
  </conditionalFormatting>
  <conditionalFormatting sqref="M626:M634">
    <cfRule type="cellIs" dxfId="199" priority="200" operator="equal">
      <formula>8210</formula>
    </cfRule>
    <cfRule type="cellIs" dxfId="198" priority="201" operator="equal">
      <formula>6210</formula>
    </cfRule>
    <cfRule type="cellIs" dxfId="197" priority="202" operator="equal">
      <formula>5410</formula>
    </cfRule>
    <cfRule type="cellIs" dxfId="196" priority="203" operator="equal">
      <formula>4910</formula>
    </cfRule>
  </conditionalFormatting>
  <conditionalFormatting sqref="H626:H634">
    <cfRule type="cellIs" dxfId="195" priority="199" operator="between">
      <formula>3100</formula>
      <formula>5999</formula>
    </cfRule>
  </conditionalFormatting>
  <conditionalFormatting sqref="I626:I634">
    <cfRule type="cellIs" dxfId="194" priority="198" operator="equal">
      <formula>"x"</formula>
    </cfRule>
  </conditionalFormatting>
  <conditionalFormatting sqref="H635">
    <cfRule type="cellIs" dxfId="193" priority="197" operator="between">
      <formula>3100</formula>
      <formula>5999</formula>
    </cfRule>
  </conditionalFormatting>
  <conditionalFormatting sqref="M635">
    <cfRule type="cellIs" dxfId="192" priority="193" operator="equal">
      <formula>8210</formula>
    </cfRule>
    <cfRule type="cellIs" dxfId="191" priority="194" operator="equal">
      <formula>6210</formula>
    </cfRule>
    <cfRule type="cellIs" dxfId="190" priority="195" operator="equal">
      <formula>5410</formula>
    </cfRule>
    <cfRule type="cellIs" dxfId="189" priority="196" operator="equal">
      <formula>4910</formula>
    </cfRule>
  </conditionalFormatting>
  <conditionalFormatting sqref="H180">
    <cfRule type="cellIs" dxfId="188" priority="191" operator="between">
      <formula>3100</formula>
      <formula>5999</formula>
    </cfRule>
  </conditionalFormatting>
  <conditionalFormatting sqref="M180">
    <cfRule type="cellIs" dxfId="187" priority="187" operator="equal">
      <formula>8210</formula>
    </cfRule>
    <cfRule type="cellIs" dxfId="186" priority="188" operator="equal">
      <formula>6210</formula>
    </cfRule>
    <cfRule type="cellIs" dxfId="185" priority="189" operator="equal">
      <formula>5410</formula>
    </cfRule>
    <cfRule type="cellIs" dxfId="184" priority="190" operator="equal">
      <formula>4910</formula>
    </cfRule>
  </conditionalFormatting>
  <conditionalFormatting sqref="H185">
    <cfRule type="cellIs" dxfId="183" priority="186" operator="between">
      <formula>3100</formula>
      <formula>5999</formula>
    </cfRule>
  </conditionalFormatting>
  <conditionalFormatting sqref="M185">
    <cfRule type="cellIs" dxfId="182" priority="182" operator="equal">
      <formula>8210</formula>
    </cfRule>
    <cfRule type="cellIs" dxfId="181" priority="183" operator="equal">
      <formula>6210</formula>
    </cfRule>
    <cfRule type="cellIs" dxfId="180" priority="184" operator="equal">
      <formula>5410</formula>
    </cfRule>
    <cfRule type="cellIs" dxfId="179" priority="185" operator="equal">
      <formula>4910</formula>
    </cfRule>
  </conditionalFormatting>
  <conditionalFormatting sqref="H186">
    <cfRule type="cellIs" dxfId="178" priority="181" operator="between">
      <formula>3100</formula>
      <formula>5999</formula>
    </cfRule>
  </conditionalFormatting>
  <conditionalFormatting sqref="M186">
    <cfRule type="cellIs" dxfId="177" priority="177" operator="equal">
      <formula>8210</formula>
    </cfRule>
    <cfRule type="cellIs" dxfId="176" priority="178" operator="equal">
      <formula>6210</formula>
    </cfRule>
    <cfRule type="cellIs" dxfId="175" priority="179" operator="equal">
      <formula>5410</formula>
    </cfRule>
    <cfRule type="cellIs" dxfId="174" priority="180" operator="equal">
      <formula>4910</formula>
    </cfRule>
  </conditionalFormatting>
  <conditionalFormatting sqref="H277">
    <cfRule type="cellIs" dxfId="173" priority="176" operator="between">
      <formula>3100</formula>
      <formula>5999</formula>
    </cfRule>
  </conditionalFormatting>
  <conditionalFormatting sqref="M277">
    <cfRule type="cellIs" dxfId="172" priority="172" operator="equal">
      <formula>8210</formula>
    </cfRule>
    <cfRule type="cellIs" dxfId="171" priority="173" operator="equal">
      <formula>6210</formula>
    </cfRule>
    <cfRule type="cellIs" dxfId="170" priority="174" operator="equal">
      <formula>5410</formula>
    </cfRule>
    <cfRule type="cellIs" dxfId="169" priority="175" operator="equal">
      <formula>4910</formula>
    </cfRule>
  </conditionalFormatting>
  <conditionalFormatting sqref="H279">
    <cfRule type="cellIs" dxfId="168" priority="171" operator="between">
      <formula>3100</formula>
      <formula>5999</formula>
    </cfRule>
  </conditionalFormatting>
  <conditionalFormatting sqref="M279">
    <cfRule type="cellIs" dxfId="167" priority="167" operator="equal">
      <formula>8210</formula>
    </cfRule>
    <cfRule type="cellIs" dxfId="166" priority="168" operator="equal">
      <formula>6210</formula>
    </cfRule>
    <cfRule type="cellIs" dxfId="165" priority="169" operator="equal">
      <formula>5410</formula>
    </cfRule>
    <cfRule type="cellIs" dxfId="164" priority="170" operator="equal">
      <formula>4910</formula>
    </cfRule>
  </conditionalFormatting>
  <conditionalFormatting sqref="H331:H332">
    <cfRule type="cellIs" dxfId="163" priority="166" operator="between">
      <formula>3100</formula>
      <formula>5999</formula>
    </cfRule>
  </conditionalFormatting>
  <conditionalFormatting sqref="M331:M332">
    <cfRule type="cellIs" dxfId="162" priority="162" operator="equal">
      <formula>8210</formula>
    </cfRule>
    <cfRule type="cellIs" dxfId="161" priority="163" operator="equal">
      <formula>6210</formula>
    </cfRule>
    <cfRule type="cellIs" dxfId="160" priority="164" operator="equal">
      <formula>5410</formula>
    </cfRule>
    <cfRule type="cellIs" dxfId="159" priority="165" operator="equal">
      <formula>4910</formula>
    </cfRule>
  </conditionalFormatting>
  <conditionalFormatting sqref="H346">
    <cfRule type="cellIs" dxfId="158" priority="161" operator="between">
      <formula>3100</formula>
      <formula>5999</formula>
    </cfRule>
  </conditionalFormatting>
  <conditionalFormatting sqref="M346">
    <cfRule type="cellIs" dxfId="157" priority="157" operator="equal">
      <formula>8210</formula>
    </cfRule>
    <cfRule type="cellIs" dxfId="156" priority="158" operator="equal">
      <formula>6210</formula>
    </cfRule>
    <cfRule type="cellIs" dxfId="155" priority="159" operator="equal">
      <formula>5410</formula>
    </cfRule>
    <cfRule type="cellIs" dxfId="154" priority="160" operator="equal">
      <formula>4910</formula>
    </cfRule>
  </conditionalFormatting>
  <conditionalFormatting sqref="H345">
    <cfRule type="cellIs" dxfId="153" priority="156" operator="between">
      <formula>3100</formula>
      <formula>5999</formula>
    </cfRule>
  </conditionalFormatting>
  <conditionalFormatting sqref="M345">
    <cfRule type="cellIs" dxfId="152" priority="152" operator="equal">
      <formula>8210</formula>
    </cfRule>
    <cfRule type="cellIs" dxfId="151" priority="153" operator="equal">
      <formula>6210</formula>
    </cfRule>
    <cfRule type="cellIs" dxfId="150" priority="154" operator="equal">
      <formula>5410</formula>
    </cfRule>
    <cfRule type="cellIs" dxfId="149" priority="155" operator="equal">
      <formula>4910</formula>
    </cfRule>
  </conditionalFormatting>
  <conditionalFormatting sqref="H361:H363">
    <cfRule type="cellIs" dxfId="148" priority="151" operator="between">
      <formula>3100</formula>
      <formula>5999</formula>
    </cfRule>
  </conditionalFormatting>
  <conditionalFormatting sqref="M361:M363">
    <cfRule type="cellIs" dxfId="147" priority="147" operator="equal">
      <formula>8210</formula>
    </cfRule>
    <cfRule type="cellIs" dxfId="146" priority="148" operator="equal">
      <formula>6210</formula>
    </cfRule>
    <cfRule type="cellIs" dxfId="145" priority="149" operator="equal">
      <formula>5410</formula>
    </cfRule>
    <cfRule type="cellIs" dxfId="144" priority="150" operator="equal">
      <formula>4910</formula>
    </cfRule>
  </conditionalFormatting>
  <conditionalFormatting sqref="H370">
    <cfRule type="cellIs" dxfId="143" priority="146" operator="between">
      <formula>3100</formula>
      <formula>5999</formula>
    </cfRule>
  </conditionalFormatting>
  <conditionalFormatting sqref="M370">
    <cfRule type="cellIs" dxfId="142" priority="142" operator="equal">
      <formula>8210</formula>
    </cfRule>
    <cfRule type="cellIs" dxfId="141" priority="143" operator="equal">
      <formula>6210</formula>
    </cfRule>
    <cfRule type="cellIs" dxfId="140" priority="144" operator="equal">
      <formula>5410</formula>
    </cfRule>
    <cfRule type="cellIs" dxfId="139" priority="145" operator="equal">
      <formula>4910</formula>
    </cfRule>
  </conditionalFormatting>
  <conditionalFormatting sqref="H402">
    <cfRule type="cellIs" dxfId="138" priority="141" operator="between">
      <formula>3100</formula>
      <formula>5999</formula>
    </cfRule>
  </conditionalFormatting>
  <conditionalFormatting sqref="M402">
    <cfRule type="cellIs" dxfId="137" priority="137" operator="equal">
      <formula>8210</formula>
    </cfRule>
    <cfRule type="cellIs" dxfId="136" priority="138" operator="equal">
      <formula>6210</formula>
    </cfRule>
    <cfRule type="cellIs" dxfId="135" priority="139" operator="equal">
      <formula>5410</formula>
    </cfRule>
    <cfRule type="cellIs" dxfId="134" priority="140" operator="equal">
      <formula>4910</formula>
    </cfRule>
  </conditionalFormatting>
  <conditionalFormatting sqref="H431">
    <cfRule type="cellIs" dxfId="133" priority="136" operator="between">
      <formula>3100</formula>
      <formula>5999</formula>
    </cfRule>
  </conditionalFormatting>
  <conditionalFormatting sqref="M431">
    <cfRule type="cellIs" dxfId="132" priority="132" operator="equal">
      <formula>8210</formula>
    </cfRule>
    <cfRule type="cellIs" dxfId="131" priority="133" operator="equal">
      <formula>6210</formula>
    </cfRule>
    <cfRule type="cellIs" dxfId="130" priority="134" operator="equal">
      <formula>5410</formula>
    </cfRule>
    <cfRule type="cellIs" dxfId="129" priority="135" operator="equal">
      <formula>4910</formula>
    </cfRule>
  </conditionalFormatting>
  <conditionalFormatting sqref="H817">
    <cfRule type="cellIs" dxfId="128" priority="25" operator="between">
      <formula>3100</formula>
      <formula>5999</formula>
    </cfRule>
  </conditionalFormatting>
  <conditionalFormatting sqref="I784">
    <cfRule type="cellIs" dxfId="127" priority="52" operator="equal">
      <formula>"x"</formula>
    </cfRule>
    <cfRule type="cellIs" dxfId="126" priority="53" operator="greaterThan">
      <formula>1753</formula>
    </cfRule>
  </conditionalFormatting>
  <conditionalFormatting sqref="H441">
    <cfRule type="cellIs" dxfId="125" priority="131" operator="between">
      <formula>3100</formula>
      <formula>5999</formula>
    </cfRule>
  </conditionalFormatting>
  <conditionalFormatting sqref="M441">
    <cfRule type="cellIs" dxfId="124" priority="127" operator="equal">
      <formula>8210</formula>
    </cfRule>
    <cfRule type="cellIs" dxfId="123" priority="128" operator="equal">
      <formula>6210</formula>
    </cfRule>
    <cfRule type="cellIs" dxfId="122" priority="129" operator="equal">
      <formula>5410</formula>
    </cfRule>
    <cfRule type="cellIs" dxfId="121" priority="130" operator="equal">
      <formula>4910</formula>
    </cfRule>
  </conditionalFormatting>
  <conditionalFormatting sqref="H449">
    <cfRule type="cellIs" dxfId="120" priority="126" operator="between">
      <formula>3100</formula>
      <formula>5999</formula>
    </cfRule>
  </conditionalFormatting>
  <conditionalFormatting sqref="M449">
    <cfRule type="cellIs" dxfId="119" priority="122" operator="equal">
      <formula>8210</formula>
    </cfRule>
    <cfRule type="cellIs" dxfId="118" priority="123" operator="equal">
      <formula>6210</formula>
    </cfRule>
    <cfRule type="cellIs" dxfId="117" priority="124" operator="equal">
      <formula>5410</formula>
    </cfRule>
    <cfRule type="cellIs" dxfId="116" priority="125" operator="equal">
      <formula>4910</formula>
    </cfRule>
  </conditionalFormatting>
  <conditionalFormatting sqref="H492">
    <cfRule type="cellIs" dxfId="115" priority="121" operator="between">
      <formula>3100</formula>
      <formula>5999</formula>
    </cfRule>
  </conditionalFormatting>
  <conditionalFormatting sqref="M492">
    <cfRule type="cellIs" dxfId="114" priority="117" operator="equal">
      <formula>8210</formula>
    </cfRule>
    <cfRule type="cellIs" dxfId="113" priority="118" operator="equal">
      <formula>6210</formula>
    </cfRule>
    <cfRule type="cellIs" dxfId="112" priority="119" operator="equal">
      <formula>5410</formula>
    </cfRule>
    <cfRule type="cellIs" dxfId="111" priority="120" operator="equal">
      <formula>4910</formula>
    </cfRule>
  </conditionalFormatting>
  <conditionalFormatting sqref="H510">
    <cfRule type="cellIs" dxfId="110" priority="116" operator="between">
      <formula>3100</formula>
      <formula>5999</formula>
    </cfRule>
  </conditionalFormatting>
  <conditionalFormatting sqref="M510">
    <cfRule type="cellIs" dxfId="109" priority="112" operator="equal">
      <formula>8210</formula>
    </cfRule>
    <cfRule type="cellIs" dxfId="108" priority="113" operator="equal">
      <formula>6210</formula>
    </cfRule>
    <cfRule type="cellIs" dxfId="107" priority="114" operator="equal">
      <formula>5410</formula>
    </cfRule>
    <cfRule type="cellIs" dxfId="106" priority="115" operator="equal">
      <formula>4910</formula>
    </cfRule>
  </conditionalFormatting>
  <conditionalFormatting sqref="H512:H514">
    <cfRule type="cellIs" dxfId="105" priority="111" operator="between">
      <formula>3100</formula>
      <formula>5999</formula>
    </cfRule>
  </conditionalFormatting>
  <conditionalFormatting sqref="M512:M514">
    <cfRule type="cellIs" dxfId="104" priority="107" operator="equal">
      <formula>8210</formula>
    </cfRule>
    <cfRule type="cellIs" dxfId="103" priority="108" operator="equal">
      <formula>6210</formula>
    </cfRule>
    <cfRule type="cellIs" dxfId="102" priority="109" operator="equal">
      <formula>5410</formula>
    </cfRule>
    <cfRule type="cellIs" dxfId="101" priority="110" operator="equal">
      <formula>4910</formula>
    </cfRule>
  </conditionalFormatting>
  <conditionalFormatting sqref="H519:H521">
    <cfRule type="cellIs" dxfId="100" priority="106" operator="between">
      <formula>3100</formula>
      <formula>5999</formula>
    </cfRule>
  </conditionalFormatting>
  <conditionalFormatting sqref="M519:M521">
    <cfRule type="cellIs" dxfId="99" priority="102" operator="equal">
      <formula>8210</formula>
    </cfRule>
    <cfRule type="cellIs" dxfId="98" priority="103" operator="equal">
      <formula>6210</formula>
    </cfRule>
    <cfRule type="cellIs" dxfId="97" priority="104" operator="equal">
      <formula>5410</formula>
    </cfRule>
    <cfRule type="cellIs" dxfId="96" priority="105" operator="equal">
      <formula>4910</formula>
    </cfRule>
  </conditionalFormatting>
  <conditionalFormatting sqref="H524">
    <cfRule type="cellIs" dxfId="95" priority="101" operator="between">
      <formula>3100</formula>
      <formula>5999</formula>
    </cfRule>
  </conditionalFormatting>
  <conditionalFormatting sqref="M524">
    <cfRule type="cellIs" dxfId="94" priority="97" operator="equal">
      <formula>8210</formula>
    </cfRule>
    <cfRule type="cellIs" dxfId="93" priority="98" operator="equal">
      <formula>6210</formula>
    </cfRule>
    <cfRule type="cellIs" dxfId="92" priority="99" operator="equal">
      <formula>5410</formula>
    </cfRule>
    <cfRule type="cellIs" dxfId="91" priority="100" operator="equal">
      <formula>4910</formula>
    </cfRule>
  </conditionalFormatting>
  <conditionalFormatting sqref="H530">
    <cfRule type="cellIs" dxfId="90" priority="96" operator="between">
      <formula>3100</formula>
      <formula>5999</formula>
    </cfRule>
  </conditionalFormatting>
  <conditionalFormatting sqref="M530">
    <cfRule type="cellIs" dxfId="89" priority="92" operator="equal">
      <formula>8210</formula>
    </cfRule>
    <cfRule type="cellIs" dxfId="88" priority="93" operator="equal">
      <formula>6210</formula>
    </cfRule>
    <cfRule type="cellIs" dxfId="87" priority="94" operator="equal">
      <formula>5410</formula>
    </cfRule>
    <cfRule type="cellIs" dxfId="86" priority="95" operator="equal">
      <formula>4910</formula>
    </cfRule>
  </conditionalFormatting>
  <conditionalFormatting sqref="H529">
    <cfRule type="cellIs" dxfId="85" priority="91" operator="between">
      <formula>3100</formula>
      <formula>5999</formula>
    </cfRule>
  </conditionalFormatting>
  <conditionalFormatting sqref="M529">
    <cfRule type="cellIs" dxfId="84" priority="87" operator="equal">
      <formula>8210</formula>
    </cfRule>
    <cfRule type="cellIs" dxfId="83" priority="88" operator="equal">
      <formula>6210</formula>
    </cfRule>
    <cfRule type="cellIs" dxfId="82" priority="89" operator="equal">
      <formula>5410</formula>
    </cfRule>
    <cfRule type="cellIs" dxfId="81" priority="90" operator="equal">
      <formula>4910</formula>
    </cfRule>
  </conditionalFormatting>
  <conditionalFormatting sqref="H534">
    <cfRule type="cellIs" dxfId="80" priority="86" operator="between">
      <formula>3100</formula>
      <formula>5999</formula>
    </cfRule>
  </conditionalFormatting>
  <conditionalFormatting sqref="M534">
    <cfRule type="cellIs" dxfId="79" priority="82" operator="equal">
      <formula>8210</formula>
    </cfRule>
    <cfRule type="cellIs" dxfId="78" priority="83" operator="equal">
      <formula>6210</formula>
    </cfRule>
    <cfRule type="cellIs" dxfId="77" priority="84" operator="equal">
      <formula>5410</formula>
    </cfRule>
    <cfRule type="cellIs" dxfId="76" priority="85" operator="equal">
      <formula>4910</formula>
    </cfRule>
  </conditionalFormatting>
  <conditionalFormatting sqref="H543">
    <cfRule type="cellIs" dxfId="75" priority="81" operator="between">
      <formula>3100</formula>
      <formula>5999</formula>
    </cfRule>
  </conditionalFormatting>
  <conditionalFormatting sqref="M543">
    <cfRule type="cellIs" dxfId="74" priority="77" operator="equal">
      <formula>8210</formula>
    </cfRule>
    <cfRule type="cellIs" dxfId="73" priority="78" operator="equal">
      <formula>6210</formula>
    </cfRule>
    <cfRule type="cellIs" dxfId="72" priority="79" operator="equal">
      <formula>5410</formula>
    </cfRule>
    <cfRule type="cellIs" dxfId="71" priority="80" operator="equal">
      <formula>4910</formula>
    </cfRule>
  </conditionalFormatting>
  <conditionalFormatting sqref="H593:H594">
    <cfRule type="cellIs" dxfId="70" priority="76" operator="between">
      <formula>3100</formula>
      <formula>5999</formula>
    </cfRule>
  </conditionalFormatting>
  <conditionalFormatting sqref="M593:M594">
    <cfRule type="cellIs" dxfId="69" priority="72" operator="equal">
      <formula>8210</formula>
    </cfRule>
    <cfRule type="cellIs" dxfId="68" priority="73" operator="equal">
      <formula>6210</formula>
    </cfRule>
    <cfRule type="cellIs" dxfId="67" priority="74" operator="equal">
      <formula>5410</formula>
    </cfRule>
    <cfRule type="cellIs" dxfId="66" priority="75" operator="equal">
      <formula>4910</formula>
    </cfRule>
  </conditionalFormatting>
  <conditionalFormatting sqref="H599:H600">
    <cfRule type="cellIs" dxfId="65" priority="71" operator="between">
      <formula>3100</formula>
      <formula>5999</formula>
    </cfRule>
  </conditionalFormatting>
  <conditionalFormatting sqref="M599:M600">
    <cfRule type="cellIs" dxfId="64" priority="67" operator="equal">
      <formula>8210</formula>
    </cfRule>
    <cfRule type="cellIs" dxfId="63" priority="68" operator="equal">
      <formula>6210</formula>
    </cfRule>
    <cfRule type="cellIs" dxfId="62" priority="69" operator="equal">
      <formula>5410</formula>
    </cfRule>
    <cfRule type="cellIs" dxfId="61" priority="70" operator="equal">
      <formula>4910</formula>
    </cfRule>
  </conditionalFormatting>
  <conditionalFormatting sqref="H737:H742 H748">
    <cfRule type="cellIs" dxfId="60" priority="66" operator="between">
      <formula>3100</formula>
      <formula>5999</formula>
    </cfRule>
  </conditionalFormatting>
  <conditionalFormatting sqref="M737:M742 M748">
    <cfRule type="cellIs" dxfId="59" priority="62" operator="equal">
      <formula>8210</formula>
    </cfRule>
    <cfRule type="cellIs" dxfId="58" priority="63" operator="equal">
      <formula>6210</formula>
    </cfRule>
    <cfRule type="cellIs" dxfId="57" priority="64" operator="equal">
      <formula>5410</formula>
    </cfRule>
    <cfRule type="cellIs" dxfId="56" priority="65" operator="equal">
      <formula>4910</formula>
    </cfRule>
  </conditionalFormatting>
  <conditionalFormatting sqref="I802">
    <cfRule type="cellIs" dxfId="55" priority="61" operator="equal">
      <formula>9999</formula>
    </cfRule>
  </conditionalFormatting>
  <conditionalFormatting sqref="H785:H788 H791:H792 H802">
    <cfRule type="cellIs" dxfId="54" priority="60" operator="between">
      <formula>3100</formula>
      <formula>5999</formula>
    </cfRule>
  </conditionalFormatting>
  <conditionalFormatting sqref="M784:M788 M791:M792 M802">
    <cfRule type="cellIs" dxfId="53" priority="56" operator="equal">
      <formula>8210</formula>
    </cfRule>
    <cfRule type="cellIs" dxfId="52" priority="57" operator="equal">
      <formula>6210</formula>
    </cfRule>
    <cfRule type="cellIs" dxfId="51" priority="58" operator="equal">
      <formula>5410</formula>
    </cfRule>
    <cfRule type="cellIs" dxfId="50" priority="59" operator="equal">
      <formula>4910</formula>
    </cfRule>
  </conditionalFormatting>
  <conditionalFormatting sqref="H784">
    <cfRule type="cellIs" dxfId="49" priority="55" operator="between">
      <formula>3100</formula>
      <formula>5999</formula>
    </cfRule>
  </conditionalFormatting>
  <conditionalFormatting sqref="I784">
    <cfRule type="cellIs" dxfId="48" priority="54" operator="equal">
      <formula>"x"</formula>
    </cfRule>
  </conditionalFormatting>
  <conditionalFormatting sqref="H789:H790">
    <cfRule type="cellIs" dxfId="47" priority="51" operator="between">
      <formula>3100</formula>
      <formula>5999</formula>
    </cfRule>
  </conditionalFormatting>
  <conditionalFormatting sqref="M789:M790">
    <cfRule type="cellIs" dxfId="46" priority="47" operator="equal">
      <formula>8210</formula>
    </cfRule>
    <cfRule type="cellIs" dxfId="45" priority="48" operator="equal">
      <formula>6210</formula>
    </cfRule>
    <cfRule type="cellIs" dxfId="44" priority="49" operator="equal">
      <formula>5410</formula>
    </cfRule>
    <cfRule type="cellIs" dxfId="43" priority="50" operator="equal">
      <formula>4910</formula>
    </cfRule>
  </conditionalFormatting>
  <conditionalFormatting sqref="H793:H795 H799 H801">
    <cfRule type="cellIs" dxfId="42" priority="46" operator="between">
      <formula>3100</formula>
      <formula>5999</formula>
    </cfRule>
  </conditionalFormatting>
  <conditionalFormatting sqref="M793:M795 M799 M801">
    <cfRule type="cellIs" dxfId="41" priority="42" operator="equal">
      <formula>8210</formula>
    </cfRule>
    <cfRule type="cellIs" dxfId="40" priority="43" operator="equal">
      <formula>6210</formula>
    </cfRule>
    <cfRule type="cellIs" dxfId="39" priority="44" operator="equal">
      <formula>5410</formula>
    </cfRule>
    <cfRule type="cellIs" dxfId="38" priority="45" operator="equal">
      <formula>4910</formula>
    </cfRule>
  </conditionalFormatting>
  <conditionalFormatting sqref="H796 H798">
    <cfRule type="cellIs" dxfId="37" priority="41" operator="between">
      <formula>3100</formula>
      <formula>5999</formula>
    </cfRule>
  </conditionalFormatting>
  <conditionalFormatting sqref="M796 M798">
    <cfRule type="cellIs" dxfId="36" priority="37" operator="equal">
      <formula>8210</formula>
    </cfRule>
    <cfRule type="cellIs" dxfId="35" priority="38" operator="equal">
      <formula>6210</formula>
    </cfRule>
    <cfRule type="cellIs" dxfId="34" priority="39" operator="equal">
      <formula>5410</formula>
    </cfRule>
    <cfRule type="cellIs" dxfId="33" priority="40" operator="equal">
      <formula>4910</formula>
    </cfRule>
  </conditionalFormatting>
  <conditionalFormatting sqref="H797">
    <cfRule type="cellIs" dxfId="32" priority="36" operator="between">
      <formula>3100</formula>
      <formula>5999</formula>
    </cfRule>
  </conditionalFormatting>
  <conditionalFormatting sqref="M797">
    <cfRule type="cellIs" dxfId="31" priority="32" operator="equal">
      <formula>8210</formula>
    </cfRule>
    <cfRule type="cellIs" dxfId="30" priority="33" operator="equal">
      <formula>6210</formula>
    </cfRule>
    <cfRule type="cellIs" dxfId="29" priority="34" operator="equal">
      <formula>5410</formula>
    </cfRule>
    <cfRule type="cellIs" dxfId="28" priority="35" operator="equal">
      <formula>4910</formula>
    </cfRule>
  </conditionalFormatting>
  <conditionalFormatting sqref="H800">
    <cfRule type="cellIs" dxfId="27" priority="31" operator="between">
      <formula>3100</formula>
      <formula>5999</formula>
    </cfRule>
  </conditionalFormatting>
  <conditionalFormatting sqref="M800">
    <cfRule type="cellIs" dxfId="26" priority="27" operator="equal">
      <formula>8210</formula>
    </cfRule>
    <cfRule type="cellIs" dxfId="25" priority="28" operator="equal">
      <formula>6210</formula>
    </cfRule>
    <cfRule type="cellIs" dxfId="24" priority="29" operator="equal">
      <formula>5410</formula>
    </cfRule>
    <cfRule type="cellIs" dxfId="23" priority="30" operator="equal">
      <formula>4910</formula>
    </cfRule>
  </conditionalFormatting>
  <conditionalFormatting sqref="I817">
    <cfRule type="cellIs" dxfId="22" priority="26" operator="equal">
      <formula>9999</formula>
    </cfRule>
  </conditionalFormatting>
  <conditionalFormatting sqref="I831">
    <cfRule type="cellIs" dxfId="21" priority="24" operator="equal">
      <formula>9999</formula>
    </cfRule>
  </conditionalFormatting>
  <conditionalFormatting sqref="H831">
    <cfRule type="cellIs" dxfId="20" priority="23" operator="between">
      <formula>3100</formula>
      <formula>5999</formula>
    </cfRule>
  </conditionalFormatting>
  <conditionalFormatting sqref="M831">
    <cfRule type="cellIs" dxfId="19" priority="19" operator="equal">
      <formula>8210</formula>
    </cfRule>
    <cfRule type="cellIs" dxfId="18" priority="20" operator="equal">
      <formula>6210</formula>
    </cfRule>
    <cfRule type="cellIs" dxfId="17" priority="21" operator="equal">
      <formula>5410</formula>
    </cfRule>
    <cfRule type="cellIs" dxfId="16" priority="22" operator="equal">
      <formula>4910</formula>
    </cfRule>
  </conditionalFormatting>
  <conditionalFormatting sqref="H74:H76">
    <cfRule type="cellIs" dxfId="15" priority="18" operator="between">
      <formula>3100</formula>
      <formula>5999</formula>
    </cfRule>
  </conditionalFormatting>
  <conditionalFormatting sqref="M74:M76">
    <cfRule type="cellIs" dxfId="14" priority="14" operator="equal">
      <formula>8210</formula>
    </cfRule>
    <cfRule type="cellIs" dxfId="13" priority="15" operator="equal">
      <formula>6210</formula>
    </cfRule>
    <cfRule type="cellIs" dxfId="12" priority="16" operator="equal">
      <formula>5410</formula>
    </cfRule>
    <cfRule type="cellIs" dxfId="11" priority="17" operator="equal">
      <formula>4910</formula>
    </cfRule>
  </conditionalFormatting>
  <conditionalFormatting sqref="H152:H154">
    <cfRule type="cellIs" dxfId="10" priority="13" operator="between">
      <formula>3100</formula>
      <formula>5999</formula>
    </cfRule>
  </conditionalFormatting>
  <conditionalFormatting sqref="M152:M154">
    <cfRule type="cellIs" dxfId="9" priority="9" operator="equal">
      <formula>8210</formula>
    </cfRule>
    <cfRule type="cellIs" dxfId="8" priority="10" operator="equal">
      <formula>6210</formula>
    </cfRule>
    <cfRule type="cellIs" dxfId="7" priority="11" operator="equal">
      <formula>5410</formula>
    </cfRule>
    <cfRule type="cellIs" dxfId="6" priority="12" operator="equal">
      <formula>4910</formula>
    </cfRule>
  </conditionalFormatting>
  <conditionalFormatting sqref="H743:H747">
    <cfRule type="cellIs" dxfId="5" priority="8" operator="between">
      <formula>3100</formula>
      <formula>5999</formula>
    </cfRule>
  </conditionalFormatting>
  <conditionalFormatting sqref="M743:M747">
    <cfRule type="cellIs" dxfId="4" priority="4" operator="equal">
      <formula>8210</formula>
    </cfRule>
    <cfRule type="cellIs" dxfId="3" priority="5" operator="equal">
      <formula>6210</formula>
    </cfRule>
    <cfRule type="cellIs" dxfId="2" priority="6" operator="equal">
      <formula>5410</formula>
    </cfRule>
    <cfRule type="cellIs" dxfId="1" priority="7" operator="equal">
      <formula>4910</formula>
    </cfRule>
  </conditionalFormatting>
  <conditionalFormatting sqref="H183">
    <cfRule type="cellIs" dxfId="0" priority="1" operator="between">
      <formula>3100</formula>
      <formula>5999</formula>
    </cfRule>
  </conditionalFormatting>
  <printOptions gridLines="1"/>
  <pageMargins left="0.19685039370078741" right="0.19685039370078741" top="0.35433070866141736" bottom="0.35433070866141736" header="0.11811023622047245" footer="0.11811023622047245"/>
  <pageSetup paperSize="9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topLeftCell="A20" workbookViewId="0">
      <selection activeCell="C43" sqref="C43"/>
    </sheetView>
  </sheetViews>
  <sheetFormatPr defaultRowHeight="11.4" x14ac:dyDescent="0.2"/>
  <cols>
    <col min="1" max="1" width="4.5546875" style="167" customWidth="1"/>
    <col min="2" max="2" width="6.88671875" style="168" customWidth="1"/>
    <col min="3" max="3" width="77.6640625" style="168" customWidth="1"/>
    <col min="4" max="4" width="34.109375" style="168" customWidth="1"/>
    <col min="5" max="5" width="24.5546875" style="168" customWidth="1"/>
    <col min="6" max="6" width="10.5546875" style="168" customWidth="1"/>
    <col min="7" max="7" width="12" style="169" bestFit="1" customWidth="1"/>
    <col min="8" max="256" width="9.109375" style="159"/>
    <col min="257" max="257" width="4.5546875" style="159" customWidth="1"/>
    <col min="258" max="258" width="6.88671875" style="159" customWidth="1"/>
    <col min="259" max="259" width="77.6640625" style="159" customWidth="1"/>
    <col min="260" max="260" width="34.109375" style="159" customWidth="1"/>
    <col min="261" max="261" width="24.5546875" style="159" customWidth="1"/>
    <col min="262" max="262" width="10.5546875" style="159" customWidth="1"/>
    <col min="263" max="263" width="12" style="159" bestFit="1" customWidth="1"/>
    <col min="264" max="512" width="9.109375" style="159"/>
    <col min="513" max="513" width="4.5546875" style="159" customWidth="1"/>
    <col min="514" max="514" width="6.88671875" style="159" customWidth="1"/>
    <col min="515" max="515" width="77.6640625" style="159" customWidth="1"/>
    <col min="516" max="516" width="34.109375" style="159" customWidth="1"/>
    <col min="517" max="517" width="24.5546875" style="159" customWidth="1"/>
    <col min="518" max="518" width="10.5546875" style="159" customWidth="1"/>
    <col min="519" max="519" width="12" style="159" bestFit="1" customWidth="1"/>
    <col min="520" max="768" width="9.109375" style="159"/>
    <col min="769" max="769" width="4.5546875" style="159" customWidth="1"/>
    <col min="770" max="770" width="6.88671875" style="159" customWidth="1"/>
    <col min="771" max="771" width="77.6640625" style="159" customWidth="1"/>
    <col min="772" max="772" width="34.109375" style="159" customWidth="1"/>
    <col min="773" max="773" width="24.5546875" style="159" customWidth="1"/>
    <col min="774" max="774" width="10.5546875" style="159" customWidth="1"/>
    <col min="775" max="775" width="12" style="159" bestFit="1" customWidth="1"/>
    <col min="776" max="1024" width="9.109375" style="159"/>
    <col min="1025" max="1025" width="4.5546875" style="159" customWidth="1"/>
    <col min="1026" max="1026" width="6.88671875" style="159" customWidth="1"/>
    <col min="1027" max="1027" width="77.6640625" style="159" customWidth="1"/>
    <col min="1028" max="1028" width="34.109375" style="159" customWidth="1"/>
    <col min="1029" max="1029" width="24.5546875" style="159" customWidth="1"/>
    <col min="1030" max="1030" width="10.5546875" style="159" customWidth="1"/>
    <col min="1031" max="1031" width="12" style="159" bestFit="1" customWidth="1"/>
    <col min="1032" max="1280" width="9.109375" style="159"/>
    <col min="1281" max="1281" width="4.5546875" style="159" customWidth="1"/>
    <col min="1282" max="1282" width="6.88671875" style="159" customWidth="1"/>
    <col min="1283" max="1283" width="77.6640625" style="159" customWidth="1"/>
    <col min="1284" max="1284" width="34.109375" style="159" customWidth="1"/>
    <col min="1285" max="1285" width="24.5546875" style="159" customWidth="1"/>
    <col min="1286" max="1286" width="10.5546875" style="159" customWidth="1"/>
    <col min="1287" max="1287" width="12" style="159" bestFit="1" customWidth="1"/>
    <col min="1288" max="1536" width="9.109375" style="159"/>
    <col min="1537" max="1537" width="4.5546875" style="159" customWidth="1"/>
    <col min="1538" max="1538" width="6.88671875" style="159" customWidth="1"/>
    <col min="1539" max="1539" width="77.6640625" style="159" customWidth="1"/>
    <col min="1540" max="1540" width="34.109375" style="159" customWidth="1"/>
    <col min="1541" max="1541" width="24.5546875" style="159" customWidth="1"/>
    <col min="1542" max="1542" width="10.5546875" style="159" customWidth="1"/>
    <col min="1543" max="1543" width="12" style="159" bestFit="1" customWidth="1"/>
    <col min="1544" max="1792" width="9.109375" style="159"/>
    <col min="1793" max="1793" width="4.5546875" style="159" customWidth="1"/>
    <col min="1794" max="1794" width="6.88671875" style="159" customWidth="1"/>
    <col min="1795" max="1795" width="77.6640625" style="159" customWidth="1"/>
    <col min="1796" max="1796" width="34.109375" style="159" customWidth="1"/>
    <col min="1797" max="1797" width="24.5546875" style="159" customWidth="1"/>
    <col min="1798" max="1798" width="10.5546875" style="159" customWidth="1"/>
    <col min="1799" max="1799" width="12" style="159" bestFit="1" customWidth="1"/>
    <col min="1800" max="2048" width="9.109375" style="159"/>
    <col min="2049" max="2049" width="4.5546875" style="159" customWidth="1"/>
    <col min="2050" max="2050" width="6.88671875" style="159" customWidth="1"/>
    <col min="2051" max="2051" width="77.6640625" style="159" customWidth="1"/>
    <col min="2052" max="2052" width="34.109375" style="159" customWidth="1"/>
    <col min="2053" max="2053" width="24.5546875" style="159" customWidth="1"/>
    <col min="2054" max="2054" width="10.5546875" style="159" customWidth="1"/>
    <col min="2055" max="2055" width="12" style="159" bestFit="1" customWidth="1"/>
    <col min="2056" max="2304" width="9.109375" style="159"/>
    <col min="2305" max="2305" width="4.5546875" style="159" customWidth="1"/>
    <col min="2306" max="2306" width="6.88671875" style="159" customWidth="1"/>
    <col min="2307" max="2307" width="77.6640625" style="159" customWidth="1"/>
    <col min="2308" max="2308" width="34.109375" style="159" customWidth="1"/>
    <col min="2309" max="2309" width="24.5546875" style="159" customWidth="1"/>
    <col min="2310" max="2310" width="10.5546875" style="159" customWidth="1"/>
    <col min="2311" max="2311" width="12" style="159" bestFit="1" customWidth="1"/>
    <col min="2312" max="2560" width="9.109375" style="159"/>
    <col min="2561" max="2561" width="4.5546875" style="159" customWidth="1"/>
    <col min="2562" max="2562" width="6.88671875" style="159" customWidth="1"/>
    <col min="2563" max="2563" width="77.6640625" style="159" customWidth="1"/>
    <col min="2564" max="2564" width="34.109375" style="159" customWidth="1"/>
    <col min="2565" max="2565" width="24.5546875" style="159" customWidth="1"/>
    <col min="2566" max="2566" width="10.5546875" style="159" customWidth="1"/>
    <col min="2567" max="2567" width="12" style="159" bestFit="1" customWidth="1"/>
    <col min="2568" max="2816" width="9.109375" style="159"/>
    <col min="2817" max="2817" width="4.5546875" style="159" customWidth="1"/>
    <col min="2818" max="2818" width="6.88671875" style="159" customWidth="1"/>
    <col min="2819" max="2819" width="77.6640625" style="159" customWidth="1"/>
    <col min="2820" max="2820" width="34.109375" style="159" customWidth="1"/>
    <col min="2821" max="2821" width="24.5546875" style="159" customWidth="1"/>
    <col min="2822" max="2822" width="10.5546875" style="159" customWidth="1"/>
    <col min="2823" max="2823" width="12" style="159" bestFit="1" customWidth="1"/>
    <col min="2824" max="3072" width="9.109375" style="159"/>
    <col min="3073" max="3073" width="4.5546875" style="159" customWidth="1"/>
    <col min="3074" max="3074" width="6.88671875" style="159" customWidth="1"/>
    <col min="3075" max="3075" width="77.6640625" style="159" customWidth="1"/>
    <col min="3076" max="3076" width="34.109375" style="159" customWidth="1"/>
    <col min="3077" max="3077" width="24.5546875" style="159" customWidth="1"/>
    <col min="3078" max="3078" width="10.5546875" style="159" customWidth="1"/>
    <col min="3079" max="3079" width="12" style="159" bestFit="1" customWidth="1"/>
    <col min="3080" max="3328" width="9.109375" style="159"/>
    <col min="3329" max="3329" width="4.5546875" style="159" customWidth="1"/>
    <col min="3330" max="3330" width="6.88671875" style="159" customWidth="1"/>
    <col min="3331" max="3331" width="77.6640625" style="159" customWidth="1"/>
    <col min="3332" max="3332" width="34.109375" style="159" customWidth="1"/>
    <col min="3333" max="3333" width="24.5546875" style="159" customWidth="1"/>
    <col min="3334" max="3334" width="10.5546875" style="159" customWidth="1"/>
    <col min="3335" max="3335" width="12" style="159" bestFit="1" customWidth="1"/>
    <col min="3336" max="3584" width="9.109375" style="159"/>
    <col min="3585" max="3585" width="4.5546875" style="159" customWidth="1"/>
    <col min="3586" max="3586" width="6.88671875" style="159" customWidth="1"/>
    <col min="3587" max="3587" width="77.6640625" style="159" customWidth="1"/>
    <col min="3588" max="3588" width="34.109375" style="159" customWidth="1"/>
    <col min="3589" max="3589" width="24.5546875" style="159" customWidth="1"/>
    <col min="3590" max="3590" width="10.5546875" style="159" customWidth="1"/>
    <col min="3591" max="3591" width="12" style="159" bestFit="1" customWidth="1"/>
    <col min="3592" max="3840" width="9.109375" style="159"/>
    <col min="3841" max="3841" width="4.5546875" style="159" customWidth="1"/>
    <col min="3842" max="3842" width="6.88671875" style="159" customWidth="1"/>
    <col min="3843" max="3843" width="77.6640625" style="159" customWidth="1"/>
    <col min="3844" max="3844" width="34.109375" style="159" customWidth="1"/>
    <col min="3845" max="3845" width="24.5546875" style="159" customWidth="1"/>
    <col min="3846" max="3846" width="10.5546875" style="159" customWidth="1"/>
    <col min="3847" max="3847" width="12" style="159" bestFit="1" customWidth="1"/>
    <col min="3848" max="4096" width="9.109375" style="159"/>
    <col min="4097" max="4097" width="4.5546875" style="159" customWidth="1"/>
    <col min="4098" max="4098" width="6.88671875" style="159" customWidth="1"/>
    <col min="4099" max="4099" width="77.6640625" style="159" customWidth="1"/>
    <col min="4100" max="4100" width="34.109375" style="159" customWidth="1"/>
    <col min="4101" max="4101" width="24.5546875" style="159" customWidth="1"/>
    <col min="4102" max="4102" width="10.5546875" style="159" customWidth="1"/>
    <col min="4103" max="4103" width="12" style="159" bestFit="1" customWidth="1"/>
    <col min="4104" max="4352" width="9.109375" style="159"/>
    <col min="4353" max="4353" width="4.5546875" style="159" customWidth="1"/>
    <col min="4354" max="4354" width="6.88671875" style="159" customWidth="1"/>
    <col min="4355" max="4355" width="77.6640625" style="159" customWidth="1"/>
    <col min="4356" max="4356" width="34.109375" style="159" customWidth="1"/>
    <col min="4357" max="4357" width="24.5546875" style="159" customWidth="1"/>
    <col min="4358" max="4358" width="10.5546875" style="159" customWidth="1"/>
    <col min="4359" max="4359" width="12" style="159" bestFit="1" customWidth="1"/>
    <col min="4360" max="4608" width="9.109375" style="159"/>
    <col min="4609" max="4609" width="4.5546875" style="159" customWidth="1"/>
    <col min="4610" max="4610" width="6.88671875" style="159" customWidth="1"/>
    <col min="4611" max="4611" width="77.6640625" style="159" customWidth="1"/>
    <col min="4612" max="4612" width="34.109375" style="159" customWidth="1"/>
    <col min="4613" max="4613" width="24.5546875" style="159" customWidth="1"/>
    <col min="4614" max="4614" width="10.5546875" style="159" customWidth="1"/>
    <col min="4615" max="4615" width="12" style="159" bestFit="1" customWidth="1"/>
    <col min="4616" max="4864" width="9.109375" style="159"/>
    <col min="4865" max="4865" width="4.5546875" style="159" customWidth="1"/>
    <col min="4866" max="4866" width="6.88671875" style="159" customWidth="1"/>
    <col min="4867" max="4867" width="77.6640625" style="159" customWidth="1"/>
    <col min="4868" max="4868" width="34.109375" style="159" customWidth="1"/>
    <col min="4869" max="4869" width="24.5546875" style="159" customWidth="1"/>
    <col min="4870" max="4870" width="10.5546875" style="159" customWidth="1"/>
    <col min="4871" max="4871" width="12" style="159" bestFit="1" customWidth="1"/>
    <col min="4872" max="5120" width="9.109375" style="159"/>
    <col min="5121" max="5121" width="4.5546875" style="159" customWidth="1"/>
    <col min="5122" max="5122" width="6.88671875" style="159" customWidth="1"/>
    <col min="5123" max="5123" width="77.6640625" style="159" customWidth="1"/>
    <col min="5124" max="5124" width="34.109375" style="159" customWidth="1"/>
    <col min="5125" max="5125" width="24.5546875" style="159" customWidth="1"/>
    <col min="5126" max="5126" width="10.5546875" style="159" customWidth="1"/>
    <col min="5127" max="5127" width="12" style="159" bestFit="1" customWidth="1"/>
    <col min="5128" max="5376" width="9.109375" style="159"/>
    <col min="5377" max="5377" width="4.5546875" style="159" customWidth="1"/>
    <col min="5378" max="5378" width="6.88671875" style="159" customWidth="1"/>
    <col min="5379" max="5379" width="77.6640625" style="159" customWidth="1"/>
    <col min="5380" max="5380" width="34.109375" style="159" customWidth="1"/>
    <col min="5381" max="5381" width="24.5546875" style="159" customWidth="1"/>
    <col min="5382" max="5382" width="10.5546875" style="159" customWidth="1"/>
    <col min="5383" max="5383" width="12" style="159" bestFit="1" customWidth="1"/>
    <col min="5384" max="5632" width="9.109375" style="159"/>
    <col min="5633" max="5633" width="4.5546875" style="159" customWidth="1"/>
    <col min="5634" max="5634" width="6.88671875" style="159" customWidth="1"/>
    <col min="5635" max="5635" width="77.6640625" style="159" customWidth="1"/>
    <col min="5636" max="5636" width="34.109375" style="159" customWidth="1"/>
    <col min="5637" max="5637" width="24.5546875" style="159" customWidth="1"/>
    <col min="5638" max="5638" width="10.5546875" style="159" customWidth="1"/>
    <col min="5639" max="5639" width="12" style="159" bestFit="1" customWidth="1"/>
    <col min="5640" max="5888" width="9.109375" style="159"/>
    <col min="5889" max="5889" width="4.5546875" style="159" customWidth="1"/>
    <col min="5890" max="5890" width="6.88671875" style="159" customWidth="1"/>
    <col min="5891" max="5891" width="77.6640625" style="159" customWidth="1"/>
    <col min="5892" max="5892" width="34.109375" style="159" customWidth="1"/>
    <col min="5893" max="5893" width="24.5546875" style="159" customWidth="1"/>
    <col min="5894" max="5894" width="10.5546875" style="159" customWidth="1"/>
    <col min="5895" max="5895" width="12" style="159" bestFit="1" customWidth="1"/>
    <col min="5896" max="6144" width="9.109375" style="159"/>
    <col min="6145" max="6145" width="4.5546875" style="159" customWidth="1"/>
    <col min="6146" max="6146" width="6.88671875" style="159" customWidth="1"/>
    <col min="6147" max="6147" width="77.6640625" style="159" customWidth="1"/>
    <col min="6148" max="6148" width="34.109375" style="159" customWidth="1"/>
    <col min="6149" max="6149" width="24.5546875" style="159" customWidth="1"/>
    <col min="6150" max="6150" width="10.5546875" style="159" customWidth="1"/>
    <col min="6151" max="6151" width="12" style="159" bestFit="1" customWidth="1"/>
    <col min="6152" max="6400" width="9.109375" style="159"/>
    <col min="6401" max="6401" width="4.5546875" style="159" customWidth="1"/>
    <col min="6402" max="6402" width="6.88671875" style="159" customWidth="1"/>
    <col min="6403" max="6403" width="77.6640625" style="159" customWidth="1"/>
    <col min="6404" max="6404" width="34.109375" style="159" customWidth="1"/>
    <col min="6405" max="6405" width="24.5546875" style="159" customWidth="1"/>
    <col min="6406" max="6406" width="10.5546875" style="159" customWidth="1"/>
    <col min="6407" max="6407" width="12" style="159" bestFit="1" customWidth="1"/>
    <col min="6408" max="6656" width="9.109375" style="159"/>
    <col min="6657" max="6657" width="4.5546875" style="159" customWidth="1"/>
    <col min="6658" max="6658" width="6.88671875" style="159" customWidth="1"/>
    <col min="6659" max="6659" width="77.6640625" style="159" customWidth="1"/>
    <col min="6660" max="6660" width="34.109375" style="159" customWidth="1"/>
    <col min="6661" max="6661" width="24.5546875" style="159" customWidth="1"/>
    <col min="6662" max="6662" width="10.5546875" style="159" customWidth="1"/>
    <col min="6663" max="6663" width="12" style="159" bestFit="1" customWidth="1"/>
    <col min="6664" max="6912" width="9.109375" style="159"/>
    <col min="6913" max="6913" width="4.5546875" style="159" customWidth="1"/>
    <col min="6914" max="6914" width="6.88671875" style="159" customWidth="1"/>
    <col min="6915" max="6915" width="77.6640625" style="159" customWidth="1"/>
    <col min="6916" max="6916" width="34.109375" style="159" customWidth="1"/>
    <col min="6917" max="6917" width="24.5546875" style="159" customWidth="1"/>
    <col min="6918" max="6918" width="10.5546875" style="159" customWidth="1"/>
    <col min="6919" max="6919" width="12" style="159" bestFit="1" customWidth="1"/>
    <col min="6920" max="7168" width="9.109375" style="159"/>
    <col min="7169" max="7169" width="4.5546875" style="159" customWidth="1"/>
    <col min="7170" max="7170" width="6.88671875" style="159" customWidth="1"/>
    <col min="7171" max="7171" width="77.6640625" style="159" customWidth="1"/>
    <col min="7172" max="7172" width="34.109375" style="159" customWidth="1"/>
    <col min="7173" max="7173" width="24.5546875" style="159" customWidth="1"/>
    <col min="7174" max="7174" width="10.5546875" style="159" customWidth="1"/>
    <col min="7175" max="7175" width="12" style="159" bestFit="1" customWidth="1"/>
    <col min="7176" max="7424" width="9.109375" style="159"/>
    <col min="7425" max="7425" width="4.5546875" style="159" customWidth="1"/>
    <col min="7426" max="7426" width="6.88671875" style="159" customWidth="1"/>
    <col min="7427" max="7427" width="77.6640625" style="159" customWidth="1"/>
    <col min="7428" max="7428" width="34.109375" style="159" customWidth="1"/>
    <col min="7429" max="7429" width="24.5546875" style="159" customWidth="1"/>
    <col min="7430" max="7430" width="10.5546875" style="159" customWidth="1"/>
    <col min="7431" max="7431" width="12" style="159" bestFit="1" customWidth="1"/>
    <col min="7432" max="7680" width="9.109375" style="159"/>
    <col min="7681" max="7681" width="4.5546875" style="159" customWidth="1"/>
    <col min="7682" max="7682" width="6.88671875" style="159" customWidth="1"/>
    <col min="7683" max="7683" width="77.6640625" style="159" customWidth="1"/>
    <col min="7684" max="7684" width="34.109375" style="159" customWidth="1"/>
    <col min="7685" max="7685" width="24.5546875" style="159" customWidth="1"/>
    <col min="7686" max="7686" width="10.5546875" style="159" customWidth="1"/>
    <col min="7687" max="7687" width="12" style="159" bestFit="1" customWidth="1"/>
    <col min="7688" max="7936" width="9.109375" style="159"/>
    <col min="7937" max="7937" width="4.5546875" style="159" customWidth="1"/>
    <col min="7938" max="7938" width="6.88671875" style="159" customWidth="1"/>
    <col min="7939" max="7939" width="77.6640625" style="159" customWidth="1"/>
    <col min="7940" max="7940" width="34.109375" style="159" customWidth="1"/>
    <col min="7941" max="7941" width="24.5546875" style="159" customWidth="1"/>
    <col min="7942" max="7942" width="10.5546875" style="159" customWidth="1"/>
    <col min="7943" max="7943" width="12" style="159" bestFit="1" customWidth="1"/>
    <col min="7944" max="8192" width="9.109375" style="159"/>
    <col min="8193" max="8193" width="4.5546875" style="159" customWidth="1"/>
    <col min="8194" max="8194" width="6.88671875" style="159" customWidth="1"/>
    <col min="8195" max="8195" width="77.6640625" style="159" customWidth="1"/>
    <col min="8196" max="8196" width="34.109375" style="159" customWidth="1"/>
    <col min="8197" max="8197" width="24.5546875" style="159" customWidth="1"/>
    <col min="8198" max="8198" width="10.5546875" style="159" customWidth="1"/>
    <col min="8199" max="8199" width="12" style="159" bestFit="1" customWidth="1"/>
    <col min="8200" max="8448" width="9.109375" style="159"/>
    <col min="8449" max="8449" width="4.5546875" style="159" customWidth="1"/>
    <col min="8450" max="8450" width="6.88671875" style="159" customWidth="1"/>
    <col min="8451" max="8451" width="77.6640625" style="159" customWidth="1"/>
    <col min="8452" max="8452" width="34.109375" style="159" customWidth="1"/>
    <col min="8453" max="8453" width="24.5546875" style="159" customWidth="1"/>
    <col min="8454" max="8454" width="10.5546875" style="159" customWidth="1"/>
    <col min="8455" max="8455" width="12" style="159" bestFit="1" customWidth="1"/>
    <col min="8456" max="8704" width="9.109375" style="159"/>
    <col min="8705" max="8705" width="4.5546875" style="159" customWidth="1"/>
    <col min="8706" max="8706" width="6.88671875" style="159" customWidth="1"/>
    <col min="8707" max="8707" width="77.6640625" style="159" customWidth="1"/>
    <col min="8708" max="8708" width="34.109375" style="159" customWidth="1"/>
    <col min="8709" max="8709" width="24.5546875" style="159" customWidth="1"/>
    <col min="8710" max="8710" width="10.5546875" style="159" customWidth="1"/>
    <col min="8711" max="8711" width="12" style="159" bestFit="1" customWidth="1"/>
    <col min="8712" max="8960" width="9.109375" style="159"/>
    <col min="8961" max="8961" width="4.5546875" style="159" customWidth="1"/>
    <col min="8962" max="8962" width="6.88671875" style="159" customWidth="1"/>
    <col min="8963" max="8963" width="77.6640625" style="159" customWidth="1"/>
    <col min="8964" max="8964" width="34.109375" style="159" customWidth="1"/>
    <col min="8965" max="8965" width="24.5546875" style="159" customWidth="1"/>
    <col min="8966" max="8966" width="10.5546875" style="159" customWidth="1"/>
    <col min="8967" max="8967" width="12" style="159" bestFit="1" customWidth="1"/>
    <col min="8968" max="9216" width="9.109375" style="159"/>
    <col min="9217" max="9217" width="4.5546875" style="159" customWidth="1"/>
    <col min="9218" max="9218" width="6.88671875" style="159" customWidth="1"/>
    <col min="9219" max="9219" width="77.6640625" style="159" customWidth="1"/>
    <col min="9220" max="9220" width="34.109375" style="159" customWidth="1"/>
    <col min="9221" max="9221" width="24.5546875" style="159" customWidth="1"/>
    <col min="9222" max="9222" width="10.5546875" style="159" customWidth="1"/>
    <col min="9223" max="9223" width="12" style="159" bestFit="1" customWidth="1"/>
    <col min="9224" max="9472" width="9.109375" style="159"/>
    <col min="9473" max="9473" width="4.5546875" style="159" customWidth="1"/>
    <col min="9474" max="9474" width="6.88671875" style="159" customWidth="1"/>
    <col min="9475" max="9475" width="77.6640625" style="159" customWidth="1"/>
    <col min="9476" max="9476" width="34.109375" style="159" customWidth="1"/>
    <col min="9477" max="9477" width="24.5546875" style="159" customWidth="1"/>
    <col min="9478" max="9478" width="10.5546875" style="159" customWidth="1"/>
    <col min="9479" max="9479" width="12" style="159" bestFit="1" customWidth="1"/>
    <col min="9480" max="9728" width="9.109375" style="159"/>
    <col min="9729" max="9729" width="4.5546875" style="159" customWidth="1"/>
    <col min="9730" max="9730" width="6.88671875" style="159" customWidth="1"/>
    <col min="9731" max="9731" width="77.6640625" style="159" customWidth="1"/>
    <col min="9732" max="9732" width="34.109375" style="159" customWidth="1"/>
    <col min="9733" max="9733" width="24.5546875" style="159" customWidth="1"/>
    <col min="9734" max="9734" width="10.5546875" style="159" customWidth="1"/>
    <col min="9735" max="9735" width="12" style="159" bestFit="1" customWidth="1"/>
    <col min="9736" max="9984" width="9.109375" style="159"/>
    <col min="9985" max="9985" width="4.5546875" style="159" customWidth="1"/>
    <col min="9986" max="9986" width="6.88671875" style="159" customWidth="1"/>
    <col min="9987" max="9987" width="77.6640625" style="159" customWidth="1"/>
    <col min="9988" max="9988" width="34.109375" style="159" customWidth="1"/>
    <col min="9989" max="9989" width="24.5546875" style="159" customWidth="1"/>
    <col min="9990" max="9990" width="10.5546875" style="159" customWidth="1"/>
    <col min="9991" max="9991" width="12" style="159" bestFit="1" customWidth="1"/>
    <col min="9992" max="10240" width="9.109375" style="159"/>
    <col min="10241" max="10241" width="4.5546875" style="159" customWidth="1"/>
    <col min="10242" max="10242" width="6.88671875" style="159" customWidth="1"/>
    <col min="10243" max="10243" width="77.6640625" style="159" customWidth="1"/>
    <col min="10244" max="10244" width="34.109375" style="159" customWidth="1"/>
    <col min="10245" max="10245" width="24.5546875" style="159" customWidth="1"/>
    <col min="10246" max="10246" width="10.5546875" style="159" customWidth="1"/>
    <col min="10247" max="10247" width="12" style="159" bestFit="1" customWidth="1"/>
    <col min="10248" max="10496" width="9.109375" style="159"/>
    <col min="10497" max="10497" width="4.5546875" style="159" customWidth="1"/>
    <col min="10498" max="10498" width="6.88671875" style="159" customWidth="1"/>
    <col min="10499" max="10499" width="77.6640625" style="159" customWidth="1"/>
    <col min="10500" max="10500" width="34.109375" style="159" customWidth="1"/>
    <col min="10501" max="10501" width="24.5546875" style="159" customWidth="1"/>
    <col min="10502" max="10502" width="10.5546875" style="159" customWidth="1"/>
    <col min="10503" max="10503" width="12" style="159" bestFit="1" customWidth="1"/>
    <col min="10504" max="10752" width="9.109375" style="159"/>
    <col min="10753" max="10753" width="4.5546875" style="159" customWidth="1"/>
    <col min="10754" max="10754" width="6.88671875" style="159" customWidth="1"/>
    <col min="10755" max="10755" width="77.6640625" style="159" customWidth="1"/>
    <col min="10756" max="10756" width="34.109375" style="159" customWidth="1"/>
    <col min="10757" max="10757" width="24.5546875" style="159" customWidth="1"/>
    <col min="10758" max="10758" width="10.5546875" style="159" customWidth="1"/>
    <col min="10759" max="10759" width="12" style="159" bestFit="1" customWidth="1"/>
    <col min="10760" max="11008" width="9.109375" style="159"/>
    <col min="11009" max="11009" width="4.5546875" style="159" customWidth="1"/>
    <col min="11010" max="11010" width="6.88671875" style="159" customWidth="1"/>
    <col min="11011" max="11011" width="77.6640625" style="159" customWidth="1"/>
    <col min="11012" max="11012" width="34.109375" style="159" customWidth="1"/>
    <col min="11013" max="11013" width="24.5546875" style="159" customWidth="1"/>
    <col min="11014" max="11014" width="10.5546875" style="159" customWidth="1"/>
    <col min="11015" max="11015" width="12" style="159" bestFit="1" customWidth="1"/>
    <col min="11016" max="11264" width="9.109375" style="159"/>
    <col min="11265" max="11265" width="4.5546875" style="159" customWidth="1"/>
    <col min="11266" max="11266" width="6.88671875" style="159" customWidth="1"/>
    <col min="11267" max="11267" width="77.6640625" style="159" customWidth="1"/>
    <col min="11268" max="11268" width="34.109375" style="159" customWidth="1"/>
    <col min="11269" max="11269" width="24.5546875" style="159" customWidth="1"/>
    <col min="11270" max="11270" width="10.5546875" style="159" customWidth="1"/>
    <col min="11271" max="11271" width="12" style="159" bestFit="1" customWidth="1"/>
    <col min="11272" max="11520" width="9.109375" style="159"/>
    <col min="11521" max="11521" width="4.5546875" style="159" customWidth="1"/>
    <col min="11522" max="11522" width="6.88671875" style="159" customWidth="1"/>
    <col min="11523" max="11523" width="77.6640625" style="159" customWidth="1"/>
    <col min="11524" max="11524" width="34.109375" style="159" customWidth="1"/>
    <col min="11525" max="11525" width="24.5546875" style="159" customWidth="1"/>
    <col min="11526" max="11526" width="10.5546875" style="159" customWidth="1"/>
    <col min="11527" max="11527" width="12" style="159" bestFit="1" customWidth="1"/>
    <col min="11528" max="11776" width="9.109375" style="159"/>
    <col min="11777" max="11777" width="4.5546875" style="159" customWidth="1"/>
    <col min="11778" max="11778" width="6.88671875" style="159" customWidth="1"/>
    <col min="11779" max="11779" width="77.6640625" style="159" customWidth="1"/>
    <col min="11780" max="11780" width="34.109375" style="159" customWidth="1"/>
    <col min="11781" max="11781" width="24.5546875" style="159" customWidth="1"/>
    <col min="11782" max="11782" width="10.5546875" style="159" customWidth="1"/>
    <col min="11783" max="11783" width="12" style="159" bestFit="1" customWidth="1"/>
    <col min="11784" max="12032" width="9.109375" style="159"/>
    <col min="12033" max="12033" width="4.5546875" style="159" customWidth="1"/>
    <col min="12034" max="12034" width="6.88671875" style="159" customWidth="1"/>
    <col min="12035" max="12035" width="77.6640625" style="159" customWidth="1"/>
    <col min="12036" max="12036" width="34.109375" style="159" customWidth="1"/>
    <col min="12037" max="12037" width="24.5546875" style="159" customWidth="1"/>
    <col min="12038" max="12038" width="10.5546875" style="159" customWidth="1"/>
    <col min="12039" max="12039" width="12" style="159" bestFit="1" customWidth="1"/>
    <col min="12040" max="12288" width="9.109375" style="159"/>
    <col min="12289" max="12289" width="4.5546875" style="159" customWidth="1"/>
    <col min="12290" max="12290" width="6.88671875" style="159" customWidth="1"/>
    <col min="12291" max="12291" width="77.6640625" style="159" customWidth="1"/>
    <col min="12292" max="12292" width="34.109375" style="159" customWidth="1"/>
    <col min="12293" max="12293" width="24.5546875" style="159" customWidth="1"/>
    <col min="12294" max="12294" width="10.5546875" style="159" customWidth="1"/>
    <col min="12295" max="12295" width="12" style="159" bestFit="1" customWidth="1"/>
    <col min="12296" max="12544" width="9.109375" style="159"/>
    <col min="12545" max="12545" width="4.5546875" style="159" customWidth="1"/>
    <col min="12546" max="12546" width="6.88671875" style="159" customWidth="1"/>
    <col min="12547" max="12547" width="77.6640625" style="159" customWidth="1"/>
    <col min="12548" max="12548" width="34.109375" style="159" customWidth="1"/>
    <col min="12549" max="12549" width="24.5546875" style="159" customWidth="1"/>
    <col min="12550" max="12550" width="10.5546875" style="159" customWidth="1"/>
    <col min="12551" max="12551" width="12" style="159" bestFit="1" customWidth="1"/>
    <col min="12552" max="12800" width="9.109375" style="159"/>
    <col min="12801" max="12801" width="4.5546875" style="159" customWidth="1"/>
    <col min="12802" max="12802" width="6.88671875" style="159" customWidth="1"/>
    <col min="12803" max="12803" width="77.6640625" style="159" customWidth="1"/>
    <col min="12804" max="12804" width="34.109375" style="159" customWidth="1"/>
    <col min="12805" max="12805" width="24.5546875" style="159" customWidth="1"/>
    <col min="12806" max="12806" width="10.5546875" style="159" customWidth="1"/>
    <col min="12807" max="12807" width="12" style="159" bestFit="1" customWidth="1"/>
    <col min="12808" max="13056" width="9.109375" style="159"/>
    <col min="13057" max="13057" width="4.5546875" style="159" customWidth="1"/>
    <col min="13058" max="13058" width="6.88671875" style="159" customWidth="1"/>
    <col min="13059" max="13059" width="77.6640625" style="159" customWidth="1"/>
    <col min="13060" max="13060" width="34.109375" style="159" customWidth="1"/>
    <col min="13061" max="13061" width="24.5546875" style="159" customWidth="1"/>
    <col min="13062" max="13062" width="10.5546875" style="159" customWidth="1"/>
    <col min="13063" max="13063" width="12" style="159" bestFit="1" customWidth="1"/>
    <col min="13064" max="13312" width="9.109375" style="159"/>
    <col min="13313" max="13313" width="4.5546875" style="159" customWidth="1"/>
    <col min="13314" max="13314" width="6.88671875" style="159" customWidth="1"/>
    <col min="13315" max="13315" width="77.6640625" style="159" customWidth="1"/>
    <col min="13316" max="13316" width="34.109375" style="159" customWidth="1"/>
    <col min="13317" max="13317" width="24.5546875" style="159" customWidth="1"/>
    <col min="13318" max="13318" width="10.5546875" style="159" customWidth="1"/>
    <col min="13319" max="13319" width="12" style="159" bestFit="1" customWidth="1"/>
    <col min="13320" max="13568" width="9.109375" style="159"/>
    <col min="13569" max="13569" width="4.5546875" style="159" customWidth="1"/>
    <col min="13570" max="13570" width="6.88671875" style="159" customWidth="1"/>
    <col min="13571" max="13571" width="77.6640625" style="159" customWidth="1"/>
    <col min="13572" max="13572" width="34.109375" style="159" customWidth="1"/>
    <col min="13573" max="13573" width="24.5546875" style="159" customWidth="1"/>
    <col min="13574" max="13574" width="10.5546875" style="159" customWidth="1"/>
    <col min="13575" max="13575" width="12" style="159" bestFit="1" customWidth="1"/>
    <col min="13576" max="13824" width="9.109375" style="159"/>
    <col min="13825" max="13825" width="4.5546875" style="159" customWidth="1"/>
    <col min="13826" max="13826" width="6.88671875" style="159" customWidth="1"/>
    <col min="13827" max="13827" width="77.6640625" style="159" customWidth="1"/>
    <col min="13828" max="13828" width="34.109375" style="159" customWidth="1"/>
    <col min="13829" max="13829" width="24.5546875" style="159" customWidth="1"/>
    <col min="13830" max="13830" width="10.5546875" style="159" customWidth="1"/>
    <col min="13831" max="13831" width="12" style="159" bestFit="1" customWidth="1"/>
    <col min="13832" max="14080" width="9.109375" style="159"/>
    <col min="14081" max="14081" width="4.5546875" style="159" customWidth="1"/>
    <col min="14082" max="14082" width="6.88671875" style="159" customWidth="1"/>
    <col min="14083" max="14083" width="77.6640625" style="159" customWidth="1"/>
    <col min="14084" max="14084" width="34.109375" style="159" customWidth="1"/>
    <col min="14085" max="14085" width="24.5546875" style="159" customWidth="1"/>
    <col min="14086" max="14086" width="10.5546875" style="159" customWidth="1"/>
    <col min="14087" max="14087" width="12" style="159" bestFit="1" customWidth="1"/>
    <col min="14088" max="14336" width="9.109375" style="159"/>
    <col min="14337" max="14337" width="4.5546875" style="159" customWidth="1"/>
    <col min="14338" max="14338" width="6.88671875" style="159" customWidth="1"/>
    <col min="14339" max="14339" width="77.6640625" style="159" customWidth="1"/>
    <col min="14340" max="14340" width="34.109375" style="159" customWidth="1"/>
    <col min="14341" max="14341" width="24.5546875" style="159" customWidth="1"/>
    <col min="14342" max="14342" width="10.5546875" style="159" customWidth="1"/>
    <col min="14343" max="14343" width="12" style="159" bestFit="1" customWidth="1"/>
    <col min="14344" max="14592" width="9.109375" style="159"/>
    <col min="14593" max="14593" width="4.5546875" style="159" customWidth="1"/>
    <col min="14594" max="14594" width="6.88671875" style="159" customWidth="1"/>
    <col min="14595" max="14595" width="77.6640625" style="159" customWidth="1"/>
    <col min="14596" max="14596" width="34.109375" style="159" customWidth="1"/>
    <col min="14597" max="14597" width="24.5546875" style="159" customWidth="1"/>
    <col min="14598" max="14598" width="10.5546875" style="159" customWidth="1"/>
    <col min="14599" max="14599" width="12" style="159" bestFit="1" customWidth="1"/>
    <col min="14600" max="14848" width="9.109375" style="159"/>
    <col min="14849" max="14849" width="4.5546875" style="159" customWidth="1"/>
    <col min="14850" max="14850" width="6.88671875" style="159" customWidth="1"/>
    <col min="14851" max="14851" width="77.6640625" style="159" customWidth="1"/>
    <col min="14852" max="14852" width="34.109375" style="159" customWidth="1"/>
    <col min="14853" max="14853" width="24.5546875" style="159" customWidth="1"/>
    <col min="14854" max="14854" width="10.5546875" style="159" customWidth="1"/>
    <col min="14855" max="14855" width="12" style="159" bestFit="1" customWidth="1"/>
    <col min="14856" max="15104" width="9.109375" style="159"/>
    <col min="15105" max="15105" width="4.5546875" style="159" customWidth="1"/>
    <col min="15106" max="15106" width="6.88671875" style="159" customWidth="1"/>
    <col min="15107" max="15107" width="77.6640625" style="159" customWidth="1"/>
    <col min="15108" max="15108" width="34.109375" style="159" customWidth="1"/>
    <col min="15109" max="15109" width="24.5546875" style="159" customWidth="1"/>
    <col min="15110" max="15110" width="10.5546875" style="159" customWidth="1"/>
    <col min="15111" max="15111" width="12" style="159" bestFit="1" customWidth="1"/>
    <col min="15112" max="15360" width="9.109375" style="159"/>
    <col min="15361" max="15361" width="4.5546875" style="159" customWidth="1"/>
    <col min="15362" max="15362" width="6.88671875" style="159" customWidth="1"/>
    <col min="15363" max="15363" width="77.6640625" style="159" customWidth="1"/>
    <col min="15364" max="15364" width="34.109375" style="159" customWidth="1"/>
    <col min="15365" max="15365" width="24.5546875" style="159" customWidth="1"/>
    <col min="15366" max="15366" width="10.5546875" style="159" customWidth="1"/>
    <col min="15367" max="15367" width="12" style="159" bestFit="1" customWidth="1"/>
    <col min="15368" max="15616" width="9.109375" style="159"/>
    <col min="15617" max="15617" width="4.5546875" style="159" customWidth="1"/>
    <col min="15618" max="15618" width="6.88671875" style="159" customWidth="1"/>
    <col min="15619" max="15619" width="77.6640625" style="159" customWidth="1"/>
    <col min="15620" max="15620" width="34.109375" style="159" customWidth="1"/>
    <col min="15621" max="15621" width="24.5546875" style="159" customWidth="1"/>
    <col min="15622" max="15622" width="10.5546875" style="159" customWidth="1"/>
    <col min="15623" max="15623" width="12" style="159" bestFit="1" customWidth="1"/>
    <col min="15624" max="15872" width="9.109375" style="159"/>
    <col min="15873" max="15873" width="4.5546875" style="159" customWidth="1"/>
    <col min="15874" max="15874" width="6.88671875" style="159" customWidth="1"/>
    <col min="15875" max="15875" width="77.6640625" style="159" customWidth="1"/>
    <col min="15876" max="15876" width="34.109375" style="159" customWidth="1"/>
    <col min="15877" max="15877" width="24.5546875" style="159" customWidth="1"/>
    <col min="15878" max="15878" width="10.5546875" style="159" customWidth="1"/>
    <col min="15879" max="15879" width="12" style="159" bestFit="1" customWidth="1"/>
    <col min="15880" max="16128" width="9.109375" style="159"/>
    <col min="16129" max="16129" width="4.5546875" style="159" customWidth="1"/>
    <col min="16130" max="16130" width="6.88671875" style="159" customWidth="1"/>
    <col min="16131" max="16131" width="77.6640625" style="159" customWidth="1"/>
    <col min="16132" max="16132" width="34.109375" style="159" customWidth="1"/>
    <col min="16133" max="16133" width="24.5546875" style="159" customWidth="1"/>
    <col min="16134" max="16134" width="10.5546875" style="159" customWidth="1"/>
    <col min="16135" max="16135" width="12" style="159" bestFit="1" customWidth="1"/>
    <col min="16136" max="16384" width="9.109375" style="159"/>
  </cols>
  <sheetData>
    <row r="1" spans="1:7" s="148" customFormat="1" ht="24.6" thickTop="1" x14ac:dyDescent="0.2">
      <c r="A1" s="145" t="s">
        <v>353</v>
      </c>
      <c r="B1" s="146" t="s">
        <v>354</v>
      </c>
      <c r="C1" s="146" t="s">
        <v>355</v>
      </c>
      <c r="D1" s="146" t="s">
        <v>356</v>
      </c>
      <c r="E1" s="146" t="s">
        <v>357</v>
      </c>
      <c r="F1" s="146" t="s">
        <v>358</v>
      </c>
      <c r="G1" s="147" t="s">
        <v>359</v>
      </c>
    </row>
    <row r="2" spans="1:7" s="148" customFormat="1" ht="10.199999999999999" x14ac:dyDescent="0.2">
      <c r="A2" s="149">
        <v>1</v>
      </c>
      <c r="B2" s="150" t="s">
        <v>48</v>
      </c>
      <c r="C2" s="150" t="s">
        <v>360</v>
      </c>
      <c r="D2" s="151">
        <v>4</v>
      </c>
      <c r="E2" s="152">
        <v>5</v>
      </c>
      <c r="F2" s="152">
        <v>6</v>
      </c>
      <c r="G2" s="153">
        <v>7</v>
      </c>
    </row>
    <row r="3" spans="1:7" ht="15" customHeight="1" x14ac:dyDescent="0.2">
      <c r="A3" s="154">
        <v>1</v>
      </c>
      <c r="B3" s="155">
        <v>19425</v>
      </c>
      <c r="C3" s="156" t="s">
        <v>272</v>
      </c>
      <c r="D3" s="156" t="s">
        <v>361</v>
      </c>
      <c r="E3" s="156" t="s">
        <v>362</v>
      </c>
      <c r="F3" s="157" t="s">
        <v>363</v>
      </c>
      <c r="G3" s="158">
        <v>34141287444</v>
      </c>
    </row>
    <row r="4" spans="1:7" ht="15" customHeight="1" x14ac:dyDescent="0.2">
      <c r="A4" s="154">
        <f>+A3+1</f>
        <v>2</v>
      </c>
      <c r="B4" s="155">
        <v>21367</v>
      </c>
      <c r="C4" s="156" t="s">
        <v>273</v>
      </c>
      <c r="D4" s="156" t="s">
        <v>364</v>
      </c>
      <c r="E4" s="156" t="s">
        <v>365</v>
      </c>
      <c r="F4" s="157" t="s">
        <v>366</v>
      </c>
      <c r="G4" s="158">
        <v>80641417214</v>
      </c>
    </row>
    <row r="5" spans="1:7" ht="15" customHeight="1" x14ac:dyDescent="0.2">
      <c r="A5" s="154">
        <f t="shared" ref="A5:A55" si="0">+A4+1</f>
        <v>3</v>
      </c>
      <c r="B5" s="155">
        <v>9503</v>
      </c>
      <c r="C5" s="156" t="s">
        <v>274</v>
      </c>
      <c r="D5" s="156" t="s">
        <v>367</v>
      </c>
      <c r="E5" s="156" t="s">
        <v>368</v>
      </c>
      <c r="F5" s="157" t="s">
        <v>369</v>
      </c>
      <c r="G5" s="158">
        <v>85288244934</v>
      </c>
    </row>
    <row r="6" spans="1:7" ht="15" customHeight="1" x14ac:dyDescent="0.2">
      <c r="A6" s="154">
        <f t="shared" si="0"/>
        <v>4</v>
      </c>
      <c r="B6" s="155">
        <v>9048</v>
      </c>
      <c r="C6" s="156" t="s">
        <v>275</v>
      </c>
      <c r="D6" s="156" t="s">
        <v>370</v>
      </c>
      <c r="E6" s="156" t="s">
        <v>371</v>
      </c>
      <c r="F6" s="157" t="s">
        <v>372</v>
      </c>
      <c r="G6" s="158">
        <v>33940620446</v>
      </c>
    </row>
    <row r="7" spans="1:7" ht="15" customHeight="1" x14ac:dyDescent="0.2">
      <c r="A7" s="154">
        <f t="shared" si="0"/>
        <v>5</v>
      </c>
      <c r="B7" s="155">
        <v>23059</v>
      </c>
      <c r="C7" s="156" t="s">
        <v>276</v>
      </c>
      <c r="D7" s="156" t="s">
        <v>373</v>
      </c>
      <c r="E7" s="156" t="s">
        <v>374</v>
      </c>
      <c r="F7" s="157" t="s">
        <v>375</v>
      </c>
      <c r="G7" s="158">
        <v>78598666443</v>
      </c>
    </row>
    <row r="8" spans="1:7" ht="15" customHeight="1" x14ac:dyDescent="0.2">
      <c r="A8" s="154">
        <f t="shared" si="0"/>
        <v>6</v>
      </c>
      <c r="B8" s="155">
        <v>21342</v>
      </c>
      <c r="C8" s="156" t="s">
        <v>277</v>
      </c>
      <c r="D8" s="156" t="s">
        <v>376</v>
      </c>
      <c r="E8" s="156" t="s">
        <v>377</v>
      </c>
      <c r="F8" s="157" t="s">
        <v>378</v>
      </c>
      <c r="G8" s="158">
        <v>77805945007</v>
      </c>
    </row>
    <row r="9" spans="1:7" ht="15" customHeight="1" x14ac:dyDescent="0.2">
      <c r="A9" s="154">
        <f t="shared" si="0"/>
        <v>7</v>
      </c>
      <c r="B9" s="155">
        <v>10006</v>
      </c>
      <c r="C9" s="160" t="s">
        <v>278</v>
      </c>
      <c r="D9" s="160" t="s">
        <v>379</v>
      </c>
      <c r="E9" s="160" t="s">
        <v>380</v>
      </c>
      <c r="F9" s="157" t="s">
        <v>381</v>
      </c>
      <c r="G9" s="158">
        <v>50138600501</v>
      </c>
    </row>
    <row r="10" spans="1:7" ht="15" customHeight="1" x14ac:dyDescent="0.2">
      <c r="A10" s="154">
        <f t="shared" si="0"/>
        <v>8</v>
      </c>
      <c r="B10" s="155">
        <v>9056</v>
      </c>
      <c r="C10" s="156" t="s">
        <v>279</v>
      </c>
      <c r="D10" s="156" t="s">
        <v>382</v>
      </c>
      <c r="E10" s="156" t="s">
        <v>383</v>
      </c>
      <c r="F10" s="157" t="s">
        <v>384</v>
      </c>
      <c r="G10" s="158">
        <v>75789295679</v>
      </c>
    </row>
    <row r="11" spans="1:7" ht="15" customHeight="1" x14ac:dyDescent="0.2">
      <c r="A11" s="154">
        <f t="shared" si="0"/>
        <v>9</v>
      </c>
      <c r="B11" s="155">
        <v>9097</v>
      </c>
      <c r="C11" s="156" t="s">
        <v>280</v>
      </c>
      <c r="D11" s="156" t="s">
        <v>385</v>
      </c>
      <c r="E11" s="156" t="s">
        <v>386</v>
      </c>
      <c r="F11" s="157" t="s">
        <v>387</v>
      </c>
      <c r="G11" s="158">
        <v>35015122830</v>
      </c>
    </row>
    <row r="12" spans="1:7" ht="15" customHeight="1" x14ac:dyDescent="0.2">
      <c r="A12" s="154">
        <f t="shared" si="0"/>
        <v>10</v>
      </c>
      <c r="B12" s="155">
        <v>23042</v>
      </c>
      <c r="C12" s="156" t="s">
        <v>281</v>
      </c>
      <c r="D12" s="156" t="s">
        <v>388</v>
      </c>
      <c r="E12" s="156" t="s">
        <v>389</v>
      </c>
      <c r="F12" s="157" t="s">
        <v>390</v>
      </c>
      <c r="G12" s="158">
        <v>16580377908</v>
      </c>
    </row>
    <row r="13" spans="1:7" ht="15" customHeight="1" x14ac:dyDescent="0.2">
      <c r="A13" s="154">
        <f t="shared" si="0"/>
        <v>11</v>
      </c>
      <c r="B13" s="155">
        <v>23026</v>
      </c>
      <c r="C13" s="156" t="s">
        <v>282</v>
      </c>
      <c r="D13" s="156" t="s">
        <v>391</v>
      </c>
      <c r="E13" s="156" t="s">
        <v>392</v>
      </c>
      <c r="F13" s="157" t="s">
        <v>393</v>
      </c>
      <c r="G13" s="158">
        <v>45135358340</v>
      </c>
    </row>
    <row r="14" spans="1:7" ht="15" customHeight="1" x14ac:dyDescent="0.2">
      <c r="A14" s="154">
        <f t="shared" si="0"/>
        <v>12</v>
      </c>
      <c r="B14" s="155">
        <v>9193</v>
      </c>
      <c r="C14" s="156" t="s">
        <v>283</v>
      </c>
      <c r="D14" s="156" t="s">
        <v>394</v>
      </c>
      <c r="E14" s="156" t="s">
        <v>395</v>
      </c>
      <c r="F14" s="157" t="s">
        <v>396</v>
      </c>
      <c r="G14" s="158">
        <v>18630179468</v>
      </c>
    </row>
    <row r="15" spans="1:7" ht="15" customHeight="1" x14ac:dyDescent="0.2">
      <c r="A15" s="154">
        <f t="shared" si="0"/>
        <v>13</v>
      </c>
      <c r="B15" s="155">
        <v>22970</v>
      </c>
      <c r="C15" s="156" t="s">
        <v>284</v>
      </c>
      <c r="D15" s="156" t="s">
        <v>397</v>
      </c>
      <c r="E15" s="156" t="s">
        <v>398</v>
      </c>
      <c r="F15" s="157" t="s">
        <v>399</v>
      </c>
      <c r="G15" s="158">
        <v>99262709388</v>
      </c>
    </row>
    <row r="16" spans="1:7" ht="15" customHeight="1" x14ac:dyDescent="0.2">
      <c r="A16" s="154">
        <f t="shared" si="0"/>
        <v>14</v>
      </c>
      <c r="B16" s="155">
        <v>23018</v>
      </c>
      <c r="C16" s="160" t="s">
        <v>285</v>
      </c>
      <c r="D16" s="160" t="s">
        <v>400</v>
      </c>
      <c r="E16" s="160" t="s">
        <v>401</v>
      </c>
      <c r="F16" s="157" t="s">
        <v>402</v>
      </c>
      <c r="G16" s="158">
        <v>34365247679</v>
      </c>
    </row>
    <row r="17" spans="1:7" ht="15" customHeight="1" x14ac:dyDescent="0.2">
      <c r="A17" s="154">
        <f t="shared" si="0"/>
        <v>15</v>
      </c>
      <c r="B17" s="155">
        <v>9185</v>
      </c>
      <c r="C17" s="156" t="s">
        <v>286</v>
      </c>
      <c r="D17" s="156" t="s">
        <v>403</v>
      </c>
      <c r="E17" s="156" t="s">
        <v>404</v>
      </c>
      <c r="F17" s="157" t="s">
        <v>405</v>
      </c>
      <c r="G17" s="158">
        <v>88357338997</v>
      </c>
    </row>
    <row r="18" spans="1:7" ht="15" customHeight="1" x14ac:dyDescent="0.2">
      <c r="A18" s="154">
        <f t="shared" si="0"/>
        <v>16</v>
      </c>
      <c r="B18" s="155">
        <v>21359</v>
      </c>
      <c r="C18" s="156" t="s">
        <v>287</v>
      </c>
      <c r="D18" s="156" t="s">
        <v>406</v>
      </c>
      <c r="E18" s="156" t="s">
        <v>407</v>
      </c>
      <c r="F18" s="157" t="s">
        <v>408</v>
      </c>
      <c r="G18" s="158">
        <v>52963245603</v>
      </c>
    </row>
    <row r="19" spans="1:7" ht="15" customHeight="1" x14ac:dyDescent="0.2">
      <c r="A19" s="154">
        <f t="shared" si="0"/>
        <v>17</v>
      </c>
      <c r="B19" s="155">
        <v>9101</v>
      </c>
      <c r="C19" s="156" t="s">
        <v>288</v>
      </c>
      <c r="D19" s="156" t="s">
        <v>409</v>
      </c>
      <c r="E19" s="156" t="s">
        <v>410</v>
      </c>
      <c r="F19" s="157" t="s">
        <v>411</v>
      </c>
      <c r="G19" s="158">
        <v>38909870307</v>
      </c>
    </row>
    <row r="20" spans="1:7" ht="15" customHeight="1" x14ac:dyDescent="0.2">
      <c r="A20" s="154">
        <f t="shared" si="0"/>
        <v>18</v>
      </c>
      <c r="B20" s="155">
        <v>9224</v>
      </c>
      <c r="C20" s="156" t="s">
        <v>289</v>
      </c>
      <c r="D20" s="156" t="s">
        <v>412</v>
      </c>
      <c r="E20" s="156" t="s">
        <v>413</v>
      </c>
      <c r="F20" s="157" t="s">
        <v>414</v>
      </c>
      <c r="G20" s="158">
        <v>10613555021</v>
      </c>
    </row>
    <row r="21" spans="1:7" ht="15" customHeight="1" x14ac:dyDescent="0.2">
      <c r="A21" s="154">
        <f t="shared" si="0"/>
        <v>19</v>
      </c>
      <c r="B21" s="155">
        <v>23501</v>
      </c>
      <c r="C21" s="160" t="s">
        <v>290</v>
      </c>
      <c r="D21" s="160" t="s">
        <v>415</v>
      </c>
      <c r="E21" s="160" t="s">
        <v>416</v>
      </c>
      <c r="F21" s="157" t="s">
        <v>417</v>
      </c>
      <c r="G21" s="158">
        <v>21384082201</v>
      </c>
    </row>
    <row r="22" spans="1:7" ht="15" customHeight="1" x14ac:dyDescent="0.2">
      <c r="A22" s="154">
        <f t="shared" si="0"/>
        <v>20</v>
      </c>
      <c r="B22" s="155">
        <v>9249</v>
      </c>
      <c r="C22" s="156" t="s">
        <v>291</v>
      </c>
      <c r="D22" s="156" t="s">
        <v>418</v>
      </c>
      <c r="E22" s="156" t="s">
        <v>419</v>
      </c>
      <c r="F22" s="157" t="s">
        <v>420</v>
      </c>
      <c r="G22" s="158">
        <v>94839545339</v>
      </c>
    </row>
    <row r="23" spans="1:7" ht="15" customHeight="1" x14ac:dyDescent="0.2">
      <c r="A23" s="154">
        <f t="shared" si="0"/>
        <v>21</v>
      </c>
      <c r="B23" s="155">
        <v>9064</v>
      </c>
      <c r="C23" s="160" t="s">
        <v>292</v>
      </c>
      <c r="D23" s="160" t="s">
        <v>421</v>
      </c>
      <c r="E23" s="160" t="s">
        <v>383</v>
      </c>
      <c r="F23" s="157" t="s">
        <v>422</v>
      </c>
      <c r="G23" s="158">
        <v>31582799502</v>
      </c>
    </row>
    <row r="24" spans="1:7" ht="15" customHeight="1" x14ac:dyDescent="0.2">
      <c r="A24" s="154">
        <f t="shared" si="0"/>
        <v>22</v>
      </c>
      <c r="B24" s="155">
        <v>9992</v>
      </c>
      <c r="C24" s="156" t="s">
        <v>293</v>
      </c>
      <c r="D24" s="156" t="s">
        <v>423</v>
      </c>
      <c r="E24" s="156" t="s">
        <v>424</v>
      </c>
      <c r="F24" s="157" t="s">
        <v>425</v>
      </c>
      <c r="G24" s="158">
        <v>22935346080</v>
      </c>
    </row>
    <row r="25" spans="1:7" ht="15" customHeight="1" x14ac:dyDescent="0.2">
      <c r="A25" s="154">
        <f t="shared" si="0"/>
        <v>23</v>
      </c>
      <c r="B25" s="155">
        <v>9208</v>
      </c>
      <c r="C25" s="160" t="s">
        <v>294</v>
      </c>
      <c r="D25" s="160" t="s">
        <v>426</v>
      </c>
      <c r="E25" s="160" t="s">
        <v>427</v>
      </c>
      <c r="F25" s="157" t="s">
        <v>428</v>
      </c>
      <c r="G25" s="158">
        <v>39053661935</v>
      </c>
    </row>
    <row r="26" spans="1:7" ht="15" customHeight="1" x14ac:dyDescent="0.2">
      <c r="A26" s="154">
        <f t="shared" si="0"/>
        <v>24</v>
      </c>
      <c r="B26" s="155">
        <v>9909</v>
      </c>
      <c r="C26" s="156" t="s">
        <v>295</v>
      </c>
      <c r="D26" s="156" t="s">
        <v>429</v>
      </c>
      <c r="E26" s="156" t="s">
        <v>430</v>
      </c>
      <c r="F26" s="157" t="s">
        <v>431</v>
      </c>
      <c r="G26" s="158">
        <v>45628801299</v>
      </c>
    </row>
    <row r="27" spans="1:7" ht="15" customHeight="1" x14ac:dyDescent="0.2">
      <c r="A27" s="154">
        <f t="shared" si="0"/>
        <v>25</v>
      </c>
      <c r="B27" s="155">
        <v>21326</v>
      </c>
      <c r="C27" s="160" t="s">
        <v>296</v>
      </c>
      <c r="D27" s="160" t="s">
        <v>432</v>
      </c>
      <c r="E27" s="160" t="s">
        <v>433</v>
      </c>
      <c r="F27" s="157" t="s">
        <v>434</v>
      </c>
      <c r="G27" s="158">
        <v>75291303108</v>
      </c>
    </row>
    <row r="28" spans="1:7" ht="15" customHeight="1" x14ac:dyDescent="0.2">
      <c r="A28" s="154">
        <f t="shared" si="0"/>
        <v>26</v>
      </c>
      <c r="B28" s="155">
        <v>9089</v>
      </c>
      <c r="C28" s="156" t="s">
        <v>297</v>
      </c>
      <c r="D28" s="156" t="s">
        <v>435</v>
      </c>
      <c r="E28" s="156" t="s">
        <v>383</v>
      </c>
      <c r="F28" s="157" t="s">
        <v>436</v>
      </c>
      <c r="G28" s="158">
        <v>18161215581</v>
      </c>
    </row>
    <row r="29" spans="1:7" ht="15" customHeight="1" x14ac:dyDescent="0.2">
      <c r="A29" s="154">
        <f t="shared" si="0"/>
        <v>27</v>
      </c>
      <c r="B29" s="155">
        <v>9216</v>
      </c>
      <c r="C29" s="156" t="s">
        <v>298</v>
      </c>
      <c r="D29" s="156" t="s">
        <v>437</v>
      </c>
      <c r="E29" s="156" t="s">
        <v>438</v>
      </c>
      <c r="F29" s="157" t="s">
        <v>439</v>
      </c>
      <c r="G29" s="158">
        <v>10402434431</v>
      </c>
    </row>
    <row r="30" spans="1:7" ht="15" customHeight="1" x14ac:dyDescent="0.2">
      <c r="A30" s="154">
        <f t="shared" si="0"/>
        <v>28</v>
      </c>
      <c r="B30" s="155">
        <v>9169</v>
      </c>
      <c r="C30" s="156" t="s">
        <v>299</v>
      </c>
      <c r="D30" s="156" t="s">
        <v>440</v>
      </c>
      <c r="E30" s="156" t="s">
        <v>441</v>
      </c>
      <c r="F30" s="157" t="s">
        <v>442</v>
      </c>
      <c r="G30" s="158">
        <v>13757174616</v>
      </c>
    </row>
    <row r="31" spans="1:7" ht="15" customHeight="1" x14ac:dyDescent="0.2">
      <c r="A31" s="154">
        <f t="shared" si="0"/>
        <v>29</v>
      </c>
      <c r="B31" s="155">
        <v>11210</v>
      </c>
      <c r="C31" s="156" t="s">
        <v>300</v>
      </c>
      <c r="D31" s="156" t="s">
        <v>443</v>
      </c>
      <c r="E31" s="156" t="s">
        <v>444</v>
      </c>
      <c r="F31" s="157" t="s">
        <v>445</v>
      </c>
      <c r="G31" s="158">
        <v>32872583218</v>
      </c>
    </row>
    <row r="32" spans="1:7" ht="15" customHeight="1" x14ac:dyDescent="0.2">
      <c r="A32" s="154">
        <f t="shared" si="0"/>
        <v>30</v>
      </c>
      <c r="B32" s="155">
        <v>9144</v>
      </c>
      <c r="C32" s="156" t="s">
        <v>301</v>
      </c>
      <c r="D32" s="156" t="s">
        <v>446</v>
      </c>
      <c r="E32" s="156" t="s">
        <v>447</v>
      </c>
      <c r="F32" s="157" t="s">
        <v>448</v>
      </c>
      <c r="G32" s="158">
        <v>77433474733</v>
      </c>
    </row>
    <row r="33" spans="1:7" ht="15" customHeight="1" x14ac:dyDescent="0.2">
      <c r="A33" s="154">
        <f t="shared" si="0"/>
        <v>31</v>
      </c>
      <c r="B33" s="155">
        <v>22996</v>
      </c>
      <c r="C33" s="156" t="s">
        <v>302</v>
      </c>
      <c r="D33" s="156" t="s">
        <v>449</v>
      </c>
      <c r="E33" s="156" t="s">
        <v>450</v>
      </c>
      <c r="F33" s="157" t="s">
        <v>451</v>
      </c>
      <c r="G33" s="158">
        <v>38585506065</v>
      </c>
    </row>
    <row r="34" spans="1:7" x14ac:dyDescent="0.2">
      <c r="A34" s="154">
        <f t="shared" si="0"/>
        <v>32</v>
      </c>
      <c r="B34" s="155">
        <v>23761</v>
      </c>
      <c r="C34" s="156" t="s">
        <v>303</v>
      </c>
      <c r="D34" s="156" t="s">
        <v>452</v>
      </c>
      <c r="E34" s="156" t="s">
        <v>395</v>
      </c>
      <c r="F34" s="157" t="s">
        <v>453</v>
      </c>
      <c r="G34" s="158">
        <v>86358961388</v>
      </c>
    </row>
    <row r="35" spans="1:7" ht="15" customHeight="1" x14ac:dyDescent="0.2">
      <c r="A35" s="154">
        <f t="shared" si="0"/>
        <v>33</v>
      </c>
      <c r="B35" s="155">
        <v>16221</v>
      </c>
      <c r="C35" s="156" t="s">
        <v>304</v>
      </c>
      <c r="D35" s="156" t="s">
        <v>454</v>
      </c>
      <c r="E35" s="156" t="s">
        <v>455</v>
      </c>
      <c r="F35" s="157" t="s">
        <v>456</v>
      </c>
      <c r="G35" s="158">
        <v>35057368189</v>
      </c>
    </row>
    <row r="36" spans="1:7" ht="15" customHeight="1" x14ac:dyDescent="0.2">
      <c r="A36" s="154">
        <f t="shared" si="0"/>
        <v>34</v>
      </c>
      <c r="B36" s="155">
        <v>23034</v>
      </c>
      <c r="C36" s="156" t="s">
        <v>305</v>
      </c>
      <c r="D36" s="156" t="s">
        <v>406</v>
      </c>
      <c r="E36" s="156" t="s">
        <v>457</v>
      </c>
      <c r="F36" s="157" t="s">
        <v>458</v>
      </c>
      <c r="G36" s="158">
        <v>72014518093</v>
      </c>
    </row>
    <row r="37" spans="1:7" ht="15" customHeight="1" x14ac:dyDescent="0.2">
      <c r="A37" s="154">
        <f t="shared" si="0"/>
        <v>35</v>
      </c>
      <c r="B37" s="155">
        <v>23000</v>
      </c>
      <c r="C37" s="156" t="s">
        <v>306</v>
      </c>
      <c r="D37" s="156" t="s">
        <v>459</v>
      </c>
      <c r="E37" s="156" t="s">
        <v>460</v>
      </c>
      <c r="F37" s="157" t="s">
        <v>461</v>
      </c>
      <c r="G37" s="158">
        <v>12846967938</v>
      </c>
    </row>
    <row r="38" spans="1:7" ht="15" customHeight="1" x14ac:dyDescent="0.2">
      <c r="A38" s="154">
        <f t="shared" si="0"/>
        <v>36</v>
      </c>
      <c r="B38" s="155">
        <v>9177</v>
      </c>
      <c r="C38" s="156" t="s">
        <v>307</v>
      </c>
      <c r="D38" s="156" t="s">
        <v>462</v>
      </c>
      <c r="E38" s="156" t="s">
        <v>463</v>
      </c>
      <c r="F38" s="157" t="s">
        <v>464</v>
      </c>
      <c r="G38" s="158">
        <v>39352404477</v>
      </c>
    </row>
    <row r="39" spans="1:7" ht="15" customHeight="1" x14ac:dyDescent="0.2">
      <c r="A39" s="154">
        <f t="shared" si="0"/>
        <v>37</v>
      </c>
      <c r="B39" s="155">
        <v>9587</v>
      </c>
      <c r="C39" s="156" t="s">
        <v>308</v>
      </c>
      <c r="D39" s="156" t="s">
        <v>465</v>
      </c>
      <c r="E39" s="156" t="s">
        <v>466</v>
      </c>
      <c r="F39" s="157" t="s">
        <v>467</v>
      </c>
      <c r="G39" s="158">
        <v>11166315733</v>
      </c>
    </row>
    <row r="40" spans="1:7" ht="15" customHeight="1" x14ac:dyDescent="0.2">
      <c r="A40" s="154">
        <f t="shared" si="0"/>
        <v>38</v>
      </c>
      <c r="B40" s="155">
        <v>22988</v>
      </c>
      <c r="C40" s="160" t="s">
        <v>309</v>
      </c>
      <c r="D40" s="160" t="s">
        <v>468</v>
      </c>
      <c r="E40" s="160" t="s">
        <v>469</v>
      </c>
      <c r="F40" s="157" t="s">
        <v>470</v>
      </c>
      <c r="G40" s="158">
        <v>87347858365</v>
      </c>
    </row>
    <row r="41" spans="1:7" ht="15" customHeight="1" x14ac:dyDescent="0.2">
      <c r="A41" s="154">
        <f t="shared" si="0"/>
        <v>39</v>
      </c>
      <c r="B41" s="155">
        <v>9030</v>
      </c>
      <c r="C41" s="156" t="s">
        <v>310</v>
      </c>
      <c r="D41" s="156" t="s">
        <v>471</v>
      </c>
      <c r="E41" s="156" t="s">
        <v>472</v>
      </c>
      <c r="F41" s="157" t="s">
        <v>473</v>
      </c>
      <c r="G41" s="158">
        <v>28356694292</v>
      </c>
    </row>
    <row r="42" spans="1:7" ht="15" customHeight="1" x14ac:dyDescent="0.2">
      <c r="A42" s="154">
        <f t="shared" si="0"/>
        <v>40</v>
      </c>
      <c r="B42" s="155">
        <v>9136</v>
      </c>
      <c r="C42" s="160" t="s">
        <v>311</v>
      </c>
      <c r="D42" s="160" t="s">
        <v>474</v>
      </c>
      <c r="E42" s="156" t="s">
        <v>475</v>
      </c>
      <c r="F42" s="157" t="s">
        <v>476</v>
      </c>
      <c r="G42" s="158">
        <v>27562505121</v>
      </c>
    </row>
    <row r="43" spans="1:7" ht="15" customHeight="1" x14ac:dyDescent="0.2">
      <c r="A43" s="154">
        <f t="shared" si="0"/>
        <v>41</v>
      </c>
      <c r="B43" s="155">
        <v>10022</v>
      </c>
      <c r="C43" s="156" t="s">
        <v>312</v>
      </c>
      <c r="D43" s="156" t="s">
        <v>477</v>
      </c>
      <c r="E43" s="156" t="s">
        <v>455</v>
      </c>
      <c r="F43" s="157" t="s">
        <v>478</v>
      </c>
      <c r="G43" s="161" t="s">
        <v>479</v>
      </c>
    </row>
    <row r="44" spans="1:7" ht="15" customHeight="1" x14ac:dyDescent="0.2">
      <c r="A44" s="154">
        <f t="shared" si="0"/>
        <v>42</v>
      </c>
      <c r="B44" s="155">
        <v>9595</v>
      </c>
      <c r="C44" s="156" t="s">
        <v>313</v>
      </c>
      <c r="D44" s="156" t="s">
        <v>480</v>
      </c>
      <c r="E44" s="156" t="s">
        <v>481</v>
      </c>
      <c r="F44" s="157" t="s">
        <v>482</v>
      </c>
      <c r="G44" s="158">
        <v>12465487394</v>
      </c>
    </row>
    <row r="45" spans="1:7" ht="15" customHeight="1" x14ac:dyDescent="0.2">
      <c r="A45" s="154">
        <f t="shared" si="0"/>
        <v>43</v>
      </c>
      <c r="B45" s="155">
        <v>9600</v>
      </c>
      <c r="C45" s="156" t="s">
        <v>314</v>
      </c>
      <c r="D45" s="156" t="s">
        <v>483</v>
      </c>
      <c r="E45" s="156" t="s">
        <v>484</v>
      </c>
      <c r="F45" s="157" t="s">
        <v>485</v>
      </c>
      <c r="G45" s="158">
        <v>99061834293</v>
      </c>
    </row>
    <row r="46" spans="1:7" ht="15" customHeight="1" x14ac:dyDescent="0.2">
      <c r="A46" s="154">
        <f t="shared" si="0"/>
        <v>44</v>
      </c>
      <c r="B46" s="155">
        <v>10014</v>
      </c>
      <c r="C46" s="156" t="s">
        <v>315</v>
      </c>
      <c r="D46" s="156" t="s">
        <v>486</v>
      </c>
      <c r="E46" s="156" t="s">
        <v>487</v>
      </c>
      <c r="F46" s="157" t="s">
        <v>488</v>
      </c>
      <c r="G46" s="161" t="s">
        <v>489</v>
      </c>
    </row>
    <row r="47" spans="1:7" ht="15" customHeight="1" x14ac:dyDescent="0.2">
      <c r="A47" s="154">
        <f t="shared" si="0"/>
        <v>45</v>
      </c>
      <c r="B47" s="155">
        <v>8818</v>
      </c>
      <c r="C47" s="156" t="s">
        <v>316</v>
      </c>
      <c r="D47" s="156" t="s">
        <v>490</v>
      </c>
      <c r="E47" s="156" t="s">
        <v>491</v>
      </c>
      <c r="F47" s="157" t="s">
        <v>492</v>
      </c>
      <c r="G47" s="158">
        <v>30383685427</v>
      </c>
    </row>
    <row r="48" spans="1:7" ht="15" customHeight="1" x14ac:dyDescent="0.2">
      <c r="A48" s="154">
        <f t="shared" si="0"/>
        <v>46</v>
      </c>
      <c r="B48" s="155">
        <v>48460</v>
      </c>
      <c r="C48" s="156" t="s">
        <v>317</v>
      </c>
      <c r="D48" s="156" t="s">
        <v>493</v>
      </c>
      <c r="E48" s="156" t="s">
        <v>494</v>
      </c>
      <c r="F48" s="157" t="s">
        <v>495</v>
      </c>
      <c r="G48" s="158">
        <v>85892714334</v>
      </c>
    </row>
    <row r="49" spans="1:7" ht="15" customHeight="1" x14ac:dyDescent="0.2">
      <c r="A49" s="154">
        <f t="shared" si="0"/>
        <v>47</v>
      </c>
      <c r="B49" s="155">
        <v>21300</v>
      </c>
      <c r="C49" s="156" t="s">
        <v>318</v>
      </c>
      <c r="D49" s="156" t="s">
        <v>496</v>
      </c>
      <c r="E49" s="156" t="s">
        <v>398</v>
      </c>
      <c r="F49" s="157" t="s">
        <v>497</v>
      </c>
      <c r="G49" s="158">
        <v>70655877361</v>
      </c>
    </row>
    <row r="50" spans="1:7" ht="15" customHeight="1" x14ac:dyDescent="0.2">
      <c r="A50" s="154">
        <f t="shared" si="0"/>
        <v>48</v>
      </c>
      <c r="B50" s="155">
        <v>9128</v>
      </c>
      <c r="C50" s="156" t="s">
        <v>319</v>
      </c>
      <c r="D50" s="156" t="s">
        <v>498</v>
      </c>
      <c r="E50" s="156" t="s">
        <v>499</v>
      </c>
      <c r="F50" s="157" t="s">
        <v>500</v>
      </c>
      <c r="G50" s="158">
        <v>84240970996</v>
      </c>
    </row>
    <row r="51" spans="1:7" x14ac:dyDescent="0.2">
      <c r="A51" s="154">
        <f t="shared" si="0"/>
        <v>49</v>
      </c>
      <c r="B51" s="155">
        <v>9579</v>
      </c>
      <c r="C51" s="160" t="s">
        <v>320</v>
      </c>
      <c r="D51" s="160" t="s">
        <v>501</v>
      </c>
      <c r="E51" s="160" t="s">
        <v>484</v>
      </c>
      <c r="F51" s="157" t="s">
        <v>502</v>
      </c>
      <c r="G51" s="158">
        <v>19124230169</v>
      </c>
    </row>
    <row r="52" spans="1:7" ht="15" customHeight="1" x14ac:dyDescent="0.2">
      <c r="A52" s="154">
        <f t="shared" si="0"/>
        <v>50</v>
      </c>
      <c r="B52" s="155">
        <v>9072</v>
      </c>
      <c r="C52" s="156" t="s">
        <v>321</v>
      </c>
      <c r="D52" s="156" t="s">
        <v>503</v>
      </c>
      <c r="E52" s="156" t="s">
        <v>383</v>
      </c>
      <c r="F52" s="157" t="s">
        <v>504</v>
      </c>
      <c r="G52" s="158">
        <v>77091772312</v>
      </c>
    </row>
    <row r="53" spans="1:7" x14ac:dyDescent="0.2">
      <c r="A53" s="154">
        <f t="shared" si="0"/>
        <v>51</v>
      </c>
      <c r="B53" s="155">
        <v>9232</v>
      </c>
      <c r="C53" s="156" t="s">
        <v>322</v>
      </c>
      <c r="D53" s="156" t="s">
        <v>505</v>
      </c>
      <c r="E53" s="156" t="s">
        <v>506</v>
      </c>
      <c r="F53" s="157" t="s">
        <v>507</v>
      </c>
      <c r="G53" s="158">
        <v>24990581580</v>
      </c>
    </row>
    <row r="54" spans="1:7" ht="15" customHeight="1" x14ac:dyDescent="0.2">
      <c r="A54" s="154">
        <f t="shared" si="0"/>
        <v>52</v>
      </c>
      <c r="B54" s="155">
        <v>21334</v>
      </c>
      <c r="C54" s="156" t="s">
        <v>323</v>
      </c>
      <c r="D54" s="156" t="s">
        <v>508</v>
      </c>
      <c r="E54" s="156" t="s">
        <v>509</v>
      </c>
      <c r="F54" s="157" t="s">
        <v>510</v>
      </c>
      <c r="G54" s="158">
        <v>38824495088</v>
      </c>
    </row>
    <row r="55" spans="1:7" ht="15" customHeight="1" x14ac:dyDescent="0.2">
      <c r="A55" s="154">
        <f t="shared" si="0"/>
        <v>53</v>
      </c>
      <c r="B55" s="155">
        <v>43134</v>
      </c>
      <c r="C55" s="156" t="s">
        <v>324</v>
      </c>
      <c r="D55" s="156" t="s">
        <v>511</v>
      </c>
      <c r="E55" s="156" t="s">
        <v>395</v>
      </c>
      <c r="F55" s="157" t="s">
        <v>512</v>
      </c>
      <c r="G55" s="158">
        <v>63790869358</v>
      </c>
    </row>
    <row r="56" spans="1:7" s="165" customFormat="1" x14ac:dyDescent="0.2">
      <c r="A56" s="162"/>
      <c r="B56" s="162"/>
      <c r="C56" s="163"/>
      <c r="D56" s="163"/>
      <c r="E56" s="163"/>
      <c r="F56" s="162"/>
      <c r="G56" s="164"/>
    </row>
    <row r="57" spans="1:7" x14ac:dyDescent="0.2">
      <c r="A57" s="162"/>
      <c r="B57" s="162"/>
      <c r="C57" s="163"/>
      <c r="D57" s="163"/>
      <c r="E57" s="163"/>
      <c r="F57" s="162"/>
      <c r="G57" s="164"/>
    </row>
    <row r="58" spans="1:7" x14ac:dyDescent="0.2">
      <c r="A58" s="162"/>
      <c r="B58" s="162"/>
      <c r="C58" s="166"/>
      <c r="D58" s="166"/>
      <c r="E58" s="166"/>
      <c r="F58" s="162"/>
      <c r="G58" s="164"/>
    </row>
    <row r="59" spans="1:7" x14ac:dyDescent="0.2">
      <c r="A59" s="162"/>
      <c r="B59" s="162"/>
      <c r="C59" s="163"/>
      <c r="D59" s="163"/>
      <c r="E59" s="163"/>
      <c r="F59" s="162"/>
      <c r="G59" s="164"/>
    </row>
    <row r="60" spans="1:7" x14ac:dyDescent="0.2">
      <c r="G60" s="159"/>
    </row>
    <row r="61" spans="1:7" x14ac:dyDescent="0.2">
      <c r="G61" s="159"/>
    </row>
    <row r="62" spans="1:7" x14ac:dyDescent="0.2">
      <c r="G62" s="159"/>
    </row>
    <row r="63" spans="1:7" x14ac:dyDescent="0.2">
      <c r="G63" s="159"/>
    </row>
    <row r="64" spans="1:7" x14ac:dyDescent="0.2">
      <c r="G64" s="159"/>
    </row>
    <row r="65" s="159" customFormat="1" ht="10.199999999999999" x14ac:dyDescent="0.2"/>
    <row r="66" s="159" customFormat="1" ht="10.199999999999999" x14ac:dyDescent="0.2"/>
    <row r="67" s="159" customFormat="1" ht="10.199999999999999" x14ac:dyDescent="0.2"/>
    <row r="68" s="159" customFormat="1" ht="10.199999999999999" x14ac:dyDescent="0.2"/>
    <row r="69" s="159" customFormat="1" ht="10.199999999999999" x14ac:dyDescent="0.2"/>
    <row r="70" s="159" customFormat="1" ht="10.199999999999999" x14ac:dyDescent="0.2"/>
    <row r="71" s="159" customFormat="1" ht="10.199999999999999" x14ac:dyDescent="0.2"/>
    <row r="72" s="159" customFormat="1" ht="10.199999999999999" x14ac:dyDescent="0.2"/>
    <row r="73" s="159" customFormat="1" ht="10.199999999999999" x14ac:dyDescent="0.2"/>
    <row r="74" s="159" customFormat="1" ht="10.199999999999999" x14ac:dyDescent="0.2"/>
    <row r="75" s="159" customFormat="1" ht="10.199999999999999" x14ac:dyDescent="0.2"/>
    <row r="76" s="159" customFormat="1" ht="10.199999999999999" x14ac:dyDescent="0.2"/>
    <row r="77" s="159" customFormat="1" ht="10.199999999999999" x14ac:dyDescent="0.2"/>
    <row r="78" s="159" customFormat="1" ht="10.199999999999999" x14ac:dyDescent="0.2"/>
    <row r="79" s="159" customFormat="1" ht="10.199999999999999" x14ac:dyDescent="0.2"/>
    <row r="80" s="159" customFormat="1" ht="10.199999999999999" x14ac:dyDescent="0.2"/>
    <row r="81" s="159" customFormat="1" ht="10.199999999999999" x14ac:dyDescent="0.2"/>
    <row r="82" s="159" customFormat="1" ht="10.199999999999999" x14ac:dyDescent="0.2"/>
    <row r="83" s="159" customFormat="1" ht="10.199999999999999" x14ac:dyDescent="0.2"/>
    <row r="84" s="159" customFormat="1" ht="10.199999999999999" x14ac:dyDescent="0.2"/>
    <row r="85" s="159" customFormat="1" ht="10.199999999999999" x14ac:dyDescent="0.2"/>
    <row r="86" s="159" customFormat="1" ht="10.199999999999999" x14ac:dyDescent="0.2"/>
    <row r="87" s="159" customFormat="1" ht="10.199999999999999" x14ac:dyDescent="0.2"/>
    <row r="88" s="159" customFormat="1" ht="10.199999999999999" x14ac:dyDescent="0.2"/>
    <row r="89" s="159" customFormat="1" ht="10.199999999999999" x14ac:dyDescent="0.2"/>
    <row r="90" s="159" customFormat="1" ht="10.199999999999999" x14ac:dyDescent="0.2"/>
    <row r="91" s="159" customFormat="1" ht="10.199999999999999" x14ac:dyDescent="0.2"/>
    <row r="92" s="159" customFormat="1" ht="10.199999999999999" x14ac:dyDescent="0.2"/>
    <row r="93" s="159" customFormat="1" ht="10.199999999999999" x14ac:dyDescent="0.2"/>
    <row r="94" s="159" customFormat="1" ht="10.199999999999999" x14ac:dyDescent="0.2"/>
    <row r="95" s="159" customFormat="1" ht="10.199999999999999" x14ac:dyDescent="0.2"/>
    <row r="96" s="159" customFormat="1" ht="10.199999999999999" x14ac:dyDescent="0.2"/>
    <row r="97" s="159" customFormat="1" ht="10.199999999999999" x14ac:dyDescent="0.2"/>
    <row r="98" s="159" customFormat="1" ht="10.199999999999999" x14ac:dyDescent="0.2"/>
    <row r="99" s="159" customFormat="1" ht="10.199999999999999" x14ac:dyDescent="0.2"/>
    <row r="100" s="159" customFormat="1" ht="10.199999999999999" x14ac:dyDescent="0.2"/>
    <row r="101" s="159" customFormat="1" ht="10.199999999999999" x14ac:dyDescent="0.2"/>
    <row r="102" s="159" customFormat="1" ht="10.199999999999999" x14ac:dyDescent="0.2"/>
    <row r="103" s="159" customFormat="1" ht="10.199999999999999" x14ac:dyDescent="0.2"/>
    <row r="104" s="159" customFormat="1" ht="10.199999999999999" x14ac:dyDescent="0.2"/>
    <row r="105" s="159" customFormat="1" ht="10.199999999999999" x14ac:dyDescent="0.2"/>
    <row r="106" s="159" customFormat="1" ht="10.199999999999999" x14ac:dyDescent="0.2"/>
    <row r="107" s="159" customFormat="1" ht="10.199999999999999" x14ac:dyDescent="0.2"/>
    <row r="108" s="159" customFormat="1" ht="10.199999999999999" x14ac:dyDescent="0.2"/>
    <row r="109" s="159" customFormat="1" ht="10.199999999999999" x14ac:dyDescent="0.2"/>
    <row r="110" s="159" customFormat="1" ht="10.199999999999999" x14ac:dyDescent="0.2"/>
    <row r="111" s="159" customFormat="1" ht="10.199999999999999" x14ac:dyDescent="0.2"/>
    <row r="112" s="159" customFormat="1" ht="10.199999999999999" x14ac:dyDescent="0.2"/>
    <row r="113" s="159" customFormat="1" ht="10.199999999999999" x14ac:dyDescent="0.2"/>
    <row r="114" s="159" customFormat="1" ht="10.199999999999999" x14ac:dyDescent="0.2"/>
    <row r="115" s="159" customFormat="1" ht="10.199999999999999" x14ac:dyDescent="0.2"/>
    <row r="116" s="159" customFormat="1" ht="10.199999999999999" x14ac:dyDescent="0.2"/>
    <row r="117" s="159" customFormat="1" ht="10.199999999999999" x14ac:dyDescent="0.2"/>
    <row r="118" s="159" customFormat="1" ht="10.199999999999999" x14ac:dyDescent="0.2"/>
    <row r="119" s="159" customFormat="1" ht="10.199999999999999" x14ac:dyDescent="0.2"/>
    <row r="120" s="159" customFormat="1" ht="10.199999999999999" x14ac:dyDescent="0.2"/>
    <row r="121" s="159" customFormat="1" ht="10.199999999999999" x14ac:dyDescent="0.2"/>
    <row r="122" s="159" customFormat="1" ht="10.199999999999999" x14ac:dyDescent="0.2"/>
    <row r="123" s="159" customFormat="1" ht="10.199999999999999" x14ac:dyDescent="0.2"/>
    <row r="124" s="159" customFormat="1" ht="10.199999999999999" x14ac:dyDescent="0.2"/>
    <row r="125" s="159" customFormat="1" ht="10.199999999999999" x14ac:dyDescent="0.2"/>
    <row r="126" s="159" customFormat="1" ht="10.199999999999999" x14ac:dyDescent="0.2"/>
    <row r="127" s="159" customFormat="1" ht="10.199999999999999" x14ac:dyDescent="0.2"/>
    <row r="128" s="159" customFormat="1" ht="10.199999999999999" x14ac:dyDescent="0.2"/>
    <row r="129" s="159" customFormat="1" ht="10.199999999999999" x14ac:dyDescent="0.2"/>
    <row r="130" s="159" customFormat="1" ht="10.199999999999999" x14ac:dyDescent="0.2"/>
    <row r="131" s="159" customFormat="1" ht="10.199999999999999" x14ac:dyDescent="0.2"/>
    <row r="132" s="159" customFormat="1" ht="10.199999999999999" x14ac:dyDescent="0.2"/>
    <row r="133" s="159" customFormat="1" ht="10.199999999999999" x14ac:dyDescent="0.2"/>
    <row r="134" s="159" customFormat="1" ht="10.199999999999999" x14ac:dyDescent="0.2"/>
    <row r="135" s="159" customFormat="1" ht="10.199999999999999" x14ac:dyDescent="0.2"/>
    <row r="136" s="159" customFormat="1" ht="10.199999999999999" x14ac:dyDescent="0.2"/>
    <row r="137" s="159" customFormat="1" ht="10.199999999999999" x14ac:dyDescent="0.2"/>
    <row r="138" s="159" customFormat="1" ht="10.199999999999999" x14ac:dyDescent="0.2"/>
    <row r="139" s="159" customFormat="1" ht="10.199999999999999" x14ac:dyDescent="0.2"/>
    <row r="140" s="159" customFormat="1" ht="10.199999999999999" x14ac:dyDescent="0.2"/>
    <row r="141" s="159" customFormat="1" ht="10.199999999999999" x14ac:dyDescent="0.2"/>
    <row r="142" s="159" customFormat="1" ht="10.199999999999999" x14ac:dyDescent="0.2"/>
    <row r="143" s="159" customFormat="1" ht="10.199999999999999" x14ac:dyDescent="0.2"/>
    <row r="144" s="159" customFormat="1" ht="10.199999999999999" x14ac:dyDescent="0.2"/>
    <row r="145" s="159" customFormat="1" ht="10.199999999999999" x14ac:dyDescent="0.2"/>
    <row r="146" s="159" customFormat="1" ht="10.199999999999999" x14ac:dyDescent="0.2"/>
    <row r="147" s="159" customFormat="1" ht="10.199999999999999" x14ac:dyDescent="0.2"/>
    <row r="148" s="159" customFormat="1" ht="10.199999999999999" x14ac:dyDescent="0.2"/>
    <row r="149" s="159" customFormat="1" ht="10.199999999999999" x14ac:dyDescent="0.2"/>
    <row r="150" s="159" customFormat="1" ht="10.199999999999999" x14ac:dyDescent="0.2"/>
    <row r="151" s="159" customFormat="1" ht="10.199999999999999" x14ac:dyDescent="0.2"/>
    <row r="152" s="159" customFormat="1" ht="10.199999999999999" x14ac:dyDescent="0.2"/>
    <row r="153" s="159" customFormat="1" ht="10.199999999999999" x14ac:dyDescent="0.2"/>
    <row r="154" s="159" customFormat="1" ht="10.199999999999999" x14ac:dyDescent="0.2"/>
    <row r="155" s="159" customFormat="1" ht="10.199999999999999" x14ac:dyDescent="0.2"/>
    <row r="156" s="159" customFormat="1" ht="10.199999999999999" x14ac:dyDescent="0.2"/>
    <row r="157" s="159" customFormat="1" ht="10.199999999999999" x14ac:dyDescent="0.2"/>
    <row r="158" s="159" customFormat="1" ht="10.199999999999999" x14ac:dyDescent="0.2"/>
    <row r="159" s="159" customFormat="1" ht="10.199999999999999" x14ac:dyDescent="0.2"/>
    <row r="160" s="159" customFormat="1" ht="10.199999999999999" x14ac:dyDescent="0.2"/>
    <row r="161" s="159" customFormat="1" ht="10.199999999999999" x14ac:dyDescent="0.2"/>
    <row r="162" s="159" customFormat="1" ht="10.199999999999999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workbookViewId="0">
      <selection activeCell="C33" sqref="C33"/>
    </sheetView>
  </sheetViews>
  <sheetFormatPr defaultRowHeight="11.4" x14ac:dyDescent="0.2"/>
  <cols>
    <col min="1" max="1" width="4.5546875" style="167" customWidth="1"/>
    <col min="2" max="2" width="6.88671875" style="168" customWidth="1"/>
    <col min="3" max="3" width="77.6640625" style="168" customWidth="1"/>
    <col min="4" max="4" width="34.109375" style="168" customWidth="1"/>
    <col min="5" max="5" width="24.5546875" style="168" customWidth="1"/>
    <col min="6" max="6" width="10.5546875" style="168" customWidth="1"/>
    <col min="7" max="7" width="12" style="169" bestFit="1" customWidth="1"/>
    <col min="8" max="256" width="9.109375" style="159"/>
    <col min="257" max="257" width="4.5546875" style="159" customWidth="1"/>
    <col min="258" max="258" width="6.88671875" style="159" customWidth="1"/>
    <col min="259" max="259" width="77.6640625" style="159" customWidth="1"/>
    <col min="260" max="260" width="34.109375" style="159" customWidth="1"/>
    <col min="261" max="261" width="24.5546875" style="159" customWidth="1"/>
    <col min="262" max="262" width="10.5546875" style="159" customWidth="1"/>
    <col min="263" max="263" width="12" style="159" bestFit="1" customWidth="1"/>
    <col min="264" max="512" width="9.109375" style="159"/>
    <col min="513" max="513" width="4.5546875" style="159" customWidth="1"/>
    <col min="514" max="514" width="6.88671875" style="159" customWidth="1"/>
    <col min="515" max="515" width="77.6640625" style="159" customWidth="1"/>
    <col min="516" max="516" width="34.109375" style="159" customWidth="1"/>
    <col min="517" max="517" width="24.5546875" style="159" customWidth="1"/>
    <col min="518" max="518" width="10.5546875" style="159" customWidth="1"/>
    <col min="519" max="519" width="12" style="159" bestFit="1" customWidth="1"/>
    <col min="520" max="768" width="9.109375" style="159"/>
    <col min="769" max="769" width="4.5546875" style="159" customWidth="1"/>
    <col min="770" max="770" width="6.88671875" style="159" customWidth="1"/>
    <col min="771" max="771" width="77.6640625" style="159" customWidth="1"/>
    <col min="772" max="772" width="34.109375" style="159" customWidth="1"/>
    <col min="773" max="773" width="24.5546875" style="159" customWidth="1"/>
    <col min="774" max="774" width="10.5546875" style="159" customWidth="1"/>
    <col min="775" max="775" width="12" style="159" bestFit="1" customWidth="1"/>
    <col min="776" max="1024" width="9.109375" style="159"/>
    <col min="1025" max="1025" width="4.5546875" style="159" customWidth="1"/>
    <col min="1026" max="1026" width="6.88671875" style="159" customWidth="1"/>
    <col min="1027" max="1027" width="77.6640625" style="159" customWidth="1"/>
    <col min="1028" max="1028" width="34.109375" style="159" customWidth="1"/>
    <col min="1029" max="1029" width="24.5546875" style="159" customWidth="1"/>
    <col min="1030" max="1030" width="10.5546875" style="159" customWidth="1"/>
    <col min="1031" max="1031" width="12" style="159" bestFit="1" customWidth="1"/>
    <col min="1032" max="1280" width="9.109375" style="159"/>
    <col min="1281" max="1281" width="4.5546875" style="159" customWidth="1"/>
    <col min="1282" max="1282" width="6.88671875" style="159" customWidth="1"/>
    <col min="1283" max="1283" width="77.6640625" style="159" customWidth="1"/>
    <col min="1284" max="1284" width="34.109375" style="159" customWidth="1"/>
    <col min="1285" max="1285" width="24.5546875" style="159" customWidth="1"/>
    <col min="1286" max="1286" width="10.5546875" style="159" customWidth="1"/>
    <col min="1287" max="1287" width="12" style="159" bestFit="1" customWidth="1"/>
    <col min="1288" max="1536" width="9.109375" style="159"/>
    <col min="1537" max="1537" width="4.5546875" style="159" customWidth="1"/>
    <col min="1538" max="1538" width="6.88671875" style="159" customWidth="1"/>
    <col min="1539" max="1539" width="77.6640625" style="159" customWidth="1"/>
    <col min="1540" max="1540" width="34.109375" style="159" customWidth="1"/>
    <col min="1541" max="1541" width="24.5546875" style="159" customWidth="1"/>
    <col min="1542" max="1542" width="10.5546875" style="159" customWidth="1"/>
    <col min="1543" max="1543" width="12" style="159" bestFit="1" customWidth="1"/>
    <col min="1544" max="1792" width="9.109375" style="159"/>
    <col min="1793" max="1793" width="4.5546875" style="159" customWidth="1"/>
    <col min="1794" max="1794" width="6.88671875" style="159" customWidth="1"/>
    <col min="1795" max="1795" width="77.6640625" style="159" customWidth="1"/>
    <col min="1796" max="1796" width="34.109375" style="159" customWidth="1"/>
    <col min="1797" max="1797" width="24.5546875" style="159" customWidth="1"/>
    <col min="1798" max="1798" width="10.5546875" style="159" customWidth="1"/>
    <col min="1799" max="1799" width="12" style="159" bestFit="1" customWidth="1"/>
    <col min="1800" max="2048" width="9.109375" style="159"/>
    <col min="2049" max="2049" width="4.5546875" style="159" customWidth="1"/>
    <col min="2050" max="2050" width="6.88671875" style="159" customWidth="1"/>
    <col min="2051" max="2051" width="77.6640625" style="159" customWidth="1"/>
    <col min="2052" max="2052" width="34.109375" style="159" customWidth="1"/>
    <col min="2053" max="2053" width="24.5546875" style="159" customWidth="1"/>
    <col min="2054" max="2054" width="10.5546875" style="159" customWidth="1"/>
    <col min="2055" max="2055" width="12" style="159" bestFit="1" customWidth="1"/>
    <col min="2056" max="2304" width="9.109375" style="159"/>
    <col min="2305" max="2305" width="4.5546875" style="159" customWidth="1"/>
    <col min="2306" max="2306" width="6.88671875" style="159" customWidth="1"/>
    <col min="2307" max="2307" width="77.6640625" style="159" customWidth="1"/>
    <col min="2308" max="2308" width="34.109375" style="159" customWidth="1"/>
    <col min="2309" max="2309" width="24.5546875" style="159" customWidth="1"/>
    <col min="2310" max="2310" width="10.5546875" style="159" customWidth="1"/>
    <col min="2311" max="2311" width="12" style="159" bestFit="1" customWidth="1"/>
    <col min="2312" max="2560" width="9.109375" style="159"/>
    <col min="2561" max="2561" width="4.5546875" style="159" customWidth="1"/>
    <col min="2562" max="2562" width="6.88671875" style="159" customWidth="1"/>
    <col min="2563" max="2563" width="77.6640625" style="159" customWidth="1"/>
    <col min="2564" max="2564" width="34.109375" style="159" customWidth="1"/>
    <col min="2565" max="2565" width="24.5546875" style="159" customWidth="1"/>
    <col min="2566" max="2566" width="10.5546875" style="159" customWidth="1"/>
    <col min="2567" max="2567" width="12" style="159" bestFit="1" customWidth="1"/>
    <col min="2568" max="2816" width="9.109375" style="159"/>
    <col min="2817" max="2817" width="4.5546875" style="159" customWidth="1"/>
    <col min="2818" max="2818" width="6.88671875" style="159" customWidth="1"/>
    <col min="2819" max="2819" width="77.6640625" style="159" customWidth="1"/>
    <col min="2820" max="2820" width="34.109375" style="159" customWidth="1"/>
    <col min="2821" max="2821" width="24.5546875" style="159" customWidth="1"/>
    <col min="2822" max="2822" width="10.5546875" style="159" customWidth="1"/>
    <col min="2823" max="2823" width="12" style="159" bestFit="1" customWidth="1"/>
    <col min="2824" max="3072" width="9.109375" style="159"/>
    <col min="3073" max="3073" width="4.5546875" style="159" customWidth="1"/>
    <col min="3074" max="3074" width="6.88671875" style="159" customWidth="1"/>
    <col min="3075" max="3075" width="77.6640625" style="159" customWidth="1"/>
    <col min="3076" max="3076" width="34.109375" style="159" customWidth="1"/>
    <col min="3077" max="3077" width="24.5546875" style="159" customWidth="1"/>
    <col min="3078" max="3078" width="10.5546875" style="159" customWidth="1"/>
    <col min="3079" max="3079" width="12" style="159" bestFit="1" customWidth="1"/>
    <col min="3080" max="3328" width="9.109375" style="159"/>
    <col min="3329" max="3329" width="4.5546875" style="159" customWidth="1"/>
    <col min="3330" max="3330" width="6.88671875" style="159" customWidth="1"/>
    <col min="3331" max="3331" width="77.6640625" style="159" customWidth="1"/>
    <col min="3332" max="3332" width="34.109375" style="159" customWidth="1"/>
    <col min="3333" max="3333" width="24.5546875" style="159" customWidth="1"/>
    <col min="3334" max="3334" width="10.5546875" style="159" customWidth="1"/>
    <col min="3335" max="3335" width="12" style="159" bestFit="1" customWidth="1"/>
    <col min="3336" max="3584" width="9.109375" style="159"/>
    <col min="3585" max="3585" width="4.5546875" style="159" customWidth="1"/>
    <col min="3586" max="3586" width="6.88671875" style="159" customWidth="1"/>
    <col min="3587" max="3587" width="77.6640625" style="159" customWidth="1"/>
    <col min="3588" max="3588" width="34.109375" style="159" customWidth="1"/>
    <col min="3589" max="3589" width="24.5546875" style="159" customWidth="1"/>
    <col min="3590" max="3590" width="10.5546875" style="159" customWidth="1"/>
    <col min="3591" max="3591" width="12" style="159" bestFit="1" customWidth="1"/>
    <col min="3592" max="3840" width="9.109375" style="159"/>
    <col min="3841" max="3841" width="4.5546875" style="159" customWidth="1"/>
    <col min="3842" max="3842" width="6.88671875" style="159" customWidth="1"/>
    <col min="3843" max="3843" width="77.6640625" style="159" customWidth="1"/>
    <col min="3844" max="3844" width="34.109375" style="159" customWidth="1"/>
    <col min="3845" max="3845" width="24.5546875" style="159" customWidth="1"/>
    <col min="3846" max="3846" width="10.5546875" style="159" customWidth="1"/>
    <col min="3847" max="3847" width="12" style="159" bestFit="1" customWidth="1"/>
    <col min="3848" max="4096" width="9.109375" style="159"/>
    <col min="4097" max="4097" width="4.5546875" style="159" customWidth="1"/>
    <col min="4098" max="4098" width="6.88671875" style="159" customWidth="1"/>
    <col min="4099" max="4099" width="77.6640625" style="159" customWidth="1"/>
    <col min="4100" max="4100" width="34.109375" style="159" customWidth="1"/>
    <col min="4101" max="4101" width="24.5546875" style="159" customWidth="1"/>
    <col min="4102" max="4102" width="10.5546875" style="159" customWidth="1"/>
    <col min="4103" max="4103" width="12" style="159" bestFit="1" customWidth="1"/>
    <col min="4104" max="4352" width="9.109375" style="159"/>
    <col min="4353" max="4353" width="4.5546875" style="159" customWidth="1"/>
    <col min="4354" max="4354" width="6.88671875" style="159" customWidth="1"/>
    <col min="4355" max="4355" width="77.6640625" style="159" customWidth="1"/>
    <col min="4356" max="4356" width="34.109375" style="159" customWidth="1"/>
    <col min="4357" max="4357" width="24.5546875" style="159" customWidth="1"/>
    <col min="4358" max="4358" width="10.5546875" style="159" customWidth="1"/>
    <col min="4359" max="4359" width="12" style="159" bestFit="1" customWidth="1"/>
    <col min="4360" max="4608" width="9.109375" style="159"/>
    <col min="4609" max="4609" width="4.5546875" style="159" customWidth="1"/>
    <col min="4610" max="4610" width="6.88671875" style="159" customWidth="1"/>
    <col min="4611" max="4611" width="77.6640625" style="159" customWidth="1"/>
    <col min="4612" max="4612" width="34.109375" style="159" customWidth="1"/>
    <col min="4613" max="4613" width="24.5546875" style="159" customWidth="1"/>
    <col min="4614" max="4614" width="10.5546875" style="159" customWidth="1"/>
    <col min="4615" max="4615" width="12" style="159" bestFit="1" customWidth="1"/>
    <col min="4616" max="4864" width="9.109375" style="159"/>
    <col min="4865" max="4865" width="4.5546875" style="159" customWidth="1"/>
    <col min="4866" max="4866" width="6.88671875" style="159" customWidth="1"/>
    <col min="4867" max="4867" width="77.6640625" style="159" customWidth="1"/>
    <col min="4868" max="4868" width="34.109375" style="159" customWidth="1"/>
    <col min="4869" max="4869" width="24.5546875" style="159" customWidth="1"/>
    <col min="4870" max="4870" width="10.5546875" style="159" customWidth="1"/>
    <col min="4871" max="4871" width="12" style="159" bestFit="1" customWidth="1"/>
    <col min="4872" max="5120" width="9.109375" style="159"/>
    <col min="5121" max="5121" width="4.5546875" style="159" customWidth="1"/>
    <col min="5122" max="5122" width="6.88671875" style="159" customWidth="1"/>
    <col min="5123" max="5123" width="77.6640625" style="159" customWidth="1"/>
    <col min="5124" max="5124" width="34.109375" style="159" customWidth="1"/>
    <col min="5125" max="5125" width="24.5546875" style="159" customWidth="1"/>
    <col min="5126" max="5126" width="10.5546875" style="159" customWidth="1"/>
    <col min="5127" max="5127" width="12" style="159" bestFit="1" customWidth="1"/>
    <col min="5128" max="5376" width="9.109375" style="159"/>
    <col min="5377" max="5377" width="4.5546875" style="159" customWidth="1"/>
    <col min="5378" max="5378" width="6.88671875" style="159" customWidth="1"/>
    <col min="5379" max="5379" width="77.6640625" style="159" customWidth="1"/>
    <col min="5380" max="5380" width="34.109375" style="159" customWidth="1"/>
    <col min="5381" max="5381" width="24.5546875" style="159" customWidth="1"/>
    <col min="5382" max="5382" width="10.5546875" style="159" customWidth="1"/>
    <col min="5383" max="5383" width="12" style="159" bestFit="1" customWidth="1"/>
    <col min="5384" max="5632" width="9.109375" style="159"/>
    <col min="5633" max="5633" width="4.5546875" style="159" customWidth="1"/>
    <col min="5634" max="5634" width="6.88671875" style="159" customWidth="1"/>
    <col min="5635" max="5635" width="77.6640625" style="159" customWidth="1"/>
    <col min="5636" max="5636" width="34.109375" style="159" customWidth="1"/>
    <col min="5637" max="5637" width="24.5546875" style="159" customWidth="1"/>
    <col min="5638" max="5638" width="10.5546875" style="159" customWidth="1"/>
    <col min="5639" max="5639" width="12" style="159" bestFit="1" customWidth="1"/>
    <col min="5640" max="5888" width="9.109375" style="159"/>
    <col min="5889" max="5889" width="4.5546875" style="159" customWidth="1"/>
    <col min="5890" max="5890" width="6.88671875" style="159" customWidth="1"/>
    <col min="5891" max="5891" width="77.6640625" style="159" customWidth="1"/>
    <col min="5892" max="5892" width="34.109375" style="159" customWidth="1"/>
    <col min="5893" max="5893" width="24.5546875" style="159" customWidth="1"/>
    <col min="5894" max="5894" width="10.5546875" style="159" customWidth="1"/>
    <col min="5895" max="5895" width="12" style="159" bestFit="1" customWidth="1"/>
    <col min="5896" max="6144" width="9.109375" style="159"/>
    <col min="6145" max="6145" width="4.5546875" style="159" customWidth="1"/>
    <col min="6146" max="6146" width="6.88671875" style="159" customWidth="1"/>
    <col min="6147" max="6147" width="77.6640625" style="159" customWidth="1"/>
    <col min="6148" max="6148" width="34.109375" style="159" customWidth="1"/>
    <col min="6149" max="6149" width="24.5546875" style="159" customWidth="1"/>
    <col min="6150" max="6150" width="10.5546875" style="159" customWidth="1"/>
    <col min="6151" max="6151" width="12" style="159" bestFit="1" customWidth="1"/>
    <col min="6152" max="6400" width="9.109375" style="159"/>
    <col min="6401" max="6401" width="4.5546875" style="159" customWidth="1"/>
    <col min="6402" max="6402" width="6.88671875" style="159" customWidth="1"/>
    <col min="6403" max="6403" width="77.6640625" style="159" customWidth="1"/>
    <col min="6404" max="6404" width="34.109375" style="159" customWidth="1"/>
    <col min="6405" max="6405" width="24.5546875" style="159" customWidth="1"/>
    <col min="6406" max="6406" width="10.5546875" style="159" customWidth="1"/>
    <col min="6407" max="6407" width="12" style="159" bestFit="1" customWidth="1"/>
    <col min="6408" max="6656" width="9.109375" style="159"/>
    <col min="6657" max="6657" width="4.5546875" style="159" customWidth="1"/>
    <col min="6658" max="6658" width="6.88671875" style="159" customWidth="1"/>
    <col min="6659" max="6659" width="77.6640625" style="159" customWidth="1"/>
    <col min="6660" max="6660" width="34.109375" style="159" customWidth="1"/>
    <col min="6661" max="6661" width="24.5546875" style="159" customWidth="1"/>
    <col min="6662" max="6662" width="10.5546875" style="159" customWidth="1"/>
    <col min="6663" max="6663" width="12" style="159" bestFit="1" customWidth="1"/>
    <col min="6664" max="6912" width="9.109375" style="159"/>
    <col min="6913" max="6913" width="4.5546875" style="159" customWidth="1"/>
    <col min="6914" max="6914" width="6.88671875" style="159" customWidth="1"/>
    <col min="6915" max="6915" width="77.6640625" style="159" customWidth="1"/>
    <col min="6916" max="6916" width="34.109375" style="159" customWidth="1"/>
    <col min="6917" max="6917" width="24.5546875" style="159" customWidth="1"/>
    <col min="6918" max="6918" width="10.5546875" style="159" customWidth="1"/>
    <col min="6919" max="6919" width="12" style="159" bestFit="1" customWidth="1"/>
    <col min="6920" max="7168" width="9.109375" style="159"/>
    <col min="7169" max="7169" width="4.5546875" style="159" customWidth="1"/>
    <col min="7170" max="7170" width="6.88671875" style="159" customWidth="1"/>
    <col min="7171" max="7171" width="77.6640625" style="159" customWidth="1"/>
    <col min="7172" max="7172" width="34.109375" style="159" customWidth="1"/>
    <col min="7173" max="7173" width="24.5546875" style="159" customWidth="1"/>
    <col min="7174" max="7174" width="10.5546875" style="159" customWidth="1"/>
    <col min="7175" max="7175" width="12" style="159" bestFit="1" customWidth="1"/>
    <col min="7176" max="7424" width="9.109375" style="159"/>
    <col min="7425" max="7425" width="4.5546875" style="159" customWidth="1"/>
    <col min="7426" max="7426" width="6.88671875" style="159" customWidth="1"/>
    <col min="7427" max="7427" width="77.6640625" style="159" customWidth="1"/>
    <col min="7428" max="7428" width="34.109375" style="159" customWidth="1"/>
    <col min="7429" max="7429" width="24.5546875" style="159" customWidth="1"/>
    <col min="7430" max="7430" width="10.5546875" style="159" customWidth="1"/>
    <col min="7431" max="7431" width="12" style="159" bestFit="1" customWidth="1"/>
    <col min="7432" max="7680" width="9.109375" style="159"/>
    <col min="7681" max="7681" width="4.5546875" style="159" customWidth="1"/>
    <col min="7682" max="7682" width="6.88671875" style="159" customWidth="1"/>
    <col min="7683" max="7683" width="77.6640625" style="159" customWidth="1"/>
    <col min="7684" max="7684" width="34.109375" style="159" customWidth="1"/>
    <col min="7685" max="7685" width="24.5546875" style="159" customWidth="1"/>
    <col min="7686" max="7686" width="10.5546875" style="159" customWidth="1"/>
    <col min="7687" max="7687" width="12" style="159" bestFit="1" customWidth="1"/>
    <col min="7688" max="7936" width="9.109375" style="159"/>
    <col min="7937" max="7937" width="4.5546875" style="159" customWidth="1"/>
    <col min="7938" max="7938" width="6.88671875" style="159" customWidth="1"/>
    <col min="7939" max="7939" width="77.6640625" style="159" customWidth="1"/>
    <col min="7940" max="7940" width="34.109375" style="159" customWidth="1"/>
    <col min="7941" max="7941" width="24.5546875" style="159" customWidth="1"/>
    <col min="7942" max="7942" width="10.5546875" style="159" customWidth="1"/>
    <col min="7943" max="7943" width="12" style="159" bestFit="1" customWidth="1"/>
    <col min="7944" max="8192" width="9.109375" style="159"/>
    <col min="8193" max="8193" width="4.5546875" style="159" customWidth="1"/>
    <col min="8194" max="8194" width="6.88671875" style="159" customWidth="1"/>
    <col min="8195" max="8195" width="77.6640625" style="159" customWidth="1"/>
    <col min="8196" max="8196" width="34.109375" style="159" customWidth="1"/>
    <col min="8197" max="8197" width="24.5546875" style="159" customWidth="1"/>
    <col min="8198" max="8198" width="10.5546875" style="159" customWidth="1"/>
    <col min="8199" max="8199" width="12" style="159" bestFit="1" customWidth="1"/>
    <col min="8200" max="8448" width="9.109375" style="159"/>
    <col min="8449" max="8449" width="4.5546875" style="159" customWidth="1"/>
    <col min="8450" max="8450" width="6.88671875" style="159" customWidth="1"/>
    <col min="8451" max="8451" width="77.6640625" style="159" customWidth="1"/>
    <col min="8452" max="8452" width="34.109375" style="159" customWidth="1"/>
    <col min="8453" max="8453" width="24.5546875" style="159" customWidth="1"/>
    <col min="8454" max="8454" width="10.5546875" style="159" customWidth="1"/>
    <col min="8455" max="8455" width="12" style="159" bestFit="1" customWidth="1"/>
    <col min="8456" max="8704" width="9.109375" style="159"/>
    <col min="8705" max="8705" width="4.5546875" style="159" customWidth="1"/>
    <col min="8706" max="8706" width="6.88671875" style="159" customWidth="1"/>
    <col min="8707" max="8707" width="77.6640625" style="159" customWidth="1"/>
    <col min="8708" max="8708" width="34.109375" style="159" customWidth="1"/>
    <col min="8709" max="8709" width="24.5546875" style="159" customWidth="1"/>
    <col min="8710" max="8710" width="10.5546875" style="159" customWidth="1"/>
    <col min="8711" max="8711" width="12" style="159" bestFit="1" customWidth="1"/>
    <col min="8712" max="8960" width="9.109375" style="159"/>
    <col min="8961" max="8961" width="4.5546875" style="159" customWidth="1"/>
    <col min="8962" max="8962" width="6.88671875" style="159" customWidth="1"/>
    <col min="8963" max="8963" width="77.6640625" style="159" customWidth="1"/>
    <col min="8964" max="8964" width="34.109375" style="159" customWidth="1"/>
    <col min="8965" max="8965" width="24.5546875" style="159" customWidth="1"/>
    <col min="8966" max="8966" width="10.5546875" style="159" customWidth="1"/>
    <col min="8967" max="8967" width="12" style="159" bestFit="1" customWidth="1"/>
    <col min="8968" max="9216" width="9.109375" style="159"/>
    <col min="9217" max="9217" width="4.5546875" style="159" customWidth="1"/>
    <col min="9218" max="9218" width="6.88671875" style="159" customWidth="1"/>
    <col min="9219" max="9219" width="77.6640625" style="159" customWidth="1"/>
    <col min="9220" max="9220" width="34.109375" style="159" customWidth="1"/>
    <col min="9221" max="9221" width="24.5546875" style="159" customWidth="1"/>
    <col min="9222" max="9222" width="10.5546875" style="159" customWidth="1"/>
    <col min="9223" max="9223" width="12" style="159" bestFit="1" customWidth="1"/>
    <col min="9224" max="9472" width="9.109375" style="159"/>
    <col min="9473" max="9473" width="4.5546875" style="159" customWidth="1"/>
    <col min="9474" max="9474" width="6.88671875" style="159" customWidth="1"/>
    <col min="9475" max="9475" width="77.6640625" style="159" customWidth="1"/>
    <col min="9476" max="9476" width="34.109375" style="159" customWidth="1"/>
    <col min="9477" max="9477" width="24.5546875" style="159" customWidth="1"/>
    <col min="9478" max="9478" width="10.5546875" style="159" customWidth="1"/>
    <col min="9479" max="9479" width="12" style="159" bestFit="1" customWidth="1"/>
    <col min="9480" max="9728" width="9.109375" style="159"/>
    <col min="9729" max="9729" width="4.5546875" style="159" customWidth="1"/>
    <col min="9730" max="9730" width="6.88671875" style="159" customWidth="1"/>
    <col min="9731" max="9731" width="77.6640625" style="159" customWidth="1"/>
    <col min="9732" max="9732" width="34.109375" style="159" customWidth="1"/>
    <col min="9733" max="9733" width="24.5546875" style="159" customWidth="1"/>
    <col min="9734" max="9734" width="10.5546875" style="159" customWidth="1"/>
    <col min="9735" max="9735" width="12" style="159" bestFit="1" customWidth="1"/>
    <col min="9736" max="9984" width="9.109375" style="159"/>
    <col min="9985" max="9985" width="4.5546875" style="159" customWidth="1"/>
    <col min="9986" max="9986" width="6.88671875" style="159" customWidth="1"/>
    <col min="9987" max="9987" width="77.6640625" style="159" customWidth="1"/>
    <col min="9988" max="9988" width="34.109375" style="159" customWidth="1"/>
    <col min="9989" max="9989" width="24.5546875" style="159" customWidth="1"/>
    <col min="9990" max="9990" width="10.5546875" style="159" customWidth="1"/>
    <col min="9991" max="9991" width="12" style="159" bestFit="1" customWidth="1"/>
    <col min="9992" max="10240" width="9.109375" style="159"/>
    <col min="10241" max="10241" width="4.5546875" style="159" customWidth="1"/>
    <col min="10242" max="10242" width="6.88671875" style="159" customWidth="1"/>
    <col min="10243" max="10243" width="77.6640625" style="159" customWidth="1"/>
    <col min="10244" max="10244" width="34.109375" style="159" customWidth="1"/>
    <col min="10245" max="10245" width="24.5546875" style="159" customWidth="1"/>
    <col min="10246" max="10246" width="10.5546875" style="159" customWidth="1"/>
    <col min="10247" max="10247" width="12" style="159" bestFit="1" customWidth="1"/>
    <col min="10248" max="10496" width="9.109375" style="159"/>
    <col min="10497" max="10497" width="4.5546875" style="159" customWidth="1"/>
    <col min="10498" max="10498" width="6.88671875" style="159" customWidth="1"/>
    <col min="10499" max="10499" width="77.6640625" style="159" customWidth="1"/>
    <col min="10500" max="10500" width="34.109375" style="159" customWidth="1"/>
    <col min="10501" max="10501" width="24.5546875" style="159" customWidth="1"/>
    <col min="10502" max="10502" width="10.5546875" style="159" customWidth="1"/>
    <col min="10503" max="10503" width="12" style="159" bestFit="1" customWidth="1"/>
    <col min="10504" max="10752" width="9.109375" style="159"/>
    <col min="10753" max="10753" width="4.5546875" style="159" customWidth="1"/>
    <col min="10754" max="10754" width="6.88671875" style="159" customWidth="1"/>
    <col min="10755" max="10755" width="77.6640625" style="159" customWidth="1"/>
    <col min="10756" max="10756" width="34.109375" style="159" customWidth="1"/>
    <col min="10757" max="10757" width="24.5546875" style="159" customWidth="1"/>
    <col min="10758" max="10758" width="10.5546875" style="159" customWidth="1"/>
    <col min="10759" max="10759" width="12" style="159" bestFit="1" customWidth="1"/>
    <col min="10760" max="11008" width="9.109375" style="159"/>
    <col min="11009" max="11009" width="4.5546875" style="159" customWidth="1"/>
    <col min="11010" max="11010" width="6.88671875" style="159" customWidth="1"/>
    <col min="11011" max="11011" width="77.6640625" style="159" customWidth="1"/>
    <col min="11012" max="11012" width="34.109375" style="159" customWidth="1"/>
    <col min="11013" max="11013" width="24.5546875" style="159" customWidth="1"/>
    <col min="11014" max="11014" width="10.5546875" style="159" customWidth="1"/>
    <col min="11015" max="11015" width="12" style="159" bestFit="1" customWidth="1"/>
    <col min="11016" max="11264" width="9.109375" style="159"/>
    <col min="11265" max="11265" width="4.5546875" style="159" customWidth="1"/>
    <col min="11266" max="11266" width="6.88671875" style="159" customWidth="1"/>
    <col min="11267" max="11267" width="77.6640625" style="159" customWidth="1"/>
    <col min="11268" max="11268" width="34.109375" style="159" customWidth="1"/>
    <col min="11269" max="11269" width="24.5546875" style="159" customWidth="1"/>
    <col min="11270" max="11270" width="10.5546875" style="159" customWidth="1"/>
    <col min="11271" max="11271" width="12" style="159" bestFit="1" customWidth="1"/>
    <col min="11272" max="11520" width="9.109375" style="159"/>
    <col min="11521" max="11521" width="4.5546875" style="159" customWidth="1"/>
    <col min="11522" max="11522" width="6.88671875" style="159" customWidth="1"/>
    <col min="11523" max="11523" width="77.6640625" style="159" customWidth="1"/>
    <col min="11524" max="11524" width="34.109375" style="159" customWidth="1"/>
    <col min="11525" max="11525" width="24.5546875" style="159" customWidth="1"/>
    <col min="11526" max="11526" width="10.5546875" style="159" customWidth="1"/>
    <col min="11527" max="11527" width="12" style="159" bestFit="1" customWidth="1"/>
    <col min="11528" max="11776" width="9.109375" style="159"/>
    <col min="11777" max="11777" width="4.5546875" style="159" customWidth="1"/>
    <col min="11778" max="11778" width="6.88671875" style="159" customWidth="1"/>
    <col min="11779" max="11779" width="77.6640625" style="159" customWidth="1"/>
    <col min="11780" max="11780" width="34.109375" style="159" customWidth="1"/>
    <col min="11781" max="11781" width="24.5546875" style="159" customWidth="1"/>
    <col min="11782" max="11782" width="10.5546875" style="159" customWidth="1"/>
    <col min="11783" max="11783" width="12" style="159" bestFit="1" customWidth="1"/>
    <col min="11784" max="12032" width="9.109375" style="159"/>
    <col min="12033" max="12033" width="4.5546875" style="159" customWidth="1"/>
    <col min="12034" max="12034" width="6.88671875" style="159" customWidth="1"/>
    <col min="12035" max="12035" width="77.6640625" style="159" customWidth="1"/>
    <col min="12036" max="12036" width="34.109375" style="159" customWidth="1"/>
    <col min="12037" max="12037" width="24.5546875" style="159" customWidth="1"/>
    <col min="12038" max="12038" width="10.5546875" style="159" customWidth="1"/>
    <col min="12039" max="12039" width="12" style="159" bestFit="1" customWidth="1"/>
    <col min="12040" max="12288" width="9.109375" style="159"/>
    <col min="12289" max="12289" width="4.5546875" style="159" customWidth="1"/>
    <col min="12290" max="12290" width="6.88671875" style="159" customWidth="1"/>
    <col min="12291" max="12291" width="77.6640625" style="159" customWidth="1"/>
    <col min="12292" max="12292" width="34.109375" style="159" customWidth="1"/>
    <col min="12293" max="12293" width="24.5546875" style="159" customWidth="1"/>
    <col min="12294" max="12294" width="10.5546875" style="159" customWidth="1"/>
    <col min="12295" max="12295" width="12" style="159" bestFit="1" customWidth="1"/>
    <col min="12296" max="12544" width="9.109375" style="159"/>
    <col min="12545" max="12545" width="4.5546875" style="159" customWidth="1"/>
    <col min="12546" max="12546" width="6.88671875" style="159" customWidth="1"/>
    <col min="12547" max="12547" width="77.6640625" style="159" customWidth="1"/>
    <col min="12548" max="12548" width="34.109375" style="159" customWidth="1"/>
    <col min="12549" max="12549" width="24.5546875" style="159" customWidth="1"/>
    <col min="12550" max="12550" width="10.5546875" style="159" customWidth="1"/>
    <col min="12551" max="12551" width="12" style="159" bestFit="1" customWidth="1"/>
    <col min="12552" max="12800" width="9.109375" style="159"/>
    <col min="12801" max="12801" width="4.5546875" style="159" customWidth="1"/>
    <col min="12802" max="12802" width="6.88671875" style="159" customWidth="1"/>
    <col min="12803" max="12803" width="77.6640625" style="159" customWidth="1"/>
    <col min="12804" max="12804" width="34.109375" style="159" customWidth="1"/>
    <col min="12805" max="12805" width="24.5546875" style="159" customWidth="1"/>
    <col min="12806" max="12806" width="10.5546875" style="159" customWidth="1"/>
    <col min="12807" max="12807" width="12" style="159" bestFit="1" customWidth="1"/>
    <col min="12808" max="13056" width="9.109375" style="159"/>
    <col min="13057" max="13057" width="4.5546875" style="159" customWidth="1"/>
    <col min="13058" max="13058" width="6.88671875" style="159" customWidth="1"/>
    <col min="13059" max="13059" width="77.6640625" style="159" customWidth="1"/>
    <col min="13060" max="13060" width="34.109375" style="159" customWidth="1"/>
    <col min="13061" max="13061" width="24.5546875" style="159" customWidth="1"/>
    <col min="13062" max="13062" width="10.5546875" style="159" customWidth="1"/>
    <col min="13063" max="13063" width="12" style="159" bestFit="1" customWidth="1"/>
    <col min="13064" max="13312" width="9.109375" style="159"/>
    <col min="13313" max="13313" width="4.5546875" style="159" customWidth="1"/>
    <col min="13314" max="13314" width="6.88671875" style="159" customWidth="1"/>
    <col min="13315" max="13315" width="77.6640625" style="159" customWidth="1"/>
    <col min="13316" max="13316" width="34.109375" style="159" customWidth="1"/>
    <col min="13317" max="13317" width="24.5546875" style="159" customWidth="1"/>
    <col min="13318" max="13318" width="10.5546875" style="159" customWidth="1"/>
    <col min="13319" max="13319" width="12" style="159" bestFit="1" customWidth="1"/>
    <col min="13320" max="13568" width="9.109375" style="159"/>
    <col min="13569" max="13569" width="4.5546875" style="159" customWidth="1"/>
    <col min="13570" max="13570" width="6.88671875" style="159" customWidth="1"/>
    <col min="13571" max="13571" width="77.6640625" style="159" customWidth="1"/>
    <col min="13572" max="13572" width="34.109375" style="159" customWidth="1"/>
    <col min="13573" max="13573" width="24.5546875" style="159" customWidth="1"/>
    <col min="13574" max="13574" width="10.5546875" style="159" customWidth="1"/>
    <col min="13575" max="13575" width="12" style="159" bestFit="1" customWidth="1"/>
    <col min="13576" max="13824" width="9.109375" style="159"/>
    <col min="13825" max="13825" width="4.5546875" style="159" customWidth="1"/>
    <col min="13826" max="13826" width="6.88671875" style="159" customWidth="1"/>
    <col min="13827" max="13827" width="77.6640625" style="159" customWidth="1"/>
    <col min="13828" max="13828" width="34.109375" style="159" customWidth="1"/>
    <col min="13829" max="13829" width="24.5546875" style="159" customWidth="1"/>
    <col min="13830" max="13830" width="10.5546875" style="159" customWidth="1"/>
    <col min="13831" max="13831" width="12" style="159" bestFit="1" customWidth="1"/>
    <col min="13832" max="14080" width="9.109375" style="159"/>
    <col min="14081" max="14081" width="4.5546875" style="159" customWidth="1"/>
    <col min="14082" max="14082" width="6.88671875" style="159" customWidth="1"/>
    <col min="14083" max="14083" width="77.6640625" style="159" customWidth="1"/>
    <col min="14084" max="14084" width="34.109375" style="159" customWidth="1"/>
    <col min="14085" max="14085" width="24.5546875" style="159" customWidth="1"/>
    <col min="14086" max="14086" width="10.5546875" style="159" customWidth="1"/>
    <col min="14087" max="14087" width="12" style="159" bestFit="1" customWidth="1"/>
    <col min="14088" max="14336" width="9.109375" style="159"/>
    <col min="14337" max="14337" width="4.5546875" style="159" customWidth="1"/>
    <col min="14338" max="14338" width="6.88671875" style="159" customWidth="1"/>
    <col min="14339" max="14339" width="77.6640625" style="159" customWidth="1"/>
    <col min="14340" max="14340" width="34.109375" style="159" customWidth="1"/>
    <col min="14341" max="14341" width="24.5546875" style="159" customWidth="1"/>
    <col min="14342" max="14342" width="10.5546875" style="159" customWidth="1"/>
    <col min="14343" max="14343" width="12" style="159" bestFit="1" customWidth="1"/>
    <col min="14344" max="14592" width="9.109375" style="159"/>
    <col min="14593" max="14593" width="4.5546875" style="159" customWidth="1"/>
    <col min="14594" max="14594" width="6.88671875" style="159" customWidth="1"/>
    <col min="14595" max="14595" width="77.6640625" style="159" customWidth="1"/>
    <col min="14596" max="14596" width="34.109375" style="159" customWidth="1"/>
    <col min="14597" max="14597" width="24.5546875" style="159" customWidth="1"/>
    <col min="14598" max="14598" width="10.5546875" style="159" customWidth="1"/>
    <col min="14599" max="14599" width="12" style="159" bestFit="1" customWidth="1"/>
    <col min="14600" max="14848" width="9.109375" style="159"/>
    <col min="14849" max="14849" width="4.5546875" style="159" customWidth="1"/>
    <col min="14850" max="14850" width="6.88671875" style="159" customWidth="1"/>
    <col min="14851" max="14851" width="77.6640625" style="159" customWidth="1"/>
    <col min="14852" max="14852" width="34.109375" style="159" customWidth="1"/>
    <col min="14853" max="14853" width="24.5546875" style="159" customWidth="1"/>
    <col min="14854" max="14854" width="10.5546875" style="159" customWidth="1"/>
    <col min="14855" max="14855" width="12" style="159" bestFit="1" customWidth="1"/>
    <col min="14856" max="15104" width="9.109375" style="159"/>
    <col min="15105" max="15105" width="4.5546875" style="159" customWidth="1"/>
    <col min="15106" max="15106" width="6.88671875" style="159" customWidth="1"/>
    <col min="15107" max="15107" width="77.6640625" style="159" customWidth="1"/>
    <col min="15108" max="15108" width="34.109375" style="159" customWidth="1"/>
    <col min="15109" max="15109" width="24.5546875" style="159" customWidth="1"/>
    <col min="15110" max="15110" width="10.5546875" style="159" customWidth="1"/>
    <col min="15111" max="15111" width="12" style="159" bestFit="1" customWidth="1"/>
    <col min="15112" max="15360" width="9.109375" style="159"/>
    <col min="15361" max="15361" width="4.5546875" style="159" customWidth="1"/>
    <col min="15362" max="15362" width="6.88671875" style="159" customWidth="1"/>
    <col min="15363" max="15363" width="77.6640625" style="159" customWidth="1"/>
    <col min="15364" max="15364" width="34.109375" style="159" customWidth="1"/>
    <col min="15365" max="15365" width="24.5546875" style="159" customWidth="1"/>
    <col min="15366" max="15366" width="10.5546875" style="159" customWidth="1"/>
    <col min="15367" max="15367" width="12" style="159" bestFit="1" customWidth="1"/>
    <col min="15368" max="15616" width="9.109375" style="159"/>
    <col min="15617" max="15617" width="4.5546875" style="159" customWidth="1"/>
    <col min="15618" max="15618" width="6.88671875" style="159" customWidth="1"/>
    <col min="15619" max="15619" width="77.6640625" style="159" customWidth="1"/>
    <col min="15620" max="15620" width="34.109375" style="159" customWidth="1"/>
    <col min="15621" max="15621" width="24.5546875" style="159" customWidth="1"/>
    <col min="15622" max="15622" width="10.5546875" style="159" customWidth="1"/>
    <col min="15623" max="15623" width="12" style="159" bestFit="1" customWidth="1"/>
    <col min="15624" max="15872" width="9.109375" style="159"/>
    <col min="15873" max="15873" width="4.5546875" style="159" customWidth="1"/>
    <col min="15874" max="15874" width="6.88671875" style="159" customWidth="1"/>
    <col min="15875" max="15875" width="77.6640625" style="159" customWidth="1"/>
    <col min="15876" max="15876" width="34.109375" style="159" customWidth="1"/>
    <col min="15877" max="15877" width="24.5546875" style="159" customWidth="1"/>
    <col min="15878" max="15878" width="10.5546875" style="159" customWidth="1"/>
    <col min="15879" max="15879" width="12" style="159" bestFit="1" customWidth="1"/>
    <col min="15880" max="16128" width="9.109375" style="159"/>
    <col min="16129" max="16129" width="4.5546875" style="159" customWidth="1"/>
    <col min="16130" max="16130" width="6.88671875" style="159" customWidth="1"/>
    <col min="16131" max="16131" width="77.6640625" style="159" customWidth="1"/>
    <col min="16132" max="16132" width="34.109375" style="159" customWidth="1"/>
    <col min="16133" max="16133" width="24.5546875" style="159" customWidth="1"/>
    <col min="16134" max="16134" width="10.5546875" style="159" customWidth="1"/>
    <col min="16135" max="16135" width="12" style="159" bestFit="1" customWidth="1"/>
    <col min="16136" max="16384" width="9.109375" style="159"/>
  </cols>
  <sheetData>
    <row r="1" spans="1:7" s="148" customFormat="1" ht="24.6" thickTop="1" x14ac:dyDescent="0.2">
      <c r="A1" s="145" t="s">
        <v>353</v>
      </c>
      <c r="B1" s="146" t="s">
        <v>354</v>
      </c>
      <c r="C1" s="146" t="s">
        <v>355</v>
      </c>
      <c r="D1" s="146" t="s">
        <v>356</v>
      </c>
      <c r="E1" s="146" t="s">
        <v>357</v>
      </c>
      <c r="F1" s="146" t="s">
        <v>358</v>
      </c>
      <c r="G1" s="147" t="s">
        <v>359</v>
      </c>
    </row>
    <row r="2" spans="1:7" s="148" customFormat="1" ht="10.199999999999999" x14ac:dyDescent="0.2">
      <c r="A2" s="149">
        <v>1</v>
      </c>
      <c r="B2" s="150" t="s">
        <v>48</v>
      </c>
      <c r="C2" s="150" t="s">
        <v>360</v>
      </c>
      <c r="D2" s="151">
        <v>4</v>
      </c>
      <c r="E2" s="152">
        <v>5</v>
      </c>
      <c r="F2" s="152">
        <v>6</v>
      </c>
      <c r="G2" s="153">
        <v>7</v>
      </c>
    </row>
    <row r="3" spans="1:7" ht="15" customHeight="1" x14ac:dyDescent="0.2">
      <c r="A3" s="154">
        <v>1</v>
      </c>
      <c r="B3" s="155">
        <v>17933</v>
      </c>
      <c r="C3" s="156" t="s">
        <v>325</v>
      </c>
      <c r="D3" s="156" t="s">
        <v>513</v>
      </c>
      <c r="E3" s="156" t="s">
        <v>362</v>
      </c>
      <c r="F3" s="157" t="s">
        <v>514</v>
      </c>
      <c r="G3" s="158">
        <v>32298466963</v>
      </c>
    </row>
    <row r="4" spans="1:7" ht="15" customHeight="1" x14ac:dyDescent="0.2">
      <c r="A4" s="154">
        <f t="shared" ref="A4:A9" si="0">+A3+1</f>
        <v>2</v>
      </c>
      <c r="B4" s="155">
        <v>22672</v>
      </c>
      <c r="C4" s="156" t="s">
        <v>326</v>
      </c>
      <c r="D4" s="156" t="s">
        <v>471</v>
      </c>
      <c r="E4" s="156" t="s">
        <v>398</v>
      </c>
      <c r="F4" s="157" t="s">
        <v>515</v>
      </c>
      <c r="G4" s="158">
        <v>45569423495</v>
      </c>
    </row>
    <row r="5" spans="1:7" ht="15" customHeight="1" x14ac:dyDescent="0.2">
      <c r="A5" s="154">
        <f t="shared" si="0"/>
        <v>3</v>
      </c>
      <c r="B5" s="155">
        <v>17683</v>
      </c>
      <c r="C5" s="156" t="s">
        <v>327</v>
      </c>
      <c r="D5" s="156" t="s">
        <v>516</v>
      </c>
      <c r="E5" s="156" t="s">
        <v>362</v>
      </c>
      <c r="F5" s="157" t="s">
        <v>517</v>
      </c>
      <c r="G5" s="158">
        <v>90357123431</v>
      </c>
    </row>
    <row r="6" spans="1:7" ht="15" customHeight="1" x14ac:dyDescent="0.2">
      <c r="A6" s="154">
        <f t="shared" si="0"/>
        <v>4</v>
      </c>
      <c r="B6" s="155">
        <v>17968</v>
      </c>
      <c r="C6" s="156" t="s">
        <v>328</v>
      </c>
      <c r="D6" s="156" t="s">
        <v>518</v>
      </c>
      <c r="E6" s="156" t="s">
        <v>383</v>
      </c>
      <c r="F6" s="157" t="s">
        <v>519</v>
      </c>
      <c r="G6" s="158">
        <v>21515721357</v>
      </c>
    </row>
    <row r="7" spans="1:7" ht="15" customHeight="1" x14ac:dyDescent="0.2">
      <c r="A7" s="154">
        <f t="shared" si="0"/>
        <v>5</v>
      </c>
      <c r="B7" s="155">
        <v>17634</v>
      </c>
      <c r="C7" s="156" t="s">
        <v>329</v>
      </c>
      <c r="D7" s="156" t="s">
        <v>520</v>
      </c>
      <c r="E7" s="156" t="s">
        <v>362</v>
      </c>
      <c r="F7" s="157" t="s">
        <v>521</v>
      </c>
      <c r="G7" s="158">
        <v>28015293209</v>
      </c>
    </row>
    <row r="8" spans="1:7" ht="15" customHeight="1" x14ac:dyDescent="0.2">
      <c r="A8" s="154">
        <f t="shared" si="0"/>
        <v>6</v>
      </c>
      <c r="B8" s="155">
        <v>17976</v>
      </c>
      <c r="C8" s="160" t="s">
        <v>330</v>
      </c>
      <c r="D8" s="160" t="s">
        <v>518</v>
      </c>
      <c r="E8" s="160" t="s">
        <v>383</v>
      </c>
      <c r="F8" s="157" t="s">
        <v>522</v>
      </c>
      <c r="G8" s="158">
        <v>85517973926</v>
      </c>
    </row>
    <row r="9" spans="1:7" ht="15" customHeight="1" x14ac:dyDescent="0.2">
      <c r="A9" s="154">
        <f t="shared" si="0"/>
        <v>7</v>
      </c>
      <c r="B9" s="155">
        <v>17579</v>
      </c>
      <c r="C9" s="160" t="s">
        <v>331</v>
      </c>
      <c r="D9" s="160" t="s">
        <v>471</v>
      </c>
      <c r="E9" s="160" t="s">
        <v>398</v>
      </c>
      <c r="F9" s="157" t="s">
        <v>523</v>
      </c>
      <c r="G9" s="158">
        <v>64871322497</v>
      </c>
    </row>
    <row r="10" spans="1:7" ht="15" customHeight="1" x14ac:dyDescent="0.2">
      <c r="A10" s="154">
        <v>1</v>
      </c>
      <c r="B10" s="155">
        <v>9618</v>
      </c>
      <c r="C10" s="156" t="s">
        <v>332</v>
      </c>
      <c r="D10" s="156" t="s">
        <v>524</v>
      </c>
      <c r="E10" s="156" t="s">
        <v>362</v>
      </c>
      <c r="F10" s="157" t="s">
        <v>525</v>
      </c>
      <c r="G10" s="158">
        <v>30022528489</v>
      </c>
    </row>
    <row r="11" spans="1:7" ht="15" customHeight="1" x14ac:dyDescent="0.2">
      <c r="A11" s="154">
        <f t="shared" ref="A11:A30" si="1">+A10+1</f>
        <v>2</v>
      </c>
      <c r="B11" s="155">
        <v>17667</v>
      </c>
      <c r="C11" s="156" t="s">
        <v>333</v>
      </c>
      <c r="D11" s="156" t="s">
        <v>526</v>
      </c>
      <c r="E11" s="156" t="s">
        <v>362</v>
      </c>
      <c r="F11" s="157" t="s">
        <v>527</v>
      </c>
      <c r="G11" s="158">
        <v>41034009234</v>
      </c>
    </row>
    <row r="12" spans="1:7" ht="15" customHeight="1" x14ac:dyDescent="0.2">
      <c r="A12" s="154">
        <f t="shared" si="1"/>
        <v>3</v>
      </c>
      <c r="B12" s="155">
        <v>17941</v>
      </c>
      <c r="C12" s="156" t="s">
        <v>334</v>
      </c>
      <c r="D12" s="156" t="s">
        <v>528</v>
      </c>
      <c r="E12" s="156" t="s">
        <v>362</v>
      </c>
      <c r="F12" s="157" t="s">
        <v>529</v>
      </c>
      <c r="G12" s="158">
        <v>68874747390</v>
      </c>
    </row>
    <row r="13" spans="1:7" ht="15" customHeight="1" x14ac:dyDescent="0.2">
      <c r="A13" s="154">
        <f t="shared" si="1"/>
        <v>4</v>
      </c>
      <c r="B13" s="155">
        <v>17950</v>
      </c>
      <c r="C13" s="156" t="s">
        <v>335</v>
      </c>
      <c r="D13" s="156" t="s">
        <v>530</v>
      </c>
      <c r="E13" s="156" t="s">
        <v>362</v>
      </c>
      <c r="F13" s="157" t="s">
        <v>531</v>
      </c>
      <c r="G13" s="158">
        <v>56450222821</v>
      </c>
    </row>
    <row r="14" spans="1:7" ht="15" customHeight="1" x14ac:dyDescent="0.2">
      <c r="A14" s="154">
        <f t="shared" si="1"/>
        <v>5</v>
      </c>
      <c r="B14" s="155">
        <v>17714</v>
      </c>
      <c r="C14" s="156" t="s">
        <v>336</v>
      </c>
      <c r="D14" s="156" t="s">
        <v>532</v>
      </c>
      <c r="E14" s="156" t="s">
        <v>362</v>
      </c>
      <c r="F14" s="157" t="s">
        <v>533</v>
      </c>
      <c r="G14" s="158">
        <v>75952201278</v>
      </c>
    </row>
    <row r="15" spans="1:7" ht="15" customHeight="1" x14ac:dyDescent="0.2">
      <c r="A15" s="154">
        <f t="shared" si="1"/>
        <v>6</v>
      </c>
      <c r="B15" s="155">
        <v>17659</v>
      </c>
      <c r="C15" s="156" t="s">
        <v>337</v>
      </c>
      <c r="D15" s="156" t="s">
        <v>534</v>
      </c>
      <c r="E15" s="156" t="s">
        <v>535</v>
      </c>
      <c r="F15" s="157" t="s">
        <v>536</v>
      </c>
      <c r="G15" s="158">
        <v>96404672486</v>
      </c>
    </row>
    <row r="16" spans="1:7" ht="15" customHeight="1" x14ac:dyDescent="0.2">
      <c r="A16" s="154">
        <f t="shared" si="1"/>
        <v>7</v>
      </c>
      <c r="B16" s="155">
        <v>17642</v>
      </c>
      <c r="C16" s="160" t="s">
        <v>338</v>
      </c>
      <c r="D16" s="160" t="s">
        <v>537</v>
      </c>
      <c r="E16" s="160" t="s">
        <v>362</v>
      </c>
      <c r="F16" s="157" t="s">
        <v>538</v>
      </c>
      <c r="G16" s="158">
        <v>75221523236</v>
      </c>
    </row>
    <row r="17" spans="1:7" ht="15" customHeight="1" x14ac:dyDescent="0.2">
      <c r="A17" s="154">
        <f t="shared" si="1"/>
        <v>8</v>
      </c>
      <c r="B17" s="155">
        <v>22664</v>
      </c>
      <c r="C17" s="156" t="s">
        <v>339</v>
      </c>
      <c r="D17" s="156" t="s">
        <v>471</v>
      </c>
      <c r="E17" s="156" t="s">
        <v>398</v>
      </c>
      <c r="F17" s="157" t="s">
        <v>539</v>
      </c>
      <c r="G17" s="161" t="s">
        <v>540</v>
      </c>
    </row>
    <row r="18" spans="1:7" ht="15" customHeight="1" x14ac:dyDescent="0.2">
      <c r="A18" s="154">
        <f t="shared" si="1"/>
        <v>9</v>
      </c>
      <c r="B18" s="155">
        <v>17739</v>
      </c>
      <c r="C18" s="156" t="s">
        <v>340</v>
      </c>
      <c r="D18" s="156" t="s">
        <v>541</v>
      </c>
      <c r="E18" s="156" t="s">
        <v>362</v>
      </c>
      <c r="F18" s="157" t="s">
        <v>542</v>
      </c>
      <c r="G18" s="161" t="s">
        <v>543</v>
      </c>
    </row>
    <row r="19" spans="1:7" ht="15" customHeight="1" x14ac:dyDescent="0.2">
      <c r="A19" s="154">
        <f t="shared" si="1"/>
        <v>10</v>
      </c>
      <c r="B19" s="155">
        <v>22697</v>
      </c>
      <c r="C19" s="160" t="s">
        <v>341</v>
      </c>
      <c r="D19" s="160" t="s">
        <v>544</v>
      </c>
      <c r="E19" s="160" t="s">
        <v>389</v>
      </c>
      <c r="F19" s="157" t="s">
        <v>545</v>
      </c>
      <c r="G19" s="158">
        <v>42749097677</v>
      </c>
    </row>
    <row r="20" spans="1:7" ht="15" customHeight="1" x14ac:dyDescent="0.2">
      <c r="A20" s="154">
        <f t="shared" si="1"/>
        <v>11</v>
      </c>
      <c r="B20" s="155">
        <v>17587</v>
      </c>
      <c r="C20" s="156" t="s">
        <v>342</v>
      </c>
      <c r="D20" s="156" t="s">
        <v>546</v>
      </c>
      <c r="E20" s="156" t="s">
        <v>371</v>
      </c>
      <c r="F20" s="157" t="s">
        <v>547</v>
      </c>
      <c r="G20" s="161" t="s">
        <v>548</v>
      </c>
    </row>
    <row r="21" spans="1:7" ht="15" customHeight="1" x14ac:dyDescent="0.2">
      <c r="A21" s="154">
        <f t="shared" si="1"/>
        <v>12</v>
      </c>
      <c r="B21" s="155">
        <v>17600</v>
      </c>
      <c r="C21" s="156" t="s">
        <v>343</v>
      </c>
      <c r="D21" s="156" t="s">
        <v>549</v>
      </c>
      <c r="E21" s="156" t="s">
        <v>395</v>
      </c>
      <c r="F21" s="157" t="s">
        <v>550</v>
      </c>
      <c r="G21" s="158">
        <v>86631087007</v>
      </c>
    </row>
    <row r="22" spans="1:7" ht="15" customHeight="1" x14ac:dyDescent="0.2">
      <c r="A22" s="154">
        <f t="shared" si="1"/>
        <v>13</v>
      </c>
      <c r="B22" s="155">
        <v>17595</v>
      </c>
      <c r="C22" s="156" t="s">
        <v>344</v>
      </c>
      <c r="D22" s="156" t="s">
        <v>551</v>
      </c>
      <c r="E22" s="156" t="s">
        <v>438</v>
      </c>
      <c r="F22" s="157" t="s">
        <v>552</v>
      </c>
      <c r="G22" s="161" t="s">
        <v>553</v>
      </c>
    </row>
    <row r="23" spans="1:7" x14ac:dyDescent="0.2">
      <c r="A23" s="154">
        <f t="shared" si="1"/>
        <v>14</v>
      </c>
      <c r="B23" s="155">
        <v>17780</v>
      </c>
      <c r="C23" s="156" t="s">
        <v>345</v>
      </c>
      <c r="D23" s="156" t="s">
        <v>554</v>
      </c>
      <c r="E23" s="156" t="s">
        <v>455</v>
      </c>
      <c r="F23" s="157" t="s">
        <v>555</v>
      </c>
      <c r="G23" s="158">
        <v>53770467834</v>
      </c>
    </row>
    <row r="24" spans="1:7" ht="22.8" x14ac:dyDescent="0.2">
      <c r="A24" s="154">
        <f t="shared" si="1"/>
        <v>15</v>
      </c>
      <c r="B24" s="155">
        <v>17984</v>
      </c>
      <c r="C24" s="156" t="s">
        <v>346</v>
      </c>
      <c r="D24" s="156" t="s">
        <v>518</v>
      </c>
      <c r="E24" s="156" t="s">
        <v>383</v>
      </c>
      <c r="F24" s="157" t="s">
        <v>556</v>
      </c>
      <c r="G24" s="158">
        <v>30462645032</v>
      </c>
    </row>
    <row r="25" spans="1:7" x14ac:dyDescent="0.2">
      <c r="A25" s="154">
        <f t="shared" si="1"/>
        <v>16</v>
      </c>
      <c r="B25" s="155">
        <v>19644</v>
      </c>
      <c r="C25" s="156" t="s">
        <v>347</v>
      </c>
      <c r="D25" s="156" t="s">
        <v>557</v>
      </c>
      <c r="E25" s="156" t="s">
        <v>362</v>
      </c>
      <c r="F25" s="157" t="s">
        <v>558</v>
      </c>
      <c r="G25" s="158">
        <v>18244023115</v>
      </c>
    </row>
    <row r="26" spans="1:7" ht="15" customHeight="1" x14ac:dyDescent="0.2">
      <c r="A26" s="154">
        <f t="shared" si="1"/>
        <v>17</v>
      </c>
      <c r="B26" s="155">
        <v>17925</v>
      </c>
      <c r="C26" s="160" t="s">
        <v>348</v>
      </c>
      <c r="D26" s="160" t="s">
        <v>520</v>
      </c>
      <c r="E26" s="160" t="s">
        <v>362</v>
      </c>
      <c r="F26" s="157" t="s">
        <v>559</v>
      </c>
      <c r="G26" s="158">
        <v>34175550062</v>
      </c>
    </row>
    <row r="27" spans="1:7" ht="15" customHeight="1" x14ac:dyDescent="0.2">
      <c r="A27" s="154">
        <f t="shared" si="1"/>
        <v>18</v>
      </c>
      <c r="B27" s="155">
        <v>17675</v>
      </c>
      <c r="C27" s="156" t="s">
        <v>349</v>
      </c>
      <c r="D27" s="156" t="s">
        <v>530</v>
      </c>
      <c r="E27" s="156" t="s">
        <v>362</v>
      </c>
      <c r="F27" s="157" t="s">
        <v>560</v>
      </c>
      <c r="G27" s="158">
        <v>43890802516</v>
      </c>
    </row>
    <row r="28" spans="1:7" ht="15" customHeight="1" x14ac:dyDescent="0.2">
      <c r="A28" s="154">
        <f t="shared" si="1"/>
        <v>19</v>
      </c>
      <c r="B28" s="155">
        <v>17722</v>
      </c>
      <c r="C28" s="156" t="s">
        <v>350</v>
      </c>
      <c r="D28" s="156" t="s">
        <v>561</v>
      </c>
      <c r="E28" s="156" t="s">
        <v>362</v>
      </c>
      <c r="F28" s="157" t="s">
        <v>562</v>
      </c>
      <c r="G28" s="158">
        <v>89468411110</v>
      </c>
    </row>
    <row r="29" spans="1:7" ht="15" customHeight="1" x14ac:dyDescent="0.2">
      <c r="A29" s="154">
        <f t="shared" si="1"/>
        <v>20</v>
      </c>
      <c r="B29" s="155">
        <v>19636</v>
      </c>
      <c r="C29" s="156" t="s">
        <v>351</v>
      </c>
      <c r="D29" s="156" t="s">
        <v>563</v>
      </c>
      <c r="E29" s="156" t="s">
        <v>362</v>
      </c>
      <c r="F29" s="157" t="s">
        <v>564</v>
      </c>
      <c r="G29" s="158">
        <v>73013894513</v>
      </c>
    </row>
    <row r="30" spans="1:7" ht="15" customHeight="1" x14ac:dyDescent="0.2">
      <c r="A30" s="154">
        <f t="shared" si="1"/>
        <v>21</v>
      </c>
      <c r="B30" s="155">
        <v>17691</v>
      </c>
      <c r="C30" s="160" t="s">
        <v>352</v>
      </c>
      <c r="D30" s="160" t="s">
        <v>565</v>
      </c>
      <c r="E30" s="160" t="s">
        <v>362</v>
      </c>
      <c r="F30" s="157" t="s">
        <v>566</v>
      </c>
      <c r="G30" s="158">
        <v>67104212471</v>
      </c>
    </row>
    <row r="31" spans="1:7" s="165" customFormat="1" x14ac:dyDescent="0.2">
      <c r="A31" s="162"/>
      <c r="B31" s="162"/>
      <c r="C31" s="163"/>
      <c r="D31" s="163"/>
      <c r="E31" s="163"/>
      <c r="F31" s="162"/>
      <c r="G31" s="164"/>
    </row>
    <row r="32" spans="1:7" x14ac:dyDescent="0.2">
      <c r="A32" s="162"/>
      <c r="B32" s="162"/>
      <c r="C32" s="163"/>
      <c r="D32" s="163"/>
      <c r="E32" s="163"/>
      <c r="F32" s="162"/>
      <c r="G32" s="164"/>
    </row>
    <row r="33" spans="1:7" x14ac:dyDescent="0.2">
      <c r="A33" s="162"/>
      <c r="B33" s="162"/>
      <c r="C33" s="166"/>
      <c r="D33" s="166"/>
      <c r="E33" s="166"/>
      <c r="F33" s="162"/>
      <c r="G33" s="164"/>
    </row>
    <row r="34" spans="1:7" x14ac:dyDescent="0.2">
      <c r="A34" s="162"/>
      <c r="B34" s="162"/>
      <c r="C34" s="163"/>
      <c r="D34" s="163"/>
      <c r="E34" s="163"/>
      <c r="F34" s="162"/>
      <c r="G34" s="164"/>
    </row>
    <row r="35" spans="1:7" x14ac:dyDescent="0.2">
      <c r="G35" s="159"/>
    </row>
    <row r="36" spans="1:7" x14ac:dyDescent="0.2">
      <c r="G36" s="159"/>
    </row>
    <row r="37" spans="1:7" x14ac:dyDescent="0.2">
      <c r="G37" s="159"/>
    </row>
    <row r="38" spans="1:7" x14ac:dyDescent="0.2">
      <c r="G38" s="159"/>
    </row>
    <row r="39" spans="1:7" x14ac:dyDescent="0.2">
      <c r="G39" s="159"/>
    </row>
    <row r="40" spans="1:7" ht="10.199999999999999" x14ac:dyDescent="0.2">
      <c r="A40" s="159"/>
      <c r="B40" s="159"/>
      <c r="C40" s="159"/>
      <c r="D40" s="159"/>
      <c r="E40" s="159"/>
      <c r="F40" s="159"/>
      <c r="G40" s="159"/>
    </row>
    <row r="41" spans="1:7" ht="10.199999999999999" x14ac:dyDescent="0.2">
      <c r="A41" s="159"/>
      <c r="B41" s="159"/>
      <c r="C41" s="159"/>
      <c r="D41" s="159"/>
      <c r="E41" s="159"/>
      <c r="F41" s="159"/>
      <c r="G41" s="159"/>
    </row>
    <row r="42" spans="1:7" ht="10.199999999999999" x14ac:dyDescent="0.2">
      <c r="A42" s="159"/>
      <c r="B42" s="159"/>
      <c r="C42" s="159"/>
      <c r="D42" s="159"/>
      <c r="E42" s="159"/>
      <c r="F42" s="159"/>
      <c r="G42" s="159"/>
    </row>
    <row r="43" spans="1:7" ht="10.199999999999999" x14ac:dyDescent="0.2">
      <c r="A43" s="159"/>
      <c r="B43" s="159"/>
      <c r="C43" s="159"/>
      <c r="D43" s="159"/>
      <c r="E43" s="159"/>
      <c r="F43" s="159"/>
      <c r="G43" s="159"/>
    </row>
    <row r="44" spans="1:7" ht="10.199999999999999" x14ac:dyDescent="0.2">
      <c r="A44" s="159"/>
      <c r="B44" s="159"/>
      <c r="C44" s="159"/>
      <c r="D44" s="159"/>
      <c r="E44" s="159"/>
      <c r="F44" s="159"/>
      <c r="G44" s="159"/>
    </row>
    <row r="45" spans="1:7" ht="10.199999999999999" x14ac:dyDescent="0.2">
      <c r="A45" s="159"/>
      <c r="B45" s="159"/>
      <c r="C45" s="159"/>
      <c r="D45" s="159"/>
      <c r="E45" s="159"/>
      <c r="F45" s="159"/>
      <c r="G45" s="159"/>
    </row>
    <row r="46" spans="1:7" ht="10.199999999999999" x14ac:dyDescent="0.2">
      <c r="A46" s="159"/>
      <c r="B46" s="159"/>
      <c r="C46" s="159"/>
      <c r="D46" s="159"/>
      <c r="E46" s="159"/>
      <c r="F46" s="159"/>
      <c r="G46" s="159"/>
    </row>
    <row r="47" spans="1:7" ht="10.199999999999999" x14ac:dyDescent="0.2">
      <c r="A47" s="159"/>
      <c r="B47" s="159"/>
      <c r="C47" s="159"/>
      <c r="D47" s="159"/>
      <c r="E47" s="159"/>
      <c r="F47" s="159"/>
      <c r="G47" s="159"/>
    </row>
    <row r="48" spans="1:7" ht="10.199999999999999" x14ac:dyDescent="0.2">
      <c r="A48" s="159"/>
      <c r="B48" s="159"/>
      <c r="C48" s="159"/>
      <c r="D48" s="159"/>
      <c r="E48" s="159"/>
      <c r="F48" s="159"/>
      <c r="G48" s="159"/>
    </row>
    <row r="49" s="159" customFormat="1" ht="10.199999999999999" x14ac:dyDescent="0.2"/>
    <row r="50" s="159" customFormat="1" ht="10.199999999999999" x14ac:dyDescent="0.2"/>
    <row r="51" s="159" customFormat="1" ht="10.199999999999999" x14ac:dyDescent="0.2"/>
    <row r="52" s="159" customFormat="1" ht="10.199999999999999" x14ac:dyDescent="0.2"/>
    <row r="53" s="159" customFormat="1" ht="10.199999999999999" x14ac:dyDescent="0.2"/>
    <row r="54" s="159" customFormat="1" ht="10.199999999999999" x14ac:dyDescent="0.2"/>
    <row r="55" s="159" customFormat="1" ht="10.199999999999999" x14ac:dyDescent="0.2"/>
    <row r="56" s="159" customFormat="1" ht="10.199999999999999" x14ac:dyDescent="0.2"/>
    <row r="57" s="159" customFormat="1" ht="10.199999999999999" x14ac:dyDescent="0.2"/>
    <row r="58" s="159" customFormat="1" ht="10.199999999999999" x14ac:dyDescent="0.2"/>
    <row r="59" s="159" customFormat="1" ht="10.199999999999999" x14ac:dyDescent="0.2"/>
    <row r="60" s="159" customFormat="1" ht="10.199999999999999" x14ac:dyDescent="0.2"/>
    <row r="61" s="159" customFormat="1" ht="10.199999999999999" x14ac:dyDescent="0.2"/>
    <row r="62" s="159" customFormat="1" ht="10.199999999999999" x14ac:dyDescent="0.2"/>
    <row r="63" s="159" customFormat="1" ht="10.199999999999999" x14ac:dyDescent="0.2"/>
    <row r="64" s="159" customFormat="1" ht="10.199999999999999" x14ac:dyDescent="0.2"/>
    <row r="65" s="159" customFormat="1" ht="10.199999999999999" x14ac:dyDescent="0.2"/>
    <row r="66" s="159" customFormat="1" ht="10.199999999999999" x14ac:dyDescent="0.2"/>
    <row r="67" s="159" customFormat="1" ht="10.199999999999999" x14ac:dyDescent="0.2"/>
    <row r="68" s="159" customFormat="1" ht="10.199999999999999" x14ac:dyDescent="0.2"/>
    <row r="69" s="159" customFormat="1" ht="10.199999999999999" x14ac:dyDescent="0.2"/>
    <row r="70" s="159" customFormat="1" ht="10.199999999999999" x14ac:dyDescent="0.2"/>
    <row r="71" s="159" customFormat="1" ht="10.199999999999999" x14ac:dyDescent="0.2"/>
    <row r="72" s="159" customFormat="1" ht="10.199999999999999" x14ac:dyDescent="0.2"/>
    <row r="73" s="159" customFormat="1" ht="10.199999999999999" x14ac:dyDescent="0.2"/>
    <row r="74" s="159" customFormat="1" ht="10.199999999999999" x14ac:dyDescent="0.2"/>
    <row r="75" s="159" customFormat="1" ht="10.199999999999999" x14ac:dyDescent="0.2"/>
    <row r="76" s="159" customFormat="1" ht="10.199999999999999" x14ac:dyDescent="0.2"/>
    <row r="77" s="159" customFormat="1" ht="10.199999999999999" x14ac:dyDescent="0.2"/>
    <row r="78" s="159" customFormat="1" ht="10.199999999999999" x14ac:dyDescent="0.2"/>
    <row r="79" s="159" customFormat="1" ht="10.199999999999999" x14ac:dyDescent="0.2"/>
    <row r="80" s="159" customFormat="1" ht="10.199999999999999" x14ac:dyDescent="0.2"/>
    <row r="81" s="159" customFormat="1" ht="10.199999999999999" x14ac:dyDescent="0.2"/>
    <row r="82" s="159" customFormat="1" ht="10.199999999999999" x14ac:dyDescent="0.2"/>
    <row r="83" s="159" customFormat="1" ht="10.199999999999999" x14ac:dyDescent="0.2"/>
    <row r="84" s="159" customFormat="1" ht="10.199999999999999" x14ac:dyDescent="0.2"/>
    <row r="85" s="159" customFormat="1" ht="10.199999999999999" x14ac:dyDescent="0.2"/>
    <row r="86" s="159" customFormat="1" ht="10.199999999999999" x14ac:dyDescent="0.2"/>
    <row r="87" s="159" customFormat="1" ht="10.199999999999999" x14ac:dyDescent="0.2"/>
    <row r="88" s="159" customFormat="1" ht="10.199999999999999" x14ac:dyDescent="0.2"/>
    <row r="89" s="159" customFormat="1" ht="10.199999999999999" x14ac:dyDescent="0.2"/>
    <row r="90" s="159" customFormat="1" ht="10.199999999999999" x14ac:dyDescent="0.2"/>
    <row r="91" s="159" customFormat="1" ht="10.199999999999999" x14ac:dyDescent="0.2"/>
    <row r="92" s="159" customFormat="1" ht="10.199999999999999" x14ac:dyDescent="0.2"/>
    <row r="93" s="159" customFormat="1" ht="10.199999999999999" x14ac:dyDescent="0.2"/>
    <row r="94" s="159" customFormat="1" ht="10.199999999999999" x14ac:dyDescent="0.2"/>
    <row r="95" s="159" customFormat="1" ht="10.199999999999999" x14ac:dyDescent="0.2"/>
    <row r="96" s="159" customFormat="1" ht="10.199999999999999" x14ac:dyDescent="0.2"/>
    <row r="97" s="159" customFormat="1" ht="10.199999999999999" x14ac:dyDescent="0.2"/>
    <row r="98" s="159" customFormat="1" ht="10.199999999999999" x14ac:dyDescent="0.2"/>
    <row r="99" s="159" customFormat="1" ht="10.199999999999999" x14ac:dyDescent="0.2"/>
    <row r="100" s="159" customFormat="1" ht="10.199999999999999" x14ac:dyDescent="0.2"/>
    <row r="101" s="159" customFormat="1" ht="10.199999999999999" x14ac:dyDescent="0.2"/>
    <row r="102" s="159" customFormat="1" ht="10.199999999999999" x14ac:dyDescent="0.2"/>
    <row r="103" s="159" customFormat="1" ht="10.199999999999999" x14ac:dyDescent="0.2"/>
    <row r="104" s="159" customFormat="1" ht="10.199999999999999" x14ac:dyDescent="0.2"/>
    <row r="105" s="159" customFormat="1" ht="10.199999999999999" x14ac:dyDescent="0.2"/>
    <row r="106" s="159" customFormat="1" ht="10.199999999999999" x14ac:dyDescent="0.2"/>
    <row r="107" s="159" customFormat="1" ht="10.199999999999999" x14ac:dyDescent="0.2"/>
    <row r="108" s="159" customFormat="1" ht="10.199999999999999" x14ac:dyDescent="0.2"/>
    <row r="109" s="159" customFormat="1" ht="10.199999999999999" x14ac:dyDescent="0.2"/>
    <row r="110" s="159" customFormat="1" ht="10.199999999999999" x14ac:dyDescent="0.2"/>
    <row r="111" s="159" customFormat="1" ht="10.199999999999999" x14ac:dyDescent="0.2"/>
    <row r="112" s="159" customFormat="1" ht="10.199999999999999" x14ac:dyDescent="0.2"/>
    <row r="113" s="159" customFormat="1" ht="10.199999999999999" x14ac:dyDescent="0.2"/>
    <row r="114" s="159" customFormat="1" ht="10.199999999999999" x14ac:dyDescent="0.2"/>
    <row r="115" s="159" customFormat="1" ht="10.199999999999999" x14ac:dyDescent="0.2"/>
    <row r="116" s="159" customFormat="1" ht="10.199999999999999" x14ac:dyDescent="0.2"/>
    <row r="117" s="159" customFormat="1" ht="10.199999999999999" x14ac:dyDescent="0.2"/>
    <row r="118" s="159" customFormat="1" ht="10.199999999999999" x14ac:dyDescent="0.2"/>
    <row r="119" s="159" customFormat="1" ht="10.199999999999999" x14ac:dyDescent="0.2"/>
    <row r="120" s="159" customFormat="1" ht="10.199999999999999" x14ac:dyDescent="0.2"/>
    <row r="121" s="159" customFormat="1" ht="10.199999999999999" x14ac:dyDescent="0.2"/>
    <row r="122" s="159" customFormat="1" ht="10.199999999999999" x14ac:dyDescent="0.2"/>
    <row r="123" s="159" customFormat="1" ht="10.199999999999999" x14ac:dyDescent="0.2"/>
    <row r="124" s="159" customFormat="1" ht="10.199999999999999" x14ac:dyDescent="0.2"/>
    <row r="125" s="159" customFormat="1" ht="10.199999999999999" x14ac:dyDescent="0.2"/>
    <row r="126" s="159" customFormat="1" ht="10.199999999999999" x14ac:dyDescent="0.2"/>
    <row r="127" s="159" customFormat="1" ht="10.199999999999999" x14ac:dyDescent="0.2"/>
    <row r="128" s="159" customFormat="1" ht="10.199999999999999" x14ac:dyDescent="0.2"/>
    <row r="129" s="159" customFormat="1" ht="10.199999999999999" x14ac:dyDescent="0.2"/>
    <row r="130" s="159" customFormat="1" ht="10.199999999999999" x14ac:dyDescent="0.2"/>
    <row r="131" s="159" customFormat="1" ht="10.199999999999999" x14ac:dyDescent="0.2"/>
    <row r="132" s="159" customFormat="1" ht="10.199999999999999" x14ac:dyDescent="0.2"/>
    <row r="133" s="159" customFormat="1" ht="10.199999999999999" x14ac:dyDescent="0.2"/>
    <row r="134" s="159" customFormat="1" ht="10.199999999999999" x14ac:dyDescent="0.2"/>
    <row r="135" s="159" customFormat="1" ht="10.199999999999999" x14ac:dyDescent="0.2"/>
    <row r="136" s="159" customFormat="1" ht="10.199999999999999" x14ac:dyDescent="0.2"/>
    <row r="137" s="159" customFormat="1" ht="10.199999999999999" x14ac:dyDescent="0.2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69"/>
  <sheetViews>
    <sheetView zoomScaleNormal="100" workbookViewId="0">
      <pane xSplit="5" ySplit="2" topLeftCell="F256" activePane="bottomRight" state="frozen"/>
      <selection activeCell="E261" sqref="E261"/>
      <selection pane="topRight" activeCell="E261" sqref="E261"/>
      <selection pane="bottomLeft" activeCell="E261" sqref="E261"/>
      <selection pane="bottomRight" activeCell="E266" sqref="E266"/>
    </sheetView>
  </sheetViews>
  <sheetFormatPr defaultColWidth="9.109375" defaultRowHeight="13.2" x14ac:dyDescent="0.25"/>
  <cols>
    <col min="1" max="1" width="7.44140625" style="262" customWidth="1"/>
    <col min="2" max="2" width="7" style="263" bestFit="1" customWidth="1"/>
    <col min="3" max="3" width="7.6640625" style="264" bestFit="1" customWidth="1"/>
    <col min="4" max="4" width="6.5546875" style="236" customWidth="1"/>
    <col min="5" max="5" width="98.44140625" style="237" customWidth="1"/>
    <col min="6" max="6" width="11.6640625" style="221" customWidth="1"/>
    <col min="7" max="7" width="11.88671875" style="221" customWidth="1"/>
    <col min="8" max="8" width="12.5546875" style="221" customWidth="1"/>
    <col min="9" max="9" width="11.33203125" style="221" customWidth="1"/>
    <col min="10" max="10" width="9.88671875" style="221" customWidth="1"/>
    <col min="11" max="16384" width="9.109375" style="221"/>
  </cols>
  <sheetData>
    <row r="1" spans="1:5" s="201" customFormat="1" ht="27.75" customHeight="1" x14ac:dyDescent="0.25">
      <c r="A1" s="197" t="s">
        <v>573</v>
      </c>
      <c r="B1" s="197" t="s">
        <v>574</v>
      </c>
      <c r="C1" s="198" t="s">
        <v>575</v>
      </c>
      <c r="D1" s="199" t="s">
        <v>576</v>
      </c>
      <c r="E1" s="200" t="s">
        <v>577</v>
      </c>
    </row>
    <row r="2" spans="1:5" s="207" customFormat="1" x14ac:dyDescent="0.25">
      <c r="A2" s="202" t="s">
        <v>360</v>
      </c>
      <c r="B2" s="203"/>
      <c r="C2" s="204"/>
      <c r="D2" s="205"/>
      <c r="E2" s="206" t="s">
        <v>50</v>
      </c>
    </row>
    <row r="3" spans="1:5" s="213" customFormat="1" ht="13.5" customHeight="1" x14ac:dyDescent="0.3">
      <c r="A3" s="208" t="s">
        <v>578</v>
      </c>
      <c r="B3" s="209"/>
      <c r="C3" s="210"/>
      <c r="D3" s="211"/>
      <c r="E3" s="212" t="s">
        <v>51</v>
      </c>
    </row>
    <row r="4" spans="1:5" s="214" customFormat="1" ht="15.6" x14ac:dyDescent="0.3">
      <c r="A4" s="209"/>
      <c r="B4" s="208" t="s">
        <v>579</v>
      </c>
      <c r="C4" s="210"/>
      <c r="D4" s="211"/>
      <c r="E4" s="212" t="s">
        <v>52</v>
      </c>
    </row>
    <row r="5" spans="1:5" s="216" customFormat="1" x14ac:dyDescent="0.25">
      <c r="A5" s="209"/>
      <c r="B5" s="209"/>
      <c r="C5" s="215" t="s">
        <v>580</v>
      </c>
      <c r="D5" s="211"/>
      <c r="E5" s="212" t="s">
        <v>53</v>
      </c>
    </row>
    <row r="6" spans="1:5" x14ac:dyDescent="0.25">
      <c r="A6" s="217"/>
      <c r="B6" s="209"/>
      <c r="C6" s="218"/>
      <c r="D6" s="219" t="s">
        <v>581</v>
      </c>
      <c r="E6" s="220" t="s">
        <v>582</v>
      </c>
    </row>
    <row r="7" spans="1:5" x14ac:dyDescent="0.25">
      <c r="A7" s="217"/>
      <c r="B7" s="209"/>
      <c r="C7" s="218"/>
      <c r="D7" s="219" t="s">
        <v>583</v>
      </c>
      <c r="E7" s="220" t="s">
        <v>584</v>
      </c>
    </row>
    <row r="8" spans="1:5" x14ac:dyDescent="0.25">
      <c r="A8" s="217"/>
      <c r="B8" s="209"/>
      <c r="C8" s="218"/>
      <c r="D8" s="219" t="s">
        <v>585</v>
      </c>
      <c r="E8" s="220" t="s">
        <v>586</v>
      </c>
    </row>
    <row r="9" spans="1:5" s="216" customFormat="1" x14ac:dyDescent="0.25">
      <c r="A9" s="209"/>
      <c r="B9" s="209"/>
      <c r="C9" s="215" t="s">
        <v>587</v>
      </c>
      <c r="D9" s="211"/>
      <c r="E9" s="212" t="s">
        <v>183</v>
      </c>
    </row>
    <row r="10" spans="1:5" x14ac:dyDescent="0.25">
      <c r="A10" s="217"/>
      <c r="B10" s="209"/>
      <c r="C10" s="218"/>
      <c r="D10" s="219" t="s">
        <v>588</v>
      </c>
      <c r="E10" s="220" t="s">
        <v>589</v>
      </c>
    </row>
    <row r="11" spans="1:5" ht="12.75" customHeight="1" x14ac:dyDescent="0.25">
      <c r="A11" s="217"/>
      <c r="B11" s="209"/>
      <c r="C11" s="218"/>
      <c r="D11" s="219" t="s">
        <v>590</v>
      </c>
      <c r="E11" s="220" t="s">
        <v>591</v>
      </c>
    </row>
    <row r="12" spans="1:5" x14ac:dyDescent="0.25">
      <c r="A12" s="217"/>
      <c r="B12" s="209"/>
      <c r="C12" s="218"/>
      <c r="D12" s="219" t="s">
        <v>592</v>
      </c>
      <c r="E12" s="220" t="s">
        <v>593</v>
      </c>
    </row>
    <row r="13" spans="1:5" x14ac:dyDescent="0.25">
      <c r="A13" s="217"/>
      <c r="B13" s="209"/>
      <c r="C13" s="218"/>
      <c r="D13" s="219" t="s">
        <v>594</v>
      </c>
      <c r="E13" s="220" t="s">
        <v>595</v>
      </c>
    </row>
    <row r="14" spans="1:5" x14ac:dyDescent="0.25">
      <c r="A14" s="217"/>
      <c r="B14" s="209"/>
      <c r="C14" s="218"/>
      <c r="D14" s="219" t="s">
        <v>596</v>
      </c>
      <c r="E14" s="220" t="s">
        <v>597</v>
      </c>
    </row>
    <row r="15" spans="1:5" x14ac:dyDescent="0.25">
      <c r="A15" s="217"/>
      <c r="B15" s="209"/>
      <c r="C15" s="218"/>
      <c r="D15" s="219" t="s">
        <v>598</v>
      </c>
      <c r="E15" s="220" t="s">
        <v>599</v>
      </c>
    </row>
    <row r="16" spans="1:5" x14ac:dyDescent="0.25">
      <c r="A16" s="217"/>
      <c r="B16" s="209"/>
      <c r="C16" s="218"/>
      <c r="D16" s="219" t="s">
        <v>600</v>
      </c>
      <c r="E16" s="220" t="s">
        <v>601</v>
      </c>
    </row>
    <row r="17" spans="1:5" s="216" customFormat="1" x14ac:dyDescent="0.25">
      <c r="A17" s="209"/>
      <c r="B17" s="209"/>
      <c r="C17" s="215" t="s">
        <v>602</v>
      </c>
      <c r="D17" s="211"/>
      <c r="E17" s="212" t="s">
        <v>176</v>
      </c>
    </row>
    <row r="18" spans="1:5" x14ac:dyDescent="0.25">
      <c r="A18" s="217"/>
      <c r="B18" s="209"/>
      <c r="C18" s="218"/>
      <c r="D18" s="219" t="s">
        <v>603</v>
      </c>
      <c r="E18" s="220" t="s">
        <v>176</v>
      </c>
    </row>
    <row r="19" spans="1:5" s="216" customFormat="1" x14ac:dyDescent="0.25">
      <c r="A19" s="209"/>
      <c r="B19" s="209"/>
      <c r="C19" s="215" t="s">
        <v>604</v>
      </c>
      <c r="D19" s="211"/>
      <c r="E19" s="212" t="s">
        <v>177</v>
      </c>
    </row>
    <row r="20" spans="1:5" x14ac:dyDescent="0.25">
      <c r="A20" s="217"/>
      <c r="B20" s="209"/>
      <c r="C20" s="218"/>
      <c r="D20" s="219" t="s">
        <v>605</v>
      </c>
      <c r="E20" s="220" t="s">
        <v>177</v>
      </c>
    </row>
    <row r="21" spans="1:5" s="214" customFormat="1" ht="15.6" x14ac:dyDescent="0.3">
      <c r="A21" s="209"/>
      <c r="B21" s="208" t="s">
        <v>606</v>
      </c>
      <c r="C21" s="210"/>
      <c r="D21" s="211"/>
      <c r="E21" s="212" t="s">
        <v>88</v>
      </c>
    </row>
    <row r="22" spans="1:5" s="216" customFormat="1" x14ac:dyDescent="0.25">
      <c r="A22" s="209"/>
      <c r="B22" s="209"/>
      <c r="C22" s="215" t="s">
        <v>607</v>
      </c>
      <c r="D22" s="211"/>
      <c r="E22" s="212" t="s">
        <v>88</v>
      </c>
    </row>
    <row r="23" spans="1:5" x14ac:dyDescent="0.25">
      <c r="A23" s="217"/>
      <c r="B23" s="209"/>
      <c r="C23" s="218"/>
      <c r="D23" s="219" t="s">
        <v>608</v>
      </c>
      <c r="E23" s="220" t="s">
        <v>609</v>
      </c>
    </row>
    <row r="24" spans="1:5" x14ac:dyDescent="0.25">
      <c r="A24" s="217"/>
      <c r="B24" s="209"/>
      <c r="C24" s="218"/>
      <c r="D24" s="219" t="s">
        <v>610</v>
      </c>
      <c r="E24" s="220" t="s">
        <v>611</v>
      </c>
    </row>
    <row r="25" spans="1:5" x14ac:dyDescent="0.25">
      <c r="A25" s="217"/>
      <c r="B25" s="209"/>
      <c r="C25" s="218"/>
      <c r="D25" s="219" t="s">
        <v>612</v>
      </c>
      <c r="E25" s="220" t="s">
        <v>613</v>
      </c>
    </row>
    <row r="26" spans="1:5" x14ac:dyDescent="0.25">
      <c r="A26" s="217"/>
      <c r="B26" s="209"/>
      <c r="C26" s="218"/>
      <c r="D26" s="219" t="s">
        <v>614</v>
      </c>
      <c r="E26" s="220" t="s">
        <v>615</v>
      </c>
    </row>
    <row r="27" spans="1:5" x14ac:dyDescent="0.25">
      <c r="A27" s="217"/>
      <c r="B27" s="209"/>
      <c r="C27" s="218"/>
      <c r="D27" s="219" t="s">
        <v>616</v>
      </c>
      <c r="E27" s="220" t="s">
        <v>617</v>
      </c>
    </row>
    <row r="28" spans="1:5" x14ac:dyDescent="0.25">
      <c r="A28" s="217"/>
      <c r="B28" s="209"/>
      <c r="C28" s="218"/>
      <c r="D28" s="222" t="s">
        <v>618</v>
      </c>
      <c r="E28" s="220" t="s">
        <v>619</v>
      </c>
    </row>
    <row r="29" spans="1:5" x14ac:dyDescent="0.25">
      <c r="A29" s="217"/>
      <c r="B29" s="209"/>
      <c r="C29" s="218"/>
      <c r="D29" s="219" t="s">
        <v>620</v>
      </c>
      <c r="E29" s="220" t="s">
        <v>621</v>
      </c>
    </row>
    <row r="30" spans="1:5" s="214" customFormat="1" ht="15.6" x14ac:dyDescent="0.3">
      <c r="A30" s="209"/>
      <c r="B30" s="208" t="s">
        <v>622</v>
      </c>
      <c r="C30" s="210"/>
      <c r="D30" s="211"/>
      <c r="E30" s="212" t="s">
        <v>54</v>
      </c>
    </row>
    <row r="31" spans="1:5" s="216" customFormat="1" x14ac:dyDescent="0.25">
      <c r="A31" s="209"/>
      <c r="B31" s="209"/>
      <c r="C31" s="215" t="s">
        <v>623</v>
      </c>
      <c r="D31" s="211"/>
      <c r="E31" s="212" t="s">
        <v>624</v>
      </c>
    </row>
    <row r="32" spans="1:5" x14ac:dyDescent="0.25">
      <c r="A32" s="217"/>
      <c r="B32" s="209"/>
      <c r="C32" s="218"/>
      <c r="D32" s="219" t="s">
        <v>625</v>
      </c>
      <c r="E32" s="220" t="s">
        <v>624</v>
      </c>
    </row>
    <row r="33" spans="1:5" s="216" customFormat="1" x14ac:dyDescent="0.25">
      <c r="A33" s="209"/>
      <c r="B33" s="209"/>
      <c r="C33" s="215" t="s">
        <v>626</v>
      </c>
      <c r="D33" s="211"/>
      <c r="E33" s="212" t="s">
        <v>55</v>
      </c>
    </row>
    <row r="34" spans="1:5" x14ac:dyDescent="0.25">
      <c r="A34" s="217"/>
      <c r="B34" s="209"/>
      <c r="C34" s="218"/>
      <c r="D34" s="219" t="s">
        <v>627</v>
      </c>
      <c r="E34" s="220" t="s">
        <v>55</v>
      </c>
    </row>
    <row r="35" spans="1:5" ht="12.75" customHeight="1" x14ac:dyDescent="0.25">
      <c r="A35" s="217"/>
      <c r="B35" s="209"/>
      <c r="C35" s="218"/>
      <c r="D35" s="222" t="s">
        <v>628</v>
      </c>
      <c r="E35" s="220" t="s">
        <v>629</v>
      </c>
    </row>
    <row r="36" spans="1:5" x14ac:dyDescent="0.25">
      <c r="A36" s="217"/>
      <c r="B36" s="209"/>
      <c r="C36" s="218"/>
      <c r="D36" s="222" t="s">
        <v>630</v>
      </c>
      <c r="E36" s="220" t="s">
        <v>631</v>
      </c>
    </row>
    <row r="37" spans="1:5" s="216" customFormat="1" ht="12.75" customHeight="1" x14ac:dyDescent="0.25">
      <c r="A37" s="209"/>
      <c r="B37" s="209"/>
      <c r="C37" s="215" t="s">
        <v>632</v>
      </c>
      <c r="D37" s="211"/>
      <c r="E37" s="212" t="s">
        <v>178</v>
      </c>
    </row>
    <row r="38" spans="1:5" ht="12.75" customHeight="1" x14ac:dyDescent="0.25">
      <c r="A38" s="217"/>
      <c r="B38" s="209"/>
      <c r="C38" s="218"/>
      <c r="D38" s="222" t="s">
        <v>633</v>
      </c>
      <c r="E38" s="220" t="s">
        <v>178</v>
      </c>
    </row>
    <row r="39" spans="1:5" ht="12.75" customHeight="1" x14ac:dyDescent="0.25">
      <c r="A39" s="217"/>
      <c r="B39" s="209"/>
      <c r="C39" s="218"/>
      <c r="D39" s="222" t="s">
        <v>634</v>
      </c>
      <c r="E39" s="220" t="s">
        <v>635</v>
      </c>
    </row>
    <row r="40" spans="1:5" s="213" customFormat="1" ht="14.25" customHeight="1" x14ac:dyDescent="0.3">
      <c r="A40" s="208" t="s">
        <v>636</v>
      </c>
      <c r="B40" s="209"/>
      <c r="C40" s="210"/>
      <c r="D40" s="211"/>
      <c r="E40" s="212" t="s">
        <v>56</v>
      </c>
    </row>
    <row r="41" spans="1:5" s="214" customFormat="1" ht="13.5" customHeight="1" x14ac:dyDescent="0.3">
      <c r="A41" s="209"/>
      <c r="B41" s="208" t="s">
        <v>637</v>
      </c>
      <c r="C41" s="210"/>
      <c r="D41" s="211"/>
      <c r="E41" s="212" t="s">
        <v>75</v>
      </c>
    </row>
    <row r="42" spans="1:5" s="216" customFormat="1" x14ac:dyDescent="0.25">
      <c r="A42" s="209"/>
      <c r="B42" s="209"/>
      <c r="C42" s="215" t="s">
        <v>638</v>
      </c>
      <c r="D42" s="211"/>
      <c r="E42" s="212" t="s">
        <v>76</v>
      </c>
    </row>
    <row r="43" spans="1:5" x14ac:dyDescent="0.25">
      <c r="A43" s="217"/>
      <c r="B43" s="209"/>
      <c r="C43" s="218"/>
      <c r="D43" s="219" t="s">
        <v>639</v>
      </c>
      <c r="E43" s="220" t="s">
        <v>640</v>
      </c>
    </row>
    <row r="44" spans="1:5" x14ac:dyDescent="0.25">
      <c r="A44" s="217"/>
      <c r="B44" s="209"/>
      <c r="C44" s="218"/>
      <c r="D44" s="219" t="s">
        <v>641</v>
      </c>
      <c r="E44" s="220" t="s">
        <v>642</v>
      </c>
    </row>
    <row r="45" spans="1:5" x14ac:dyDescent="0.25">
      <c r="A45" s="217"/>
      <c r="B45" s="209"/>
      <c r="C45" s="218"/>
      <c r="D45" s="219" t="s">
        <v>643</v>
      </c>
      <c r="E45" s="220" t="s">
        <v>644</v>
      </c>
    </row>
    <row r="46" spans="1:5" x14ac:dyDescent="0.25">
      <c r="A46" s="217"/>
      <c r="B46" s="209"/>
      <c r="C46" s="218"/>
      <c r="D46" s="219" t="s">
        <v>645</v>
      </c>
      <c r="E46" s="220" t="s">
        <v>646</v>
      </c>
    </row>
    <row r="47" spans="1:5" x14ac:dyDescent="0.25">
      <c r="A47" s="217"/>
      <c r="B47" s="209"/>
      <c r="C47" s="218"/>
      <c r="D47" s="219" t="s">
        <v>647</v>
      </c>
      <c r="E47" s="220" t="s">
        <v>648</v>
      </c>
    </row>
    <row r="48" spans="1:5" x14ac:dyDescent="0.25">
      <c r="A48" s="217"/>
      <c r="B48" s="209"/>
      <c r="C48" s="218"/>
      <c r="D48" s="219" t="s">
        <v>649</v>
      </c>
      <c r="E48" s="220" t="s">
        <v>650</v>
      </c>
    </row>
    <row r="49" spans="1:5" x14ac:dyDescent="0.25">
      <c r="A49" s="217"/>
      <c r="B49" s="209"/>
      <c r="C49" s="218"/>
      <c r="D49" s="219" t="s">
        <v>651</v>
      </c>
      <c r="E49" s="220" t="s">
        <v>652</v>
      </c>
    </row>
    <row r="50" spans="1:5" x14ac:dyDescent="0.25">
      <c r="A50" s="217"/>
      <c r="B50" s="209"/>
      <c r="C50" s="218"/>
      <c r="D50" s="219" t="s">
        <v>653</v>
      </c>
      <c r="E50" s="220" t="s">
        <v>654</v>
      </c>
    </row>
    <row r="51" spans="1:5" s="216" customFormat="1" x14ac:dyDescent="0.25">
      <c r="A51" s="209"/>
      <c r="B51" s="209"/>
      <c r="C51" s="215" t="s">
        <v>655</v>
      </c>
      <c r="D51" s="211"/>
      <c r="E51" s="212" t="s">
        <v>89</v>
      </c>
    </row>
    <row r="52" spans="1:5" x14ac:dyDescent="0.25">
      <c r="A52" s="217"/>
      <c r="B52" s="209"/>
      <c r="C52" s="218"/>
      <c r="D52" s="219" t="s">
        <v>656</v>
      </c>
      <c r="E52" s="220" t="s">
        <v>657</v>
      </c>
    </row>
    <row r="53" spans="1:5" x14ac:dyDescent="0.25">
      <c r="A53" s="217"/>
      <c r="B53" s="209"/>
      <c r="C53" s="218"/>
      <c r="D53" s="219" t="s">
        <v>658</v>
      </c>
      <c r="E53" s="220" t="s">
        <v>659</v>
      </c>
    </row>
    <row r="54" spans="1:5" x14ac:dyDescent="0.25">
      <c r="A54" s="217"/>
      <c r="B54" s="209"/>
      <c r="C54" s="218"/>
      <c r="D54" s="219" t="s">
        <v>660</v>
      </c>
      <c r="E54" s="220" t="s">
        <v>661</v>
      </c>
    </row>
    <row r="55" spans="1:5" s="216" customFormat="1" x14ac:dyDescent="0.25">
      <c r="A55" s="209"/>
      <c r="B55" s="209"/>
      <c r="C55" s="215" t="s">
        <v>662</v>
      </c>
      <c r="D55" s="211"/>
      <c r="E55" s="212" t="s">
        <v>90</v>
      </c>
    </row>
    <row r="56" spans="1:5" x14ac:dyDescent="0.25">
      <c r="A56" s="217"/>
      <c r="B56" s="209"/>
      <c r="C56" s="218"/>
      <c r="D56" s="219" t="s">
        <v>663</v>
      </c>
      <c r="E56" s="220" t="s">
        <v>664</v>
      </c>
    </row>
    <row r="57" spans="1:5" x14ac:dyDescent="0.25">
      <c r="A57" s="217"/>
      <c r="B57" s="209"/>
      <c r="C57" s="218"/>
      <c r="D57" s="219" t="s">
        <v>665</v>
      </c>
      <c r="E57" s="220" t="s">
        <v>666</v>
      </c>
    </row>
    <row r="58" spans="1:5" x14ac:dyDescent="0.25">
      <c r="A58" s="217"/>
      <c r="B58" s="209"/>
      <c r="C58" s="210">
        <v>3214</v>
      </c>
      <c r="D58" s="219"/>
      <c r="E58" s="212" t="s">
        <v>77</v>
      </c>
    </row>
    <row r="59" spans="1:5" ht="12.75" customHeight="1" x14ac:dyDescent="0.25">
      <c r="A59" s="217"/>
      <c r="B59" s="209"/>
      <c r="C59" s="218"/>
      <c r="D59" s="219" t="s">
        <v>667</v>
      </c>
      <c r="E59" s="223" t="s">
        <v>668</v>
      </c>
    </row>
    <row r="60" spans="1:5" x14ac:dyDescent="0.25">
      <c r="A60" s="217"/>
      <c r="B60" s="209"/>
      <c r="C60" s="218"/>
      <c r="D60" s="219" t="s">
        <v>669</v>
      </c>
      <c r="E60" s="220" t="s">
        <v>77</v>
      </c>
    </row>
    <row r="61" spans="1:5" s="214" customFormat="1" ht="15.6" x14ac:dyDescent="0.3">
      <c r="A61" s="209"/>
      <c r="B61" s="208" t="s">
        <v>670</v>
      </c>
      <c r="C61" s="210"/>
      <c r="D61" s="211"/>
      <c r="E61" s="212" t="s">
        <v>78</v>
      </c>
    </row>
    <row r="62" spans="1:5" s="216" customFormat="1" x14ac:dyDescent="0.25">
      <c r="A62" s="209"/>
      <c r="B62" s="209"/>
      <c r="C62" s="215" t="s">
        <v>671</v>
      </c>
      <c r="D62" s="211"/>
      <c r="E62" s="212" t="s">
        <v>79</v>
      </c>
    </row>
    <row r="63" spans="1:5" x14ac:dyDescent="0.25">
      <c r="A63" s="217"/>
      <c r="B63" s="209"/>
      <c r="C63" s="218"/>
      <c r="D63" s="219" t="s">
        <v>672</v>
      </c>
      <c r="E63" s="220" t="s">
        <v>673</v>
      </c>
    </row>
    <row r="64" spans="1:5" x14ac:dyDescent="0.25">
      <c r="A64" s="217"/>
      <c r="B64" s="209"/>
      <c r="C64" s="218"/>
      <c r="D64" s="219" t="s">
        <v>674</v>
      </c>
      <c r="E64" s="220" t="s">
        <v>675</v>
      </c>
    </row>
    <row r="65" spans="1:5" x14ac:dyDescent="0.25">
      <c r="A65" s="217"/>
      <c r="B65" s="209"/>
      <c r="C65" s="218"/>
      <c r="D65" s="219" t="s">
        <v>676</v>
      </c>
      <c r="E65" s="220" t="s">
        <v>677</v>
      </c>
    </row>
    <row r="66" spans="1:5" x14ac:dyDescent="0.25">
      <c r="A66" s="217"/>
      <c r="B66" s="209"/>
      <c r="C66" s="218"/>
      <c r="D66" s="219" t="s">
        <v>678</v>
      </c>
      <c r="E66" s="220" t="s">
        <v>679</v>
      </c>
    </row>
    <row r="67" spans="1:5" x14ac:dyDescent="0.25">
      <c r="A67" s="217"/>
      <c r="B67" s="209"/>
      <c r="C67" s="218"/>
      <c r="D67" s="219" t="s">
        <v>680</v>
      </c>
      <c r="E67" s="220" t="s">
        <v>681</v>
      </c>
    </row>
    <row r="68" spans="1:5" x14ac:dyDescent="0.25">
      <c r="A68" s="217"/>
      <c r="B68" s="209"/>
      <c r="C68" s="218"/>
      <c r="D68" s="219" t="s">
        <v>682</v>
      </c>
      <c r="E68" s="220" t="s">
        <v>683</v>
      </c>
    </row>
    <row r="69" spans="1:5" s="216" customFormat="1" x14ac:dyDescent="0.25">
      <c r="A69" s="209"/>
      <c r="B69" s="209"/>
      <c r="C69" s="215" t="s">
        <v>684</v>
      </c>
      <c r="D69" s="211"/>
      <c r="E69" s="212" t="s">
        <v>124</v>
      </c>
    </row>
    <row r="70" spans="1:5" x14ac:dyDescent="0.25">
      <c r="A70" s="217"/>
      <c r="B70" s="209"/>
      <c r="C70" s="218"/>
      <c r="D70" s="219" t="s">
        <v>685</v>
      </c>
      <c r="E70" s="220" t="s">
        <v>686</v>
      </c>
    </row>
    <row r="71" spans="1:5" s="224" customFormat="1" x14ac:dyDescent="0.25">
      <c r="A71" s="217"/>
      <c r="B71" s="209"/>
      <c r="C71" s="218"/>
      <c r="D71" s="219" t="s">
        <v>687</v>
      </c>
      <c r="E71" s="220" t="s">
        <v>688</v>
      </c>
    </row>
    <row r="72" spans="1:5" s="224" customFormat="1" x14ac:dyDescent="0.25">
      <c r="A72" s="217"/>
      <c r="B72" s="209"/>
      <c r="C72" s="218"/>
      <c r="D72" s="219" t="s">
        <v>689</v>
      </c>
      <c r="E72" s="220" t="s">
        <v>690</v>
      </c>
    </row>
    <row r="73" spans="1:5" s="224" customFormat="1" x14ac:dyDescent="0.25">
      <c r="A73" s="217"/>
      <c r="B73" s="209"/>
      <c r="C73" s="218"/>
      <c r="D73" s="219" t="s">
        <v>691</v>
      </c>
      <c r="E73" s="220" t="s">
        <v>692</v>
      </c>
    </row>
    <row r="74" spans="1:5" s="224" customFormat="1" x14ac:dyDescent="0.25">
      <c r="A74" s="217"/>
      <c r="B74" s="209"/>
      <c r="C74" s="218"/>
      <c r="D74" s="219">
        <v>32225</v>
      </c>
      <c r="E74" s="220" t="s">
        <v>693</v>
      </c>
    </row>
    <row r="75" spans="1:5" s="224" customFormat="1" x14ac:dyDescent="0.25">
      <c r="A75" s="217"/>
      <c r="B75" s="209"/>
      <c r="C75" s="218"/>
      <c r="D75" s="219" t="s">
        <v>694</v>
      </c>
      <c r="E75" s="220" t="s">
        <v>695</v>
      </c>
    </row>
    <row r="76" spans="1:5" x14ac:dyDescent="0.25">
      <c r="A76" s="217"/>
      <c r="B76" s="209"/>
      <c r="C76" s="218"/>
      <c r="D76" s="219" t="s">
        <v>696</v>
      </c>
      <c r="E76" s="220" t="s">
        <v>697</v>
      </c>
    </row>
    <row r="77" spans="1:5" s="216" customFormat="1" x14ac:dyDescent="0.25">
      <c r="A77" s="209"/>
      <c r="B77" s="209"/>
      <c r="C77" s="215" t="s">
        <v>698</v>
      </c>
      <c r="D77" s="211"/>
      <c r="E77" s="212" t="s">
        <v>80</v>
      </c>
    </row>
    <row r="78" spans="1:5" x14ac:dyDescent="0.25">
      <c r="A78" s="217"/>
      <c r="B78" s="209"/>
      <c r="C78" s="218"/>
      <c r="D78" s="219" t="s">
        <v>699</v>
      </c>
      <c r="E78" s="220" t="s">
        <v>700</v>
      </c>
    </row>
    <row r="79" spans="1:5" x14ac:dyDescent="0.25">
      <c r="A79" s="217"/>
      <c r="B79" s="209"/>
      <c r="C79" s="218"/>
      <c r="D79" s="219" t="s">
        <v>701</v>
      </c>
      <c r="E79" s="220" t="s">
        <v>702</v>
      </c>
    </row>
    <row r="80" spans="1:5" x14ac:dyDescent="0.25">
      <c r="A80" s="217"/>
      <c r="B80" s="209"/>
      <c r="C80" s="218"/>
      <c r="D80" s="219" t="s">
        <v>703</v>
      </c>
      <c r="E80" s="220" t="s">
        <v>704</v>
      </c>
    </row>
    <row r="81" spans="1:5" x14ac:dyDescent="0.25">
      <c r="A81" s="217"/>
      <c r="B81" s="209"/>
      <c r="C81" s="218"/>
      <c r="D81" s="219" t="s">
        <v>705</v>
      </c>
      <c r="E81" s="220" t="s">
        <v>706</v>
      </c>
    </row>
    <row r="82" spans="1:5" ht="12.75" customHeight="1" x14ac:dyDescent="0.25">
      <c r="A82" s="217"/>
      <c r="B82" s="209"/>
      <c r="C82" s="218"/>
      <c r="D82" s="219" t="s">
        <v>707</v>
      </c>
      <c r="E82" s="220" t="s">
        <v>708</v>
      </c>
    </row>
    <row r="83" spans="1:5" s="216" customFormat="1" x14ac:dyDescent="0.25">
      <c r="A83" s="209"/>
      <c r="B83" s="209"/>
      <c r="C83" s="215" t="s">
        <v>709</v>
      </c>
      <c r="D83" s="211"/>
      <c r="E83" s="212" t="s">
        <v>91</v>
      </c>
    </row>
    <row r="84" spans="1:5" ht="12.75" customHeight="1" x14ac:dyDescent="0.25">
      <c r="A84" s="217"/>
      <c r="B84" s="209"/>
      <c r="C84" s="218"/>
      <c r="D84" s="219" t="s">
        <v>710</v>
      </c>
      <c r="E84" s="220" t="s">
        <v>711</v>
      </c>
    </row>
    <row r="85" spans="1:5" x14ac:dyDescent="0.25">
      <c r="A85" s="217"/>
      <c r="B85" s="209"/>
      <c r="C85" s="218"/>
      <c r="D85" s="219" t="s">
        <v>712</v>
      </c>
      <c r="E85" s="220" t="s">
        <v>713</v>
      </c>
    </row>
    <row r="86" spans="1:5" x14ac:dyDescent="0.25">
      <c r="A86" s="217"/>
      <c r="B86" s="209"/>
      <c r="C86" s="218"/>
      <c r="D86" s="219" t="s">
        <v>714</v>
      </c>
      <c r="E86" s="220" t="s">
        <v>715</v>
      </c>
    </row>
    <row r="87" spans="1:5" x14ac:dyDescent="0.25">
      <c r="A87" s="217"/>
      <c r="B87" s="209"/>
      <c r="C87" s="218"/>
      <c r="D87" s="219" t="s">
        <v>716</v>
      </c>
      <c r="E87" s="220" t="s">
        <v>717</v>
      </c>
    </row>
    <row r="88" spans="1:5" s="216" customFormat="1" x14ac:dyDescent="0.25">
      <c r="A88" s="209"/>
      <c r="B88" s="209"/>
      <c r="C88" s="215" t="s">
        <v>718</v>
      </c>
      <c r="D88" s="211"/>
      <c r="E88" s="212" t="s">
        <v>81</v>
      </c>
    </row>
    <row r="89" spans="1:5" x14ac:dyDescent="0.25">
      <c r="A89" s="217"/>
      <c r="B89" s="209"/>
      <c r="C89" s="218"/>
      <c r="D89" s="219" t="s">
        <v>719</v>
      </c>
      <c r="E89" s="220" t="s">
        <v>720</v>
      </c>
    </row>
    <row r="90" spans="1:5" x14ac:dyDescent="0.25">
      <c r="A90" s="217"/>
      <c r="B90" s="209"/>
      <c r="C90" s="218"/>
      <c r="D90" s="219" t="s">
        <v>721</v>
      </c>
      <c r="E90" s="220" t="s">
        <v>722</v>
      </c>
    </row>
    <row r="91" spans="1:5" s="225" customFormat="1" x14ac:dyDescent="0.25">
      <c r="A91" s="209"/>
      <c r="B91" s="209"/>
      <c r="C91" s="215" t="s">
        <v>723</v>
      </c>
      <c r="D91" s="211"/>
      <c r="E91" s="212" t="s">
        <v>724</v>
      </c>
    </row>
    <row r="92" spans="1:5" s="224" customFormat="1" x14ac:dyDescent="0.25">
      <c r="A92" s="217"/>
      <c r="B92" s="209"/>
      <c r="C92" s="218"/>
      <c r="D92" s="219" t="s">
        <v>725</v>
      </c>
      <c r="E92" s="220" t="s">
        <v>724</v>
      </c>
    </row>
    <row r="93" spans="1:5" s="216" customFormat="1" x14ac:dyDescent="0.25">
      <c r="A93" s="209"/>
      <c r="B93" s="209"/>
      <c r="C93" s="226" t="s">
        <v>726</v>
      </c>
      <c r="D93" s="227"/>
      <c r="E93" s="212" t="s">
        <v>109</v>
      </c>
    </row>
    <row r="94" spans="1:5" x14ac:dyDescent="0.25">
      <c r="A94" s="217"/>
      <c r="B94" s="209"/>
      <c r="C94" s="218"/>
      <c r="D94" s="222" t="s">
        <v>727</v>
      </c>
      <c r="E94" s="220" t="s">
        <v>109</v>
      </c>
    </row>
    <row r="95" spans="1:5" s="214" customFormat="1" ht="15.6" x14ac:dyDescent="0.3">
      <c r="A95" s="209"/>
      <c r="B95" s="208" t="s">
        <v>728</v>
      </c>
      <c r="C95" s="210"/>
      <c r="D95" s="211"/>
      <c r="E95" s="212" t="s">
        <v>57</v>
      </c>
    </row>
    <row r="96" spans="1:5" s="216" customFormat="1" x14ac:dyDescent="0.25">
      <c r="A96" s="209"/>
      <c r="B96" s="209"/>
      <c r="C96" s="215" t="s">
        <v>729</v>
      </c>
      <c r="D96" s="211"/>
      <c r="E96" s="212" t="s">
        <v>58</v>
      </c>
    </row>
    <row r="97" spans="1:5" x14ac:dyDescent="0.25">
      <c r="A97" s="217"/>
      <c r="B97" s="209"/>
      <c r="C97" s="218"/>
      <c r="D97" s="219" t="s">
        <v>730</v>
      </c>
      <c r="E97" s="220" t="s">
        <v>731</v>
      </c>
    </row>
    <row r="98" spans="1:5" x14ac:dyDescent="0.25">
      <c r="A98" s="217"/>
      <c r="B98" s="209"/>
      <c r="C98" s="218"/>
      <c r="D98" s="219" t="s">
        <v>732</v>
      </c>
      <c r="E98" s="220" t="s">
        <v>733</v>
      </c>
    </row>
    <row r="99" spans="1:5" x14ac:dyDescent="0.25">
      <c r="A99" s="217"/>
      <c r="B99" s="209"/>
      <c r="C99" s="218"/>
      <c r="D99" s="219" t="s">
        <v>734</v>
      </c>
      <c r="E99" s="220" t="s">
        <v>735</v>
      </c>
    </row>
    <row r="100" spans="1:5" x14ac:dyDescent="0.25">
      <c r="A100" s="217"/>
      <c r="B100" s="209"/>
      <c r="C100" s="218"/>
      <c r="D100" s="219" t="s">
        <v>736</v>
      </c>
      <c r="E100" s="220" t="s">
        <v>737</v>
      </c>
    </row>
    <row r="101" spans="1:5" x14ac:dyDescent="0.25">
      <c r="A101" s="217"/>
      <c r="B101" s="209"/>
      <c r="C101" s="218"/>
      <c r="D101" s="219" t="s">
        <v>738</v>
      </c>
      <c r="E101" s="220" t="s">
        <v>739</v>
      </c>
    </row>
    <row r="102" spans="1:5" s="216" customFormat="1" x14ac:dyDescent="0.25">
      <c r="A102" s="209"/>
      <c r="B102" s="209"/>
      <c r="C102" s="215" t="s">
        <v>740</v>
      </c>
      <c r="D102" s="211"/>
      <c r="E102" s="212" t="s">
        <v>97</v>
      </c>
    </row>
    <row r="103" spans="1:5" ht="12.75" customHeight="1" x14ac:dyDescent="0.25">
      <c r="A103" s="217"/>
      <c r="B103" s="209"/>
      <c r="C103" s="218"/>
      <c r="D103" s="219" t="s">
        <v>741</v>
      </c>
      <c r="E103" s="220" t="s">
        <v>742</v>
      </c>
    </row>
    <row r="104" spans="1:5" x14ac:dyDescent="0.25">
      <c r="A104" s="217"/>
      <c r="B104" s="209"/>
      <c r="C104" s="218"/>
      <c r="D104" s="219" t="s">
        <v>743</v>
      </c>
      <c r="E104" s="220" t="s">
        <v>744</v>
      </c>
    </row>
    <row r="105" spans="1:5" ht="12.75" customHeight="1" x14ac:dyDescent="0.25">
      <c r="A105" s="217"/>
      <c r="B105" s="209"/>
      <c r="C105" s="218"/>
      <c r="D105" s="219" t="s">
        <v>745</v>
      </c>
      <c r="E105" s="220" t="s">
        <v>746</v>
      </c>
    </row>
    <row r="106" spans="1:5" x14ac:dyDescent="0.25">
      <c r="A106" s="217"/>
      <c r="B106" s="209"/>
      <c r="C106" s="218"/>
      <c r="D106" s="219" t="s">
        <v>747</v>
      </c>
      <c r="E106" s="220" t="s">
        <v>748</v>
      </c>
    </row>
    <row r="107" spans="1:5" s="216" customFormat="1" x14ac:dyDescent="0.25">
      <c r="A107" s="209"/>
      <c r="B107" s="209"/>
      <c r="C107" s="215" t="s">
        <v>749</v>
      </c>
      <c r="D107" s="211"/>
      <c r="E107" s="212" t="s">
        <v>59</v>
      </c>
    </row>
    <row r="108" spans="1:5" x14ac:dyDescent="0.25">
      <c r="A108" s="217"/>
      <c r="B108" s="209"/>
      <c r="C108" s="218"/>
      <c r="D108" s="219" t="s">
        <v>750</v>
      </c>
      <c r="E108" s="220" t="s">
        <v>751</v>
      </c>
    </row>
    <row r="109" spans="1:5" x14ac:dyDescent="0.25">
      <c r="A109" s="217"/>
      <c r="B109" s="209"/>
      <c r="C109" s="218"/>
      <c r="D109" s="219" t="s">
        <v>752</v>
      </c>
      <c r="E109" s="220" t="s">
        <v>753</v>
      </c>
    </row>
    <row r="110" spans="1:5" x14ac:dyDescent="0.25">
      <c r="A110" s="217"/>
      <c r="B110" s="209"/>
      <c r="C110" s="218"/>
      <c r="D110" s="219" t="s">
        <v>754</v>
      </c>
      <c r="E110" s="220" t="s">
        <v>755</v>
      </c>
    </row>
    <row r="111" spans="1:5" x14ac:dyDescent="0.25">
      <c r="A111" s="217"/>
      <c r="B111" s="209"/>
      <c r="C111" s="218"/>
      <c r="D111" s="219" t="s">
        <v>756</v>
      </c>
      <c r="E111" s="220" t="s">
        <v>757</v>
      </c>
    </row>
    <row r="112" spans="1:5" x14ac:dyDescent="0.25">
      <c r="A112" s="217"/>
      <c r="B112" s="209"/>
      <c r="C112" s="218"/>
      <c r="D112" s="219" t="s">
        <v>758</v>
      </c>
      <c r="E112" s="220" t="s">
        <v>759</v>
      </c>
    </row>
    <row r="113" spans="1:5" s="216" customFormat="1" x14ac:dyDescent="0.25">
      <c r="A113" s="209"/>
      <c r="B113" s="209"/>
      <c r="C113" s="215" t="s">
        <v>760</v>
      </c>
      <c r="D113" s="211"/>
      <c r="E113" s="212" t="s">
        <v>82</v>
      </c>
    </row>
    <row r="114" spans="1:5" x14ac:dyDescent="0.25">
      <c r="A114" s="217"/>
      <c r="B114" s="209"/>
      <c r="C114" s="218"/>
      <c r="D114" s="219" t="s">
        <v>761</v>
      </c>
      <c r="E114" s="220" t="s">
        <v>762</v>
      </c>
    </row>
    <row r="115" spans="1:5" x14ac:dyDescent="0.25">
      <c r="A115" s="217"/>
      <c r="B115" s="209"/>
      <c r="C115" s="218"/>
      <c r="D115" s="219" t="s">
        <v>763</v>
      </c>
      <c r="E115" s="220" t="s">
        <v>764</v>
      </c>
    </row>
    <row r="116" spans="1:5" x14ac:dyDescent="0.25">
      <c r="A116" s="217"/>
      <c r="B116" s="209"/>
      <c r="C116" s="218"/>
      <c r="D116" s="219" t="s">
        <v>765</v>
      </c>
      <c r="E116" s="220" t="s">
        <v>766</v>
      </c>
    </row>
    <row r="117" spans="1:5" x14ac:dyDescent="0.25">
      <c r="A117" s="217"/>
      <c r="B117" s="209"/>
      <c r="C117" s="218"/>
      <c r="D117" s="219" t="s">
        <v>767</v>
      </c>
      <c r="E117" s="220" t="s">
        <v>768</v>
      </c>
    </row>
    <row r="118" spans="1:5" x14ac:dyDescent="0.25">
      <c r="A118" s="217"/>
      <c r="B118" s="209"/>
      <c r="C118" s="218"/>
      <c r="D118" s="222" t="s">
        <v>769</v>
      </c>
      <c r="E118" s="220" t="s">
        <v>770</v>
      </c>
    </row>
    <row r="119" spans="1:5" x14ac:dyDescent="0.25">
      <c r="A119" s="217"/>
      <c r="B119" s="209"/>
      <c r="C119" s="218"/>
      <c r="D119" s="219" t="s">
        <v>771</v>
      </c>
      <c r="E119" s="220" t="s">
        <v>772</v>
      </c>
    </row>
    <row r="120" spans="1:5" s="216" customFormat="1" x14ac:dyDescent="0.25">
      <c r="A120" s="209"/>
      <c r="B120" s="209"/>
      <c r="C120" s="215" t="s">
        <v>773</v>
      </c>
      <c r="D120" s="211"/>
      <c r="E120" s="212" t="s">
        <v>60</v>
      </c>
    </row>
    <row r="121" spans="1:5" x14ac:dyDescent="0.25">
      <c r="A121" s="217"/>
      <c r="B121" s="209"/>
      <c r="C121" s="218"/>
      <c r="D121" s="219" t="s">
        <v>774</v>
      </c>
      <c r="E121" s="220" t="s">
        <v>775</v>
      </c>
    </row>
    <row r="122" spans="1:5" x14ac:dyDescent="0.25">
      <c r="A122" s="217"/>
      <c r="B122" s="209"/>
      <c r="C122" s="218"/>
      <c r="D122" s="219" t="s">
        <v>776</v>
      </c>
      <c r="E122" s="220" t="s">
        <v>777</v>
      </c>
    </row>
    <row r="123" spans="1:5" x14ac:dyDescent="0.25">
      <c r="A123" s="217"/>
      <c r="B123" s="209"/>
      <c r="C123" s="218"/>
      <c r="D123" s="219" t="s">
        <v>778</v>
      </c>
      <c r="E123" s="220" t="s">
        <v>779</v>
      </c>
    </row>
    <row r="124" spans="1:5" x14ac:dyDescent="0.25">
      <c r="A124" s="217"/>
      <c r="B124" s="209"/>
      <c r="C124" s="218"/>
      <c r="D124" s="219">
        <v>32354</v>
      </c>
      <c r="E124" s="220" t="s">
        <v>100</v>
      </c>
    </row>
    <row r="125" spans="1:5" s="224" customFormat="1" x14ac:dyDescent="0.25">
      <c r="A125" s="217"/>
      <c r="B125" s="209"/>
      <c r="C125" s="218"/>
      <c r="D125" s="219" t="s">
        <v>780</v>
      </c>
      <c r="E125" s="220" t="s">
        <v>781</v>
      </c>
    </row>
    <row r="126" spans="1:5" x14ac:dyDescent="0.25">
      <c r="A126" s="217"/>
      <c r="B126" s="209"/>
      <c r="C126" s="218"/>
      <c r="D126" s="219" t="s">
        <v>782</v>
      </c>
      <c r="E126" s="220" t="s">
        <v>783</v>
      </c>
    </row>
    <row r="127" spans="1:5" s="216" customFormat="1" x14ac:dyDescent="0.25">
      <c r="A127" s="209"/>
      <c r="B127" s="209"/>
      <c r="C127" s="215" t="s">
        <v>784</v>
      </c>
      <c r="D127" s="211"/>
      <c r="E127" s="212" t="s">
        <v>110</v>
      </c>
    </row>
    <row r="128" spans="1:5" x14ac:dyDescent="0.25">
      <c r="A128" s="217"/>
      <c r="B128" s="209"/>
      <c r="C128" s="218"/>
      <c r="D128" s="219" t="s">
        <v>785</v>
      </c>
      <c r="E128" s="220" t="s">
        <v>786</v>
      </c>
    </row>
    <row r="129" spans="1:5" x14ac:dyDescent="0.25">
      <c r="A129" s="217"/>
      <c r="B129" s="209"/>
      <c r="C129" s="218"/>
      <c r="D129" s="219" t="s">
        <v>787</v>
      </c>
      <c r="E129" s="220" t="s">
        <v>788</v>
      </c>
    </row>
    <row r="130" spans="1:5" x14ac:dyDescent="0.25">
      <c r="A130" s="217"/>
      <c r="B130" s="209"/>
      <c r="C130" s="218"/>
      <c r="D130" s="219" t="s">
        <v>789</v>
      </c>
      <c r="E130" s="220" t="s">
        <v>790</v>
      </c>
    </row>
    <row r="131" spans="1:5" x14ac:dyDescent="0.25">
      <c r="A131" s="217"/>
      <c r="B131" s="209"/>
      <c r="C131" s="218"/>
      <c r="D131" s="219" t="s">
        <v>791</v>
      </c>
      <c r="E131" s="220" t="s">
        <v>792</v>
      </c>
    </row>
    <row r="132" spans="1:5" s="216" customFormat="1" x14ac:dyDescent="0.25">
      <c r="A132" s="209"/>
      <c r="B132" s="209"/>
      <c r="C132" s="215" t="s">
        <v>793</v>
      </c>
      <c r="D132" s="211"/>
      <c r="E132" s="212" t="s">
        <v>61</v>
      </c>
    </row>
    <row r="133" spans="1:5" x14ac:dyDescent="0.25">
      <c r="A133" s="217"/>
      <c r="B133" s="209"/>
      <c r="C133" s="218"/>
      <c r="D133" s="219" t="s">
        <v>794</v>
      </c>
      <c r="E133" s="220" t="s">
        <v>795</v>
      </c>
    </row>
    <row r="134" spans="1:5" x14ac:dyDescent="0.25">
      <c r="A134" s="217"/>
      <c r="B134" s="209"/>
      <c r="C134" s="218"/>
      <c r="D134" s="219" t="s">
        <v>796</v>
      </c>
      <c r="E134" s="220" t="s">
        <v>797</v>
      </c>
    </row>
    <row r="135" spans="1:5" x14ac:dyDescent="0.25">
      <c r="A135" s="217"/>
      <c r="B135" s="209"/>
      <c r="C135" s="218"/>
      <c r="D135" s="219" t="s">
        <v>798</v>
      </c>
      <c r="E135" s="220" t="s">
        <v>799</v>
      </c>
    </row>
    <row r="136" spans="1:5" x14ac:dyDescent="0.25">
      <c r="A136" s="217"/>
      <c r="B136" s="209"/>
      <c r="C136" s="218"/>
      <c r="D136" s="219" t="s">
        <v>800</v>
      </c>
      <c r="E136" s="220" t="s">
        <v>801</v>
      </c>
    </row>
    <row r="137" spans="1:5" x14ac:dyDescent="0.25">
      <c r="A137" s="217"/>
      <c r="B137" s="209"/>
      <c r="C137" s="218"/>
      <c r="D137" s="219" t="s">
        <v>802</v>
      </c>
      <c r="E137" s="220" t="s">
        <v>803</v>
      </c>
    </row>
    <row r="138" spans="1:5" x14ac:dyDescent="0.25">
      <c r="A138" s="217"/>
      <c r="B138" s="209"/>
      <c r="C138" s="218"/>
      <c r="D138" s="219" t="s">
        <v>804</v>
      </c>
      <c r="E138" s="220" t="s">
        <v>805</v>
      </c>
    </row>
    <row r="139" spans="1:5" ht="12.75" customHeight="1" x14ac:dyDescent="0.25">
      <c r="A139" s="217"/>
      <c r="B139" s="209"/>
      <c r="C139" s="218"/>
      <c r="D139" s="219" t="s">
        <v>806</v>
      </c>
      <c r="E139" s="220" t="s">
        <v>807</v>
      </c>
    </row>
    <row r="140" spans="1:5" x14ac:dyDescent="0.25">
      <c r="A140" s="217"/>
      <c r="B140" s="209"/>
      <c r="C140" s="218"/>
      <c r="D140" s="219">
        <v>32378</v>
      </c>
      <c r="E140" s="220" t="s">
        <v>808</v>
      </c>
    </row>
    <row r="141" spans="1:5" x14ac:dyDescent="0.25">
      <c r="A141" s="217"/>
      <c r="B141" s="209"/>
      <c r="C141" s="218"/>
      <c r="D141" s="219" t="s">
        <v>809</v>
      </c>
      <c r="E141" s="220" t="s">
        <v>810</v>
      </c>
    </row>
    <row r="142" spans="1:5" s="216" customFormat="1" x14ac:dyDescent="0.25">
      <c r="A142" s="209"/>
      <c r="B142" s="209"/>
      <c r="C142" s="215" t="s">
        <v>811</v>
      </c>
      <c r="D142" s="211"/>
      <c r="E142" s="212" t="s">
        <v>115</v>
      </c>
    </row>
    <row r="143" spans="1:5" x14ac:dyDescent="0.25">
      <c r="A143" s="217"/>
      <c r="B143" s="209"/>
      <c r="C143" s="218"/>
      <c r="D143" s="219" t="s">
        <v>812</v>
      </c>
      <c r="E143" s="220" t="s">
        <v>813</v>
      </c>
    </row>
    <row r="144" spans="1:5" x14ac:dyDescent="0.25">
      <c r="A144" s="217"/>
      <c r="B144" s="209"/>
      <c r="C144" s="218"/>
      <c r="D144" s="219" t="s">
        <v>814</v>
      </c>
      <c r="E144" s="220" t="s">
        <v>815</v>
      </c>
    </row>
    <row r="145" spans="1:5" x14ac:dyDescent="0.25">
      <c r="A145" s="217"/>
      <c r="B145" s="209"/>
      <c r="C145" s="218"/>
      <c r="D145" s="219" t="s">
        <v>816</v>
      </c>
      <c r="E145" s="220" t="s">
        <v>817</v>
      </c>
    </row>
    <row r="146" spans="1:5" s="216" customFormat="1" x14ac:dyDescent="0.25">
      <c r="A146" s="209"/>
      <c r="B146" s="209"/>
      <c r="C146" s="215" t="s">
        <v>818</v>
      </c>
      <c r="D146" s="211"/>
      <c r="E146" s="212" t="s">
        <v>62</v>
      </c>
    </row>
    <row r="147" spans="1:5" ht="12.75" customHeight="1" x14ac:dyDescent="0.25">
      <c r="A147" s="217"/>
      <c r="B147" s="209"/>
      <c r="C147" s="218"/>
      <c r="D147" s="219" t="s">
        <v>819</v>
      </c>
      <c r="E147" s="220" t="s">
        <v>820</v>
      </c>
    </row>
    <row r="148" spans="1:5" x14ac:dyDescent="0.25">
      <c r="A148" s="217"/>
      <c r="B148" s="209"/>
      <c r="C148" s="218"/>
      <c r="D148" s="219" t="s">
        <v>821</v>
      </c>
      <c r="E148" s="220" t="s">
        <v>822</v>
      </c>
    </row>
    <row r="149" spans="1:5" x14ac:dyDescent="0.25">
      <c r="A149" s="217"/>
      <c r="B149" s="209"/>
      <c r="C149" s="218"/>
      <c r="D149" s="219" t="s">
        <v>823</v>
      </c>
      <c r="E149" s="220" t="s">
        <v>824</v>
      </c>
    </row>
    <row r="150" spans="1:5" x14ac:dyDescent="0.25">
      <c r="A150" s="217"/>
      <c r="B150" s="209"/>
      <c r="C150" s="218"/>
      <c r="D150" s="219" t="s">
        <v>825</v>
      </c>
      <c r="E150" s="220" t="s">
        <v>826</v>
      </c>
    </row>
    <row r="151" spans="1:5" x14ac:dyDescent="0.25">
      <c r="A151" s="217"/>
      <c r="B151" s="209"/>
      <c r="C151" s="218"/>
      <c r="D151" s="222" t="s">
        <v>827</v>
      </c>
      <c r="E151" s="220" t="s">
        <v>828</v>
      </c>
    </row>
    <row r="152" spans="1:5" x14ac:dyDescent="0.25">
      <c r="A152" s="217"/>
      <c r="B152" s="209"/>
      <c r="C152" s="218"/>
      <c r="D152" s="222" t="s">
        <v>829</v>
      </c>
      <c r="E152" s="220" t="s">
        <v>830</v>
      </c>
    </row>
    <row r="153" spans="1:5" s="224" customFormat="1" x14ac:dyDescent="0.25">
      <c r="A153" s="217"/>
      <c r="B153" s="209"/>
      <c r="C153" s="218"/>
      <c r="D153" s="222" t="s">
        <v>831</v>
      </c>
      <c r="E153" s="220" t="s">
        <v>832</v>
      </c>
    </row>
    <row r="154" spans="1:5" x14ac:dyDescent="0.25">
      <c r="A154" s="217"/>
      <c r="B154" s="209"/>
      <c r="C154" s="218"/>
      <c r="D154" s="219" t="s">
        <v>833</v>
      </c>
      <c r="E154" s="220" t="s">
        <v>834</v>
      </c>
    </row>
    <row r="155" spans="1:5" x14ac:dyDescent="0.25">
      <c r="A155" s="217"/>
      <c r="B155" s="209">
        <v>324</v>
      </c>
      <c r="C155" s="218"/>
      <c r="D155" s="219"/>
      <c r="E155" s="212" t="s">
        <v>92</v>
      </c>
    </row>
    <row r="156" spans="1:5" x14ac:dyDescent="0.25">
      <c r="A156" s="217"/>
      <c r="B156" s="209"/>
      <c r="C156" s="227" t="s">
        <v>835</v>
      </c>
      <c r="D156" s="219"/>
      <c r="E156" s="220" t="s">
        <v>92</v>
      </c>
    </row>
    <row r="157" spans="1:5" x14ac:dyDescent="0.25">
      <c r="A157" s="217"/>
      <c r="B157" s="209"/>
      <c r="C157" s="219"/>
      <c r="D157" s="219" t="s">
        <v>836</v>
      </c>
      <c r="E157" s="220" t="s">
        <v>837</v>
      </c>
    </row>
    <row r="158" spans="1:5" x14ac:dyDescent="0.25">
      <c r="A158" s="217"/>
      <c r="B158" s="209"/>
      <c r="C158" s="219"/>
      <c r="D158" s="219" t="s">
        <v>838</v>
      </c>
      <c r="E158" s="220" t="s">
        <v>839</v>
      </c>
    </row>
    <row r="159" spans="1:5" s="214" customFormat="1" ht="15.6" x14ac:dyDescent="0.3">
      <c r="A159" s="209"/>
      <c r="B159" s="208" t="s">
        <v>840</v>
      </c>
      <c r="C159" s="210"/>
      <c r="D159" s="211"/>
      <c r="E159" s="212" t="s">
        <v>63</v>
      </c>
    </row>
    <row r="160" spans="1:5" s="216" customFormat="1" ht="12.75" customHeight="1" x14ac:dyDescent="0.25">
      <c r="A160" s="209"/>
      <c r="B160" s="209"/>
      <c r="C160" s="215" t="s">
        <v>841</v>
      </c>
      <c r="D160" s="211"/>
      <c r="E160" s="212" t="s">
        <v>64</v>
      </c>
    </row>
    <row r="161" spans="1:5" s="224" customFormat="1" ht="12.75" customHeight="1" x14ac:dyDescent="0.25">
      <c r="A161" s="217"/>
      <c r="B161" s="209"/>
      <c r="C161" s="218"/>
      <c r="D161" s="219" t="s">
        <v>842</v>
      </c>
      <c r="E161" s="220" t="s">
        <v>843</v>
      </c>
    </row>
    <row r="162" spans="1:5" s="224" customFormat="1" x14ac:dyDescent="0.25">
      <c r="A162" s="217"/>
      <c r="B162" s="209"/>
      <c r="C162" s="218"/>
      <c r="D162" s="219" t="s">
        <v>844</v>
      </c>
      <c r="E162" s="220" t="s">
        <v>845</v>
      </c>
    </row>
    <row r="163" spans="1:5" s="224" customFormat="1" x14ac:dyDescent="0.25">
      <c r="A163" s="217"/>
      <c r="B163" s="209"/>
      <c r="C163" s="218"/>
      <c r="D163" s="219" t="s">
        <v>846</v>
      </c>
      <c r="E163" s="220" t="s">
        <v>847</v>
      </c>
    </row>
    <row r="164" spans="1:5" s="224" customFormat="1" x14ac:dyDescent="0.25">
      <c r="A164" s="217"/>
      <c r="B164" s="209"/>
      <c r="C164" s="218"/>
      <c r="D164" s="219" t="s">
        <v>848</v>
      </c>
      <c r="E164" s="220" t="s">
        <v>849</v>
      </c>
    </row>
    <row r="165" spans="1:5" x14ac:dyDescent="0.25">
      <c r="A165" s="217"/>
      <c r="B165" s="209"/>
      <c r="C165" s="218"/>
      <c r="D165" s="219" t="s">
        <v>850</v>
      </c>
      <c r="E165" s="220" t="s">
        <v>851</v>
      </c>
    </row>
    <row r="166" spans="1:5" s="216" customFormat="1" x14ac:dyDescent="0.25">
      <c r="A166" s="209"/>
      <c r="B166" s="209"/>
      <c r="C166" s="215" t="s">
        <v>852</v>
      </c>
      <c r="D166" s="211"/>
      <c r="E166" s="212" t="s">
        <v>93</v>
      </c>
    </row>
    <row r="167" spans="1:5" x14ac:dyDescent="0.25">
      <c r="A167" s="217"/>
      <c r="B167" s="209"/>
      <c r="C167" s="218"/>
      <c r="D167" s="219" t="s">
        <v>853</v>
      </c>
      <c r="E167" s="220" t="s">
        <v>854</v>
      </c>
    </row>
    <row r="168" spans="1:5" x14ac:dyDescent="0.25">
      <c r="A168" s="217"/>
      <c r="B168" s="209"/>
      <c r="C168" s="218"/>
      <c r="D168" s="219" t="s">
        <v>855</v>
      </c>
      <c r="E168" s="220" t="s">
        <v>856</v>
      </c>
    </row>
    <row r="169" spans="1:5" x14ac:dyDescent="0.25">
      <c r="A169" s="217"/>
      <c r="B169" s="209"/>
      <c r="C169" s="218"/>
      <c r="D169" s="219" t="s">
        <v>857</v>
      </c>
      <c r="E169" s="220" t="s">
        <v>858</v>
      </c>
    </row>
    <row r="170" spans="1:5" s="216" customFormat="1" x14ac:dyDescent="0.25">
      <c r="A170" s="209"/>
      <c r="B170" s="209"/>
      <c r="C170" s="215" t="s">
        <v>859</v>
      </c>
      <c r="D170" s="211"/>
      <c r="E170" s="212" t="s">
        <v>65</v>
      </c>
    </row>
    <row r="171" spans="1:5" x14ac:dyDescent="0.25">
      <c r="A171" s="217"/>
      <c r="B171" s="209"/>
      <c r="C171" s="218"/>
      <c r="D171" s="219" t="s">
        <v>860</v>
      </c>
      <c r="E171" s="220" t="s">
        <v>65</v>
      </c>
    </row>
    <row r="172" spans="1:5" s="225" customFormat="1" x14ac:dyDescent="0.25">
      <c r="A172" s="209"/>
      <c r="B172" s="209"/>
      <c r="C172" s="215" t="s">
        <v>861</v>
      </c>
      <c r="D172" s="211"/>
      <c r="E172" s="212" t="s">
        <v>94</v>
      </c>
    </row>
    <row r="173" spans="1:5" s="224" customFormat="1" x14ac:dyDescent="0.25">
      <c r="A173" s="217"/>
      <c r="B173" s="209"/>
      <c r="C173" s="218"/>
      <c r="D173" s="219" t="s">
        <v>862</v>
      </c>
      <c r="E173" s="220" t="s">
        <v>863</v>
      </c>
    </row>
    <row r="174" spans="1:5" s="224" customFormat="1" x14ac:dyDescent="0.25">
      <c r="A174" s="217"/>
      <c r="B174" s="209"/>
      <c r="C174" s="218"/>
      <c r="D174" s="219" t="s">
        <v>864</v>
      </c>
      <c r="E174" s="220" t="s">
        <v>865</v>
      </c>
    </row>
    <row r="175" spans="1:5" s="224" customFormat="1" x14ac:dyDescent="0.25">
      <c r="A175" s="217"/>
      <c r="B175" s="209"/>
      <c r="C175" s="218"/>
      <c r="D175" s="219" t="s">
        <v>866</v>
      </c>
      <c r="E175" s="220" t="s">
        <v>867</v>
      </c>
    </row>
    <row r="176" spans="1:5" x14ac:dyDescent="0.25">
      <c r="A176" s="217"/>
      <c r="B176" s="209"/>
      <c r="C176" s="210">
        <v>3295</v>
      </c>
      <c r="D176" s="227"/>
      <c r="E176" s="228" t="s">
        <v>95</v>
      </c>
    </row>
    <row r="177" spans="1:5" x14ac:dyDescent="0.25">
      <c r="A177" s="217"/>
      <c r="B177" s="209"/>
      <c r="C177" s="218"/>
      <c r="D177" s="219">
        <v>32951</v>
      </c>
      <c r="E177" s="223" t="s">
        <v>868</v>
      </c>
    </row>
    <row r="178" spans="1:5" x14ac:dyDescent="0.25">
      <c r="A178" s="217"/>
      <c r="B178" s="209"/>
      <c r="C178" s="218"/>
      <c r="D178" s="219">
        <v>32952</v>
      </c>
      <c r="E178" s="229" t="s">
        <v>869</v>
      </c>
    </row>
    <row r="179" spans="1:5" x14ac:dyDescent="0.25">
      <c r="A179" s="217"/>
      <c r="B179" s="209"/>
      <c r="C179" s="218"/>
      <c r="D179" s="219">
        <v>32953</v>
      </c>
      <c r="E179" s="223" t="s">
        <v>870</v>
      </c>
    </row>
    <row r="180" spans="1:5" s="224" customFormat="1" x14ac:dyDescent="0.25">
      <c r="A180" s="217"/>
      <c r="B180" s="209"/>
      <c r="C180" s="218"/>
      <c r="D180" s="219" t="s">
        <v>871</v>
      </c>
      <c r="E180" s="230" t="s">
        <v>872</v>
      </c>
    </row>
    <row r="181" spans="1:5" s="224" customFormat="1" x14ac:dyDescent="0.25">
      <c r="A181" s="217"/>
      <c r="B181" s="209"/>
      <c r="C181" s="218"/>
      <c r="D181" s="219" t="s">
        <v>873</v>
      </c>
      <c r="E181" s="230" t="s">
        <v>19</v>
      </c>
    </row>
    <row r="182" spans="1:5" s="224" customFormat="1" x14ac:dyDescent="0.25">
      <c r="A182" s="217"/>
      <c r="B182" s="209"/>
      <c r="C182" s="210">
        <v>3296</v>
      </c>
      <c r="D182" s="219"/>
      <c r="E182" s="231" t="s">
        <v>184</v>
      </c>
    </row>
    <row r="183" spans="1:5" s="224" customFormat="1" x14ac:dyDescent="0.25">
      <c r="A183" s="217"/>
      <c r="B183" s="209"/>
      <c r="C183" s="218"/>
      <c r="D183" s="219" t="s">
        <v>874</v>
      </c>
      <c r="E183" s="230" t="s">
        <v>184</v>
      </c>
    </row>
    <row r="184" spans="1:5" x14ac:dyDescent="0.25">
      <c r="A184" s="217"/>
      <c r="B184" s="209"/>
      <c r="C184" s="215" t="s">
        <v>875</v>
      </c>
      <c r="D184" s="211"/>
      <c r="E184" s="212" t="s">
        <v>63</v>
      </c>
    </row>
    <row r="185" spans="1:5" x14ac:dyDescent="0.25">
      <c r="A185" s="217"/>
      <c r="B185" s="209"/>
      <c r="C185" s="215"/>
      <c r="D185" s="232">
        <v>32991</v>
      </c>
      <c r="E185" s="220" t="s">
        <v>876</v>
      </c>
    </row>
    <row r="186" spans="1:5" x14ac:dyDescent="0.25">
      <c r="A186" s="217"/>
      <c r="B186" s="209"/>
      <c r="C186" s="218"/>
      <c r="D186" s="219" t="s">
        <v>877</v>
      </c>
      <c r="E186" s="220" t="s">
        <v>63</v>
      </c>
    </row>
    <row r="187" spans="1:5" s="213" customFormat="1" ht="17.399999999999999" x14ac:dyDescent="0.3">
      <c r="A187" s="208" t="s">
        <v>878</v>
      </c>
      <c r="B187" s="209"/>
      <c r="C187" s="210"/>
      <c r="D187" s="211"/>
      <c r="E187" s="212" t="s">
        <v>83</v>
      </c>
    </row>
    <row r="188" spans="1:5" s="214" customFormat="1" ht="15.6" x14ac:dyDescent="0.3">
      <c r="A188" s="209"/>
      <c r="B188" s="208" t="s">
        <v>879</v>
      </c>
      <c r="C188" s="210"/>
      <c r="D188" s="211"/>
      <c r="E188" s="212" t="s">
        <v>880</v>
      </c>
    </row>
    <row r="189" spans="1:5" s="216" customFormat="1" x14ac:dyDescent="0.25">
      <c r="A189" s="209"/>
      <c r="B189" s="209"/>
      <c r="C189" s="215" t="s">
        <v>881</v>
      </c>
      <c r="D189" s="211"/>
      <c r="E189" s="212" t="s">
        <v>882</v>
      </c>
    </row>
    <row r="190" spans="1:5" x14ac:dyDescent="0.25">
      <c r="A190" s="217"/>
      <c r="B190" s="209"/>
      <c r="C190" s="218"/>
      <c r="D190" s="219" t="s">
        <v>883</v>
      </c>
      <c r="E190" s="220" t="s">
        <v>884</v>
      </c>
    </row>
    <row r="191" spans="1:5" x14ac:dyDescent="0.25">
      <c r="A191" s="217"/>
      <c r="B191" s="209"/>
      <c r="C191" s="218"/>
      <c r="D191" s="219" t="s">
        <v>885</v>
      </c>
      <c r="E191" s="220" t="s">
        <v>886</v>
      </c>
    </row>
    <row r="192" spans="1:5" s="216" customFormat="1" x14ac:dyDescent="0.25">
      <c r="A192" s="209"/>
      <c r="B192" s="209"/>
      <c r="C192" s="215" t="s">
        <v>887</v>
      </c>
      <c r="D192" s="211"/>
      <c r="E192" s="212" t="s">
        <v>888</v>
      </c>
    </row>
    <row r="193" spans="1:5" x14ac:dyDescent="0.25">
      <c r="A193" s="217"/>
      <c r="B193" s="209"/>
      <c r="C193" s="218"/>
      <c r="D193" s="219" t="s">
        <v>889</v>
      </c>
      <c r="E193" s="220" t="s">
        <v>890</v>
      </c>
    </row>
    <row r="194" spans="1:5" x14ac:dyDescent="0.25">
      <c r="A194" s="217"/>
      <c r="B194" s="209"/>
      <c r="C194" s="218"/>
      <c r="D194" s="219" t="s">
        <v>891</v>
      </c>
      <c r="E194" s="220" t="s">
        <v>892</v>
      </c>
    </row>
    <row r="195" spans="1:5" s="216" customFormat="1" x14ac:dyDescent="0.25">
      <c r="A195" s="209"/>
      <c r="B195" s="209"/>
      <c r="C195" s="215" t="s">
        <v>893</v>
      </c>
      <c r="D195" s="211"/>
      <c r="E195" s="212" t="s">
        <v>894</v>
      </c>
    </row>
    <row r="196" spans="1:5" x14ac:dyDescent="0.25">
      <c r="A196" s="217"/>
      <c r="B196" s="209"/>
      <c r="C196" s="218"/>
      <c r="D196" s="219" t="s">
        <v>895</v>
      </c>
      <c r="E196" s="220" t="s">
        <v>896</v>
      </c>
    </row>
    <row r="197" spans="1:5" x14ac:dyDescent="0.25">
      <c r="A197" s="217"/>
      <c r="B197" s="209"/>
      <c r="C197" s="218"/>
      <c r="D197" s="219" t="s">
        <v>897</v>
      </c>
      <c r="E197" s="220" t="s">
        <v>898</v>
      </c>
    </row>
    <row r="198" spans="1:5" s="216" customFormat="1" x14ac:dyDescent="0.25">
      <c r="A198" s="209"/>
      <c r="B198" s="209"/>
      <c r="C198" s="215" t="s">
        <v>899</v>
      </c>
      <c r="D198" s="211"/>
      <c r="E198" s="212" t="s">
        <v>900</v>
      </c>
    </row>
    <row r="199" spans="1:5" x14ac:dyDescent="0.25">
      <c r="A199" s="217"/>
      <c r="B199" s="209"/>
      <c r="C199" s="218"/>
      <c r="D199" s="219" t="s">
        <v>901</v>
      </c>
      <c r="E199" s="220" t="s">
        <v>902</v>
      </c>
    </row>
    <row r="200" spans="1:5" x14ac:dyDescent="0.25">
      <c r="A200" s="217"/>
      <c r="B200" s="209"/>
      <c r="C200" s="218"/>
      <c r="D200" s="219" t="s">
        <v>903</v>
      </c>
      <c r="E200" s="220" t="s">
        <v>904</v>
      </c>
    </row>
    <row r="201" spans="1:5" s="214" customFormat="1" ht="15.6" x14ac:dyDescent="0.3">
      <c r="A201" s="209"/>
      <c r="B201" s="208" t="s">
        <v>905</v>
      </c>
      <c r="C201" s="210"/>
      <c r="D201" s="211"/>
      <c r="E201" s="212" t="s">
        <v>906</v>
      </c>
    </row>
    <row r="202" spans="1:5" s="216" customFormat="1" x14ac:dyDescent="0.25">
      <c r="A202" s="209"/>
      <c r="B202" s="209"/>
      <c r="C202" s="215" t="s">
        <v>907</v>
      </c>
      <c r="D202" s="211"/>
      <c r="E202" s="212" t="s">
        <v>908</v>
      </c>
    </row>
    <row r="203" spans="1:5" x14ac:dyDescent="0.25">
      <c r="A203" s="217"/>
      <c r="B203" s="209"/>
      <c r="C203" s="218"/>
      <c r="D203" s="219" t="s">
        <v>909</v>
      </c>
      <c r="E203" s="220" t="s">
        <v>910</v>
      </c>
    </row>
    <row r="204" spans="1:5" x14ac:dyDescent="0.25">
      <c r="A204" s="217"/>
      <c r="B204" s="209"/>
      <c r="C204" s="218"/>
      <c r="D204" s="219" t="s">
        <v>911</v>
      </c>
      <c r="E204" s="220" t="s">
        <v>912</v>
      </c>
    </row>
    <row r="205" spans="1:5" x14ac:dyDescent="0.25">
      <c r="A205" s="217"/>
      <c r="B205" s="209"/>
      <c r="C205" s="218"/>
      <c r="D205" s="219" t="s">
        <v>913</v>
      </c>
      <c r="E205" s="220" t="s">
        <v>914</v>
      </c>
    </row>
    <row r="206" spans="1:5" x14ac:dyDescent="0.25">
      <c r="A206" s="217"/>
      <c r="B206" s="209"/>
      <c r="C206" s="218"/>
      <c r="D206" s="219" t="s">
        <v>915</v>
      </c>
      <c r="E206" s="220" t="s">
        <v>916</v>
      </c>
    </row>
    <row r="207" spans="1:5" s="225" customFormat="1" x14ac:dyDescent="0.25">
      <c r="A207" s="209"/>
      <c r="B207" s="209"/>
      <c r="C207" s="215" t="s">
        <v>917</v>
      </c>
      <c r="D207" s="211"/>
      <c r="E207" s="212" t="s">
        <v>918</v>
      </c>
    </row>
    <row r="208" spans="1:5" s="224" customFormat="1" x14ac:dyDescent="0.25">
      <c r="A208" s="217"/>
      <c r="B208" s="209"/>
      <c r="C208" s="218"/>
      <c r="D208" s="219" t="s">
        <v>919</v>
      </c>
      <c r="E208" s="220" t="s">
        <v>920</v>
      </c>
    </row>
    <row r="209" spans="1:5" s="224" customFormat="1" x14ac:dyDescent="0.25">
      <c r="A209" s="217"/>
      <c r="B209" s="209"/>
      <c r="C209" s="218"/>
      <c r="D209" s="219" t="s">
        <v>921</v>
      </c>
      <c r="E209" s="220" t="s">
        <v>922</v>
      </c>
    </row>
    <row r="210" spans="1:5" s="224" customFormat="1" x14ac:dyDescent="0.25">
      <c r="A210" s="217"/>
      <c r="B210" s="209"/>
      <c r="C210" s="218"/>
      <c r="D210" s="219" t="s">
        <v>923</v>
      </c>
      <c r="E210" s="220" t="s">
        <v>924</v>
      </c>
    </row>
    <row r="211" spans="1:5" s="225" customFormat="1" ht="15" customHeight="1" x14ac:dyDescent="0.25">
      <c r="A211" s="209"/>
      <c r="B211" s="209"/>
      <c r="C211" s="215" t="s">
        <v>925</v>
      </c>
      <c r="D211" s="211"/>
      <c r="E211" s="212" t="s">
        <v>129</v>
      </c>
    </row>
    <row r="212" spans="1:5" s="224" customFormat="1" x14ac:dyDescent="0.25">
      <c r="A212" s="217"/>
      <c r="B212" s="209"/>
      <c r="C212" s="218"/>
      <c r="D212" s="219" t="s">
        <v>926</v>
      </c>
      <c r="E212" s="220" t="s">
        <v>927</v>
      </c>
    </row>
    <row r="213" spans="1:5" s="224" customFormat="1" x14ac:dyDescent="0.25">
      <c r="A213" s="217"/>
      <c r="B213" s="209"/>
      <c r="C213" s="218"/>
      <c r="D213" s="219" t="s">
        <v>928</v>
      </c>
      <c r="E213" s="220" t="s">
        <v>929</v>
      </c>
    </row>
    <row r="214" spans="1:5" s="224" customFormat="1" x14ac:dyDescent="0.25">
      <c r="A214" s="217"/>
      <c r="B214" s="209"/>
      <c r="C214" s="218"/>
      <c r="D214" s="219" t="s">
        <v>930</v>
      </c>
      <c r="E214" s="220" t="s">
        <v>931</v>
      </c>
    </row>
    <row r="215" spans="1:5" s="224" customFormat="1" x14ac:dyDescent="0.25">
      <c r="A215" s="217"/>
      <c r="B215" s="209"/>
      <c r="C215" s="218"/>
      <c r="D215" s="219" t="s">
        <v>932</v>
      </c>
      <c r="E215" s="220" t="s">
        <v>933</v>
      </c>
    </row>
    <row r="216" spans="1:5" s="224" customFormat="1" x14ac:dyDescent="0.25">
      <c r="A216" s="217"/>
      <c r="B216" s="209"/>
      <c r="C216" s="218"/>
      <c r="D216" s="219" t="s">
        <v>934</v>
      </c>
      <c r="E216" s="220" t="s">
        <v>935</v>
      </c>
    </row>
    <row r="217" spans="1:5" s="224" customFormat="1" x14ac:dyDescent="0.25">
      <c r="A217" s="217"/>
      <c r="B217" s="209"/>
      <c r="C217" s="218"/>
      <c r="D217" s="219" t="s">
        <v>936</v>
      </c>
      <c r="E217" s="220" t="s">
        <v>937</v>
      </c>
    </row>
    <row r="218" spans="1:5" s="225" customFormat="1" x14ac:dyDescent="0.25">
      <c r="A218" s="209"/>
      <c r="B218" s="209"/>
      <c r="C218" s="215" t="s">
        <v>938</v>
      </c>
      <c r="D218" s="211"/>
      <c r="E218" s="212" t="s">
        <v>939</v>
      </c>
    </row>
    <row r="219" spans="1:5" s="224" customFormat="1" x14ac:dyDescent="0.25">
      <c r="A219" s="217"/>
      <c r="B219" s="209"/>
      <c r="C219" s="218"/>
      <c r="D219" s="219" t="s">
        <v>940</v>
      </c>
      <c r="E219" s="220" t="s">
        <v>939</v>
      </c>
    </row>
    <row r="220" spans="1:5" s="224" customFormat="1" x14ac:dyDescent="0.25">
      <c r="A220" s="217"/>
      <c r="B220" s="209"/>
      <c r="C220" s="210">
        <v>3426</v>
      </c>
      <c r="D220" s="227"/>
      <c r="E220" s="212" t="s">
        <v>941</v>
      </c>
    </row>
    <row r="221" spans="1:5" s="224" customFormat="1" x14ac:dyDescent="0.25">
      <c r="A221" s="217"/>
      <c r="B221" s="209"/>
      <c r="C221" s="218"/>
      <c r="D221" s="219" t="s">
        <v>942</v>
      </c>
      <c r="E221" s="220" t="s">
        <v>941</v>
      </c>
    </row>
    <row r="222" spans="1:5" s="224" customFormat="1" x14ac:dyDescent="0.25">
      <c r="A222" s="217"/>
      <c r="B222" s="209"/>
      <c r="C222" s="210">
        <v>3427</v>
      </c>
      <c r="D222" s="227"/>
      <c r="E222" s="212" t="s">
        <v>943</v>
      </c>
    </row>
    <row r="223" spans="1:5" s="224" customFormat="1" x14ac:dyDescent="0.25">
      <c r="A223" s="217"/>
      <c r="B223" s="209"/>
      <c r="C223" s="218"/>
      <c r="D223" s="219" t="s">
        <v>944</v>
      </c>
      <c r="E223" s="220" t="s">
        <v>945</v>
      </c>
    </row>
    <row r="224" spans="1:5" s="224" customFormat="1" x14ac:dyDescent="0.25">
      <c r="A224" s="217"/>
      <c r="B224" s="209"/>
      <c r="C224" s="218"/>
      <c r="D224" s="219" t="s">
        <v>946</v>
      </c>
      <c r="E224" s="220" t="s">
        <v>947</v>
      </c>
    </row>
    <row r="225" spans="1:5" s="224" customFormat="1" x14ac:dyDescent="0.25">
      <c r="A225" s="217"/>
      <c r="B225" s="209"/>
      <c r="C225" s="218"/>
      <c r="D225" s="219" t="s">
        <v>948</v>
      </c>
      <c r="E225" s="220" t="s">
        <v>949</v>
      </c>
    </row>
    <row r="226" spans="1:5" s="224" customFormat="1" x14ac:dyDescent="0.25">
      <c r="A226" s="217"/>
      <c r="B226" s="209"/>
      <c r="C226" s="218"/>
      <c r="D226" s="219" t="s">
        <v>950</v>
      </c>
      <c r="E226" s="220" t="s">
        <v>951</v>
      </c>
    </row>
    <row r="227" spans="1:5" x14ac:dyDescent="0.25">
      <c r="A227" s="217"/>
      <c r="B227" s="209"/>
      <c r="C227" s="210">
        <v>3428</v>
      </c>
      <c r="D227" s="227"/>
      <c r="E227" s="212" t="s">
        <v>952</v>
      </c>
    </row>
    <row r="228" spans="1:5" x14ac:dyDescent="0.25">
      <c r="A228" s="217"/>
      <c r="B228" s="209"/>
      <c r="C228" s="218"/>
      <c r="D228" s="219" t="s">
        <v>953</v>
      </c>
      <c r="E228" s="220" t="s">
        <v>954</v>
      </c>
    </row>
    <row r="229" spans="1:5" x14ac:dyDescent="0.25">
      <c r="A229" s="217"/>
      <c r="B229" s="209"/>
      <c r="C229" s="218"/>
      <c r="D229" s="219" t="s">
        <v>955</v>
      </c>
      <c r="E229" s="220" t="s">
        <v>956</v>
      </c>
    </row>
    <row r="230" spans="1:5" x14ac:dyDescent="0.25">
      <c r="A230" s="217"/>
      <c r="B230" s="209"/>
      <c r="C230" s="218"/>
      <c r="D230" s="219" t="s">
        <v>957</v>
      </c>
      <c r="E230" s="220" t="s">
        <v>958</v>
      </c>
    </row>
    <row r="231" spans="1:5" x14ac:dyDescent="0.25">
      <c r="A231" s="217"/>
      <c r="B231" s="209"/>
      <c r="C231" s="218"/>
      <c r="D231" s="219" t="s">
        <v>959</v>
      </c>
      <c r="E231" s="220" t="s">
        <v>960</v>
      </c>
    </row>
    <row r="232" spans="1:5" x14ac:dyDescent="0.25">
      <c r="A232" s="217"/>
      <c r="B232" s="209"/>
      <c r="C232" s="218"/>
      <c r="D232" s="219" t="s">
        <v>961</v>
      </c>
      <c r="E232" s="220" t="s">
        <v>962</v>
      </c>
    </row>
    <row r="233" spans="1:5" x14ac:dyDescent="0.25">
      <c r="A233" s="217"/>
      <c r="B233" s="209"/>
      <c r="C233" s="218"/>
      <c r="D233" s="219" t="s">
        <v>963</v>
      </c>
      <c r="E233" s="220" t="s">
        <v>964</v>
      </c>
    </row>
    <row r="234" spans="1:5" x14ac:dyDescent="0.25">
      <c r="A234" s="217"/>
      <c r="B234" s="209"/>
      <c r="C234" s="218"/>
      <c r="D234" s="219" t="s">
        <v>965</v>
      </c>
      <c r="E234" s="220" t="s">
        <v>966</v>
      </c>
    </row>
    <row r="235" spans="1:5" s="214" customFormat="1" ht="15.6" x14ac:dyDescent="0.3">
      <c r="A235" s="209"/>
      <c r="B235" s="208" t="s">
        <v>967</v>
      </c>
      <c r="C235" s="210"/>
      <c r="D235" s="211"/>
      <c r="E235" s="212" t="s">
        <v>84</v>
      </c>
    </row>
    <row r="236" spans="1:5" s="216" customFormat="1" x14ac:dyDescent="0.25">
      <c r="A236" s="209"/>
      <c r="B236" s="209"/>
      <c r="C236" s="215" t="s">
        <v>968</v>
      </c>
      <c r="D236" s="211"/>
      <c r="E236" s="212" t="s">
        <v>85</v>
      </c>
    </row>
    <row r="237" spans="1:5" x14ac:dyDescent="0.25">
      <c r="A237" s="217"/>
      <c r="B237" s="209"/>
      <c r="C237" s="218"/>
      <c r="D237" s="219" t="s">
        <v>969</v>
      </c>
      <c r="E237" s="220" t="s">
        <v>970</v>
      </c>
    </row>
    <row r="238" spans="1:5" x14ac:dyDescent="0.25">
      <c r="A238" s="217"/>
      <c r="B238" s="209"/>
      <c r="C238" s="218"/>
      <c r="D238" s="219" t="s">
        <v>971</v>
      </c>
      <c r="E238" s="220" t="s">
        <v>972</v>
      </c>
    </row>
    <row r="239" spans="1:5" s="216" customFormat="1" x14ac:dyDescent="0.25">
      <c r="A239" s="209"/>
      <c r="B239" s="209"/>
      <c r="C239" s="215" t="s">
        <v>973</v>
      </c>
      <c r="D239" s="211"/>
      <c r="E239" s="212" t="s">
        <v>125</v>
      </c>
    </row>
    <row r="240" spans="1:5" x14ac:dyDescent="0.25">
      <c r="A240" s="217"/>
      <c r="B240" s="209"/>
      <c r="C240" s="218"/>
      <c r="D240" s="219" t="s">
        <v>974</v>
      </c>
      <c r="E240" s="220" t="s">
        <v>975</v>
      </c>
    </row>
    <row r="241" spans="1:5" x14ac:dyDescent="0.25">
      <c r="A241" s="217"/>
      <c r="B241" s="209"/>
      <c r="C241" s="218"/>
      <c r="D241" s="219" t="s">
        <v>976</v>
      </c>
      <c r="E241" s="220" t="s">
        <v>977</v>
      </c>
    </row>
    <row r="242" spans="1:5" s="216" customFormat="1" x14ac:dyDescent="0.25">
      <c r="A242" s="209"/>
      <c r="B242" s="209"/>
      <c r="C242" s="215" t="s">
        <v>978</v>
      </c>
      <c r="D242" s="211"/>
      <c r="E242" s="212" t="s">
        <v>126</v>
      </c>
    </row>
    <row r="243" spans="1:5" x14ac:dyDescent="0.25">
      <c r="A243" s="217"/>
      <c r="B243" s="209"/>
      <c r="C243" s="218"/>
      <c r="D243" s="219" t="s">
        <v>979</v>
      </c>
      <c r="E243" s="220" t="s">
        <v>980</v>
      </c>
    </row>
    <row r="244" spans="1:5" x14ac:dyDescent="0.25">
      <c r="A244" s="217"/>
      <c r="B244" s="209"/>
      <c r="C244" s="218"/>
      <c r="D244" s="219" t="s">
        <v>981</v>
      </c>
      <c r="E244" s="220" t="s">
        <v>982</v>
      </c>
    </row>
    <row r="245" spans="1:5" x14ac:dyDescent="0.25">
      <c r="A245" s="217"/>
      <c r="B245" s="209"/>
      <c r="C245" s="218"/>
      <c r="D245" s="219" t="s">
        <v>983</v>
      </c>
      <c r="E245" s="220" t="s">
        <v>984</v>
      </c>
    </row>
    <row r="246" spans="1:5" x14ac:dyDescent="0.25">
      <c r="A246" s="217"/>
      <c r="B246" s="209"/>
      <c r="C246" s="218"/>
      <c r="D246" s="222" t="s">
        <v>985</v>
      </c>
      <c r="E246" s="220" t="s">
        <v>986</v>
      </c>
    </row>
    <row r="247" spans="1:5" s="216" customFormat="1" x14ac:dyDescent="0.25">
      <c r="A247" s="209"/>
      <c r="B247" s="209"/>
      <c r="C247" s="215" t="s">
        <v>987</v>
      </c>
      <c r="D247" s="211"/>
      <c r="E247" s="212" t="s">
        <v>127</v>
      </c>
    </row>
    <row r="248" spans="1:5" s="216" customFormat="1" x14ac:dyDescent="0.25">
      <c r="A248" s="209"/>
      <c r="B248" s="209"/>
      <c r="C248" s="215"/>
      <c r="D248" s="233" t="s">
        <v>988</v>
      </c>
      <c r="E248" s="220" t="s">
        <v>989</v>
      </c>
    </row>
    <row r="249" spans="1:5" s="225" customFormat="1" x14ac:dyDescent="0.25">
      <c r="A249" s="209"/>
      <c r="B249" s="209"/>
      <c r="C249" s="215"/>
      <c r="D249" s="233" t="s">
        <v>990</v>
      </c>
      <c r="E249" s="220" t="s">
        <v>991</v>
      </c>
    </row>
    <row r="250" spans="1:5" x14ac:dyDescent="0.25">
      <c r="A250" s="217"/>
      <c r="B250" s="209"/>
      <c r="C250" s="218"/>
      <c r="D250" s="219" t="s">
        <v>992</v>
      </c>
      <c r="E250" s="220" t="s">
        <v>127</v>
      </c>
    </row>
    <row r="251" spans="1:5" s="213" customFormat="1" ht="15" customHeight="1" x14ac:dyDescent="0.3">
      <c r="A251" s="208" t="s">
        <v>993</v>
      </c>
      <c r="B251" s="209"/>
      <c r="C251" s="210"/>
      <c r="D251" s="211"/>
      <c r="E251" s="212" t="s">
        <v>994</v>
      </c>
    </row>
    <row r="252" spans="1:5" s="214" customFormat="1" ht="15.6" x14ac:dyDescent="0.3">
      <c r="A252" s="209"/>
      <c r="B252" s="208" t="s">
        <v>995</v>
      </c>
      <c r="C252" s="210"/>
      <c r="D252" s="211"/>
      <c r="E252" s="212" t="s">
        <v>996</v>
      </c>
    </row>
    <row r="253" spans="1:5" s="216" customFormat="1" x14ac:dyDescent="0.25">
      <c r="A253" s="209"/>
      <c r="B253" s="209"/>
      <c r="C253" s="215" t="s">
        <v>997</v>
      </c>
      <c r="D253" s="211"/>
      <c r="E253" s="212" t="s">
        <v>998</v>
      </c>
    </row>
    <row r="254" spans="1:5" x14ac:dyDescent="0.25">
      <c r="A254" s="217"/>
      <c r="B254" s="209"/>
      <c r="C254" s="218"/>
      <c r="D254" s="219" t="s">
        <v>999</v>
      </c>
      <c r="E254" s="220" t="s">
        <v>1000</v>
      </c>
    </row>
    <row r="255" spans="1:5" x14ac:dyDescent="0.25">
      <c r="A255" s="217"/>
      <c r="B255" s="209"/>
      <c r="C255" s="218"/>
      <c r="D255" s="219" t="s">
        <v>1001</v>
      </c>
      <c r="E255" s="220" t="s">
        <v>1002</v>
      </c>
    </row>
    <row r="256" spans="1:5" x14ac:dyDescent="0.25">
      <c r="A256" s="217"/>
      <c r="B256" s="209"/>
      <c r="C256" s="218"/>
      <c r="D256" s="219" t="s">
        <v>1003</v>
      </c>
      <c r="E256" s="220" t="s">
        <v>1004</v>
      </c>
    </row>
    <row r="257" spans="1:5" s="216" customFormat="1" x14ac:dyDescent="0.25">
      <c r="A257" s="209"/>
      <c r="B257" s="209"/>
      <c r="C257" s="215" t="s">
        <v>1005</v>
      </c>
      <c r="D257" s="211"/>
      <c r="E257" s="212" t="s">
        <v>996</v>
      </c>
    </row>
    <row r="258" spans="1:5" x14ac:dyDescent="0.25">
      <c r="A258" s="217"/>
      <c r="B258" s="209"/>
      <c r="C258" s="218"/>
      <c r="D258" s="219" t="s">
        <v>1006</v>
      </c>
      <c r="E258" s="220" t="s">
        <v>996</v>
      </c>
    </row>
    <row r="259" spans="1:5" s="214" customFormat="1" ht="15.6" x14ac:dyDescent="0.3">
      <c r="A259" s="209"/>
      <c r="B259" s="208" t="s">
        <v>1007</v>
      </c>
      <c r="C259" s="210"/>
      <c r="D259" s="211"/>
      <c r="E259" s="212" t="s">
        <v>1008</v>
      </c>
    </row>
    <row r="260" spans="1:5" s="216" customFormat="1" x14ac:dyDescent="0.25">
      <c r="A260" s="209"/>
      <c r="B260" s="209"/>
      <c r="C260" s="215" t="s">
        <v>1009</v>
      </c>
      <c r="D260" s="211"/>
      <c r="E260" s="212" t="s">
        <v>1010</v>
      </c>
    </row>
    <row r="261" spans="1:5" ht="12.75" customHeight="1" x14ac:dyDescent="0.25">
      <c r="A261" s="217"/>
      <c r="B261" s="209"/>
      <c r="C261" s="218"/>
      <c r="D261" s="219" t="s">
        <v>1011</v>
      </c>
      <c r="E261" s="220" t="s">
        <v>1012</v>
      </c>
    </row>
    <row r="262" spans="1:5" x14ac:dyDescent="0.25">
      <c r="A262" s="217"/>
      <c r="B262" s="209"/>
      <c r="C262" s="218"/>
      <c r="D262" s="219" t="s">
        <v>1013</v>
      </c>
      <c r="E262" s="220" t="s">
        <v>1014</v>
      </c>
    </row>
    <row r="263" spans="1:5" x14ac:dyDescent="0.25">
      <c r="A263" s="234"/>
      <c r="B263" s="209"/>
      <c r="C263" s="218"/>
      <c r="D263" s="219" t="s">
        <v>1015</v>
      </c>
      <c r="E263" s="220" t="s">
        <v>1016</v>
      </c>
    </row>
    <row r="264" spans="1:5" s="216" customFormat="1" x14ac:dyDescent="0.25">
      <c r="A264" s="209"/>
      <c r="B264" s="209"/>
      <c r="C264" s="215" t="s">
        <v>1017</v>
      </c>
      <c r="D264" s="211"/>
      <c r="E264" s="212" t="s">
        <v>1018</v>
      </c>
    </row>
    <row r="265" spans="1:5" x14ac:dyDescent="0.25">
      <c r="A265" s="217"/>
      <c r="B265" s="209"/>
      <c r="C265" s="218"/>
      <c r="D265" s="219" t="s">
        <v>1019</v>
      </c>
      <c r="E265" s="220" t="s">
        <v>1020</v>
      </c>
    </row>
    <row r="266" spans="1:5" x14ac:dyDescent="0.25">
      <c r="A266" s="217"/>
      <c r="B266" s="209"/>
      <c r="C266" s="218"/>
      <c r="D266" s="219" t="s">
        <v>1021</v>
      </c>
      <c r="E266" s="220" t="s">
        <v>1022</v>
      </c>
    </row>
    <row r="267" spans="1:5" s="216" customFormat="1" x14ac:dyDescent="0.25">
      <c r="A267" s="209"/>
      <c r="B267" s="209"/>
      <c r="C267" s="215" t="s">
        <v>1023</v>
      </c>
      <c r="D267" s="211"/>
      <c r="E267" s="212" t="s">
        <v>1024</v>
      </c>
    </row>
    <row r="268" spans="1:5" x14ac:dyDescent="0.25">
      <c r="A268" s="217"/>
      <c r="B268" s="209"/>
      <c r="C268" s="218"/>
      <c r="D268" s="219" t="s">
        <v>1025</v>
      </c>
      <c r="E268" s="220" t="s">
        <v>1026</v>
      </c>
    </row>
    <row r="269" spans="1:5" x14ac:dyDescent="0.25">
      <c r="A269" s="217"/>
      <c r="B269" s="209"/>
      <c r="C269" s="218"/>
      <c r="D269" s="219" t="s">
        <v>1027</v>
      </c>
      <c r="E269" s="220" t="s">
        <v>1028</v>
      </c>
    </row>
    <row r="270" spans="1:5" x14ac:dyDescent="0.25">
      <c r="A270" s="217"/>
      <c r="B270" s="209">
        <v>353</v>
      </c>
      <c r="C270" s="218"/>
      <c r="D270" s="219"/>
      <c r="E270" s="212" t="s">
        <v>1029</v>
      </c>
    </row>
    <row r="271" spans="1:5" x14ac:dyDescent="0.25">
      <c r="A271" s="217"/>
      <c r="B271" s="209"/>
      <c r="C271" s="215">
        <v>3531</v>
      </c>
      <c r="D271" s="211"/>
      <c r="E271" s="212" t="s">
        <v>1029</v>
      </c>
    </row>
    <row r="272" spans="1:5" x14ac:dyDescent="0.25">
      <c r="A272" s="217"/>
      <c r="B272" s="209"/>
      <c r="C272" s="218"/>
      <c r="D272" s="219" t="s">
        <v>1030</v>
      </c>
      <c r="E272" s="220" t="s">
        <v>1029</v>
      </c>
    </row>
    <row r="273" spans="1:5" s="213" customFormat="1" ht="13.5" customHeight="1" x14ac:dyDescent="0.3">
      <c r="A273" s="208" t="s">
        <v>1031</v>
      </c>
      <c r="B273" s="209"/>
      <c r="C273" s="210"/>
      <c r="D273" s="211"/>
      <c r="E273" s="212" t="s">
        <v>112</v>
      </c>
    </row>
    <row r="274" spans="1:5" s="214" customFormat="1" ht="12.75" customHeight="1" x14ac:dyDescent="0.3">
      <c r="A274" s="209"/>
      <c r="B274" s="208" t="s">
        <v>1032</v>
      </c>
      <c r="C274" s="210"/>
      <c r="D274" s="211"/>
      <c r="E274" s="212" t="s">
        <v>1033</v>
      </c>
    </row>
    <row r="275" spans="1:5" s="216" customFormat="1" x14ac:dyDescent="0.25">
      <c r="A275" s="209"/>
      <c r="B275" s="209"/>
      <c r="C275" s="215" t="s">
        <v>1034</v>
      </c>
      <c r="D275" s="211"/>
      <c r="E275" s="212" t="s">
        <v>1035</v>
      </c>
    </row>
    <row r="276" spans="1:5" x14ac:dyDescent="0.25">
      <c r="A276" s="217"/>
      <c r="B276" s="209"/>
      <c r="C276" s="218"/>
      <c r="D276" s="219" t="s">
        <v>1036</v>
      </c>
      <c r="E276" s="220" t="s">
        <v>1037</v>
      </c>
    </row>
    <row r="277" spans="1:5" s="216" customFormat="1" x14ac:dyDescent="0.25">
      <c r="A277" s="209"/>
      <c r="B277" s="209"/>
      <c r="C277" s="235"/>
      <c r="D277" s="236">
        <v>36112</v>
      </c>
      <c r="E277" s="220" t="s">
        <v>1038</v>
      </c>
    </row>
    <row r="278" spans="1:5" x14ac:dyDescent="0.25">
      <c r="A278" s="217"/>
      <c r="B278" s="209"/>
      <c r="C278" s="215" t="s">
        <v>1039</v>
      </c>
      <c r="D278" s="211"/>
      <c r="E278" s="212" t="s">
        <v>1040</v>
      </c>
    </row>
    <row r="279" spans="1:5" x14ac:dyDescent="0.25">
      <c r="A279" s="217"/>
      <c r="B279" s="209"/>
      <c r="C279" s="218"/>
      <c r="D279" s="219" t="s">
        <v>1041</v>
      </c>
      <c r="E279" s="220" t="s">
        <v>1042</v>
      </c>
    </row>
    <row r="280" spans="1:5" x14ac:dyDescent="0.25">
      <c r="A280" s="217"/>
      <c r="B280" s="209"/>
      <c r="C280" s="237"/>
      <c r="D280" s="236" t="s">
        <v>1043</v>
      </c>
      <c r="E280" s="220" t="s">
        <v>1044</v>
      </c>
    </row>
    <row r="281" spans="1:5" x14ac:dyDescent="0.25">
      <c r="A281" s="217"/>
      <c r="B281" s="209">
        <v>362</v>
      </c>
      <c r="C281" s="218"/>
      <c r="D281" s="219"/>
      <c r="E281" s="231" t="s">
        <v>1045</v>
      </c>
    </row>
    <row r="282" spans="1:5" x14ac:dyDescent="0.25">
      <c r="A282" s="217"/>
      <c r="B282" s="209"/>
      <c r="C282" s="210">
        <v>3621</v>
      </c>
      <c r="D282" s="219"/>
      <c r="E282" s="238" t="s">
        <v>1046</v>
      </c>
    </row>
    <row r="283" spans="1:5" x14ac:dyDescent="0.25">
      <c r="A283" s="217"/>
      <c r="B283" s="209"/>
      <c r="C283" s="210"/>
      <c r="D283" s="219" t="s">
        <v>1047</v>
      </c>
      <c r="E283" s="220" t="s">
        <v>1048</v>
      </c>
    </row>
    <row r="284" spans="1:5" x14ac:dyDescent="0.25">
      <c r="A284" s="217"/>
      <c r="B284" s="209"/>
      <c r="C284" s="210"/>
      <c r="D284" s="219" t="s">
        <v>1049</v>
      </c>
      <c r="E284" s="239" t="s">
        <v>1050</v>
      </c>
    </row>
    <row r="285" spans="1:5" x14ac:dyDescent="0.25">
      <c r="A285" s="217"/>
      <c r="B285" s="209"/>
      <c r="C285" s="210">
        <v>3622</v>
      </c>
      <c r="D285" s="219"/>
      <c r="E285" s="238" t="s">
        <v>1051</v>
      </c>
    </row>
    <row r="286" spans="1:5" s="214" customFormat="1" ht="15.6" x14ac:dyDescent="0.3">
      <c r="A286" s="209"/>
      <c r="B286" s="208"/>
      <c r="C286" s="210"/>
      <c r="D286" s="232" t="s">
        <v>1052</v>
      </c>
      <c r="E286" s="220" t="s">
        <v>1053</v>
      </c>
    </row>
    <row r="287" spans="1:5" s="216" customFormat="1" x14ac:dyDescent="0.25">
      <c r="A287" s="209"/>
      <c r="B287" s="209"/>
      <c r="C287" s="215"/>
      <c r="D287" s="232" t="s">
        <v>1054</v>
      </c>
      <c r="E287" s="239" t="s">
        <v>1055</v>
      </c>
    </row>
    <row r="288" spans="1:5" s="214" customFormat="1" ht="15.6" x14ac:dyDescent="0.3">
      <c r="A288" s="209"/>
      <c r="B288" s="208" t="s">
        <v>1056</v>
      </c>
      <c r="C288" s="210"/>
      <c r="D288" s="211"/>
      <c r="E288" s="212" t="s">
        <v>1057</v>
      </c>
    </row>
    <row r="289" spans="1:5" s="216" customFormat="1" x14ac:dyDescent="0.25">
      <c r="A289" s="209"/>
      <c r="B289" s="209"/>
      <c r="C289" s="215" t="s">
        <v>1058</v>
      </c>
      <c r="D289" s="211"/>
      <c r="E289" s="212" t="s">
        <v>1059</v>
      </c>
    </row>
    <row r="290" spans="1:5" x14ac:dyDescent="0.25">
      <c r="A290" s="217"/>
      <c r="B290" s="209"/>
      <c r="C290" s="218"/>
      <c r="D290" s="219" t="s">
        <v>1060</v>
      </c>
      <c r="E290" s="220" t="s">
        <v>1061</v>
      </c>
    </row>
    <row r="291" spans="1:5" x14ac:dyDescent="0.25">
      <c r="A291" s="217"/>
      <c r="B291" s="209"/>
      <c r="C291" s="218"/>
      <c r="D291" s="219">
        <v>36314</v>
      </c>
      <c r="E291" s="220" t="s">
        <v>1062</v>
      </c>
    </row>
    <row r="292" spans="1:5" x14ac:dyDescent="0.25">
      <c r="A292" s="217"/>
      <c r="B292" s="209"/>
      <c r="C292" s="218"/>
      <c r="D292" s="219">
        <v>36315</v>
      </c>
      <c r="E292" s="220" t="s">
        <v>1063</v>
      </c>
    </row>
    <row r="293" spans="1:5" x14ac:dyDescent="0.25">
      <c r="A293" s="217"/>
      <c r="B293" s="209"/>
      <c r="C293" s="218"/>
      <c r="D293" s="219">
        <v>36316</v>
      </c>
      <c r="E293" s="220" t="s">
        <v>1064</v>
      </c>
    </row>
    <row r="294" spans="1:5" x14ac:dyDescent="0.25">
      <c r="A294" s="217"/>
      <c r="B294" s="209"/>
      <c r="C294" s="218"/>
      <c r="D294" s="219">
        <v>36317</v>
      </c>
      <c r="E294" s="220" t="s">
        <v>1065</v>
      </c>
    </row>
    <row r="295" spans="1:5" x14ac:dyDescent="0.25">
      <c r="A295" s="217"/>
      <c r="B295" s="209"/>
      <c r="C295" s="218"/>
      <c r="D295" s="219">
        <v>36318</v>
      </c>
      <c r="E295" s="220" t="s">
        <v>1066</v>
      </c>
    </row>
    <row r="296" spans="1:5" x14ac:dyDescent="0.25">
      <c r="A296" s="217"/>
      <c r="B296" s="209"/>
      <c r="C296" s="218"/>
      <c r="D296" s="219" t="s">
        <v>1067</v>
      </c>
      <c r="E296" s="220" t="s">
        <v>1068</v>
      </c>
    </row>
    <row r="297" spans="1:5" s="216" customFormat="1" x14ac:dyDescent="0.25">
      <c r="A297" s="209"/>
      <c r="B297" s="209"/>
      <c r="C297" s="215" t="s">
        <v>1069</v>
      </c>
      <c r="D297" s="211"/>
      <c r="E297" s="212" t="s">
        <v>1070</v>
      </c>
    </row>
    <row r="298" spans="1:5" x14ac:dyDescent="0.25">
      <c r="A298" s="217"/>
      <c r="B298" s="209"/>
      <c r="C298" s="218"/>
      <c r="D298" s="219">
        <v>36323</v>
      </c>
      <c r="E298" s="220" t="s">
        <v>1071</v>
      </c>
    </row>
    <row r="299" spans="1:5" x14ac:dyDescent="0.25">
      <c r="A299" s="217"/>
      <c r="B299" s="209"/>
      <c r="C299" s="218"/>
      <c r="D299" s="219">
        <v>36324</v>
      </c>
      <c r="E299" s="220" t="s">
        <v>1072</v>
      </c>
    </row>
    <row r="300" spans="1:5" x14ac:dyDescent="0.25">
      <c r="A300" s="217"/>
      <c r="B300" s="209"/>
      <c r="C300" s="218"/>
      <c r="D300" s="219">
        <v>36325</v>
      </c>
      <c r="E300" s="220" t="s">
        <v>1073</v>
      </c>
    </row>
    <row r="301" spans="1:5" x14ac:dyDescent="0.25">
      <c r="A301" s="217"/>
      <c r="B301" s="209"/>
      <c r="C301" s="218"/>
      <c r="D301" s="219">
        <v>36326</v>
      </c>
      <c r="E301" s="220" t="s">
        <v>1074</v>
      </c>
    </row>
    <row r="302" spans="1:5" x14ac:dyDescent="0.25">
      <c r="A302" s="217"/>
      <c r="B302" s="209"/>
      <c r="C302" s="218"/>
      <c r="D302" s="219">
        <v>36327</v>
      </c>
      <c r="E302" s="220" t="s">
        <v>1075</v>
      </c>
    </row>
    <row r="303" spans="1:5" x14ac:dyDescent="0.25">
      <c r="A303" s="217"/>
      <c r="B303" s="209"/>
      <c r="C303" s="218"/>
      <c r="D303" s="219">
        <v>36328</v>
      </c>
      <c r="E303" s="220" t="s">
        <v>1076</v>
      </c>
    </row>
    <row r="304" spans="1:5" x14ac:dyDescent="0.25">
      <c r="A304" s="217"/>
      <c r="B304" s="209"/>
      <c r="C304" s="218"/>
      <c r="D304" s="219" t="s">
        <v>1077</v>
      </c>
      <c r="E304" s="220" t="s">
        <v>1078</v>
      </c>
    </row>
    <row r="305" spans="1:5" s="224" customFormat="1" x14ac:dyDescent="0.25">
      <c r="A305" s="217"/>
      <c r="B305" s="240">
        <v>366</v>
      </c>
      <c r="C305" s="241"/>
      <c r="D305" s="242"/>
      <c r="E305" s="243" t="s">
        <v>113</v>
      </c>
    </row>
    <row r="306" spans="1:5" s="224" customFormat="1" x14ac:dyDescent="0.25">
      <c r="A306" s="217"/>
      <c r="B306" s="240"/>
      <c r="C306" s="244">
        <v>3661</v>
      </c>
      <c r="D306" s="242"/>
      <c r="E306" s="243" t="s">
        <v>114</v>
      </c>
    </row>
    <row r="307" spans="1:5" s="224" customFormat="1" x14ac:dyDescent="0.25">
      <c r="A307" s="217"/>
      <c r="B307" s="240"/>
      <c r="C307" s="241"/>
      <c r="D307" s="242" t="s">
        <v>1079</v>
      </c>
      <c r="E307" s="245" t="s">
        <v>114</v>
      </c>
    </row>
    <row r="308" spans="1:5" s="224" customFormat="1" x14ac:dyDescent="0.25">
      <c r="A308" s="217"/>
      <c r="B308" s="240"/>
      <c r="C308" s="246">
        <v>3662</v>
      </c>
      <c r="D308" s="242"/>
      <c r="E308" s="243" t="s">
        <v>123</v>
      </c>
    </row>
    <row r="309" spans="1:5" s="224" customFormat="1" x14ac:dyDescent="0.25">
      <c r="A309" s="217"/>
      <c r="B309" s="240"/>
      <c r="C309" s="241"/>
      <c r="D309" s="242" t="s">
        <v>1080</v>
      </c>
      <c r="E309" s="245" t="s">
        <v>123</v>
      </c>
    </row>
    <row r="310" spans="1:5" s="224" customFormat="1" x14ac:dyDescent="0.25">
      <c r="A310" s="217"/>
      <c r="B310" s="209">
        <v>367</v>
      </c>
      <c r="C310" s="218"/>
      <c r="D310" s="219"/>
      <c r="E310" s="212" t="s">
        <v>1081</v>
      </c>
    </row>
    <row r="311" spans="1:5" s="224" customFormat="1" x14ac:dyDescent="0.25">
      <c r="A311" s="217"/>
      <c r="B311" s="209"/>
      <c r="C311" s="210">
        <v>3672</v>
      </c>
      <c r="D311" s="227"/>
      <c r="E311" s="212" t="s">
        <v>1082</v>
      </c>
    </row>
    <row r="312" spans="1:5" s="224" customFormat="1" x14ac:dyDescent="0.25">
      <c r="A312" s="217"/>
      <c r="B312" s="209"/>
      <c r="C312" s="218"/>
      <c r="D312" s="219">
        <v>36721</v>
      </c>
      <c r="E312" s="220" t="s">
        <v>1082</v>
      </c>
    </row>
    <row r="313" spans="1:5" s="224" customFormat="1" x14ac:dyDescent="0.25">
      <c r="A313" s="217"/>
      <c r="B313" s="209"/>
      <c r="C313" s="210">
        <v>3673</v>
      </c>
      <c r="D313" s="227"/>
      <c r="E313" s="212" t="s">
        <v>1083</v>
      </c>
    </row>
    <row r="314" spans="1:5" s="224" customFormat="1" x14ac:dyDescent="0.25">
      <c r="A314" s="217"/>
      <c r="B314" s="209"/>
      <c r="C314" s="218"/>
      <c r="D314" s="219">
        <v>36731</v>
      </c>
      <c r="E314" s="220" t="s">
        <v>1083</v>
      </c>
    </row>
    <row r="315" spans="1:5" s="224" customFormat="1" x14ac:dyDescent="0.25">
      <c r="A315" s="217"/>
      <c r="B315" s="209"/>
      <c r="C315" s="210">
        <v>3674</v>
      </c>
      <c r="D315" s="227"/>
      <c r="E315" s="212" t="s">
        <v>1084</v>
      </c>
    </row>
    <row r="316" spans="1:5" s="224" customFormat="1" x14ac:dyDescent="0.25">
      <c r="A316" s="217"/>
      <c r="B316" s="209"/>
      <c r="C316" s="218"/>
      <c r="D316" s="219">
        <v>36741</v>
      </c>
      <c r="E316" s="220" t="s">
        <v>1084</v>
      </c>
    </row>
    <row r="317" spans="1:5" s="224" customFormat="1" x14ac:dyDescent="0.25">
      <c r="A317" s="217"/>
      <c r="B317" s="209">
        <v>368</v>
      </c>
      <c r="C317" s="210"/>
      <c r="D317" s="219"/>
      <c r="E317" s="212" t="s">
        <v>1085</v>
      </c>
    </row>
    <row r="318" spans="1:5" s="224" customFormat="1" x14ac:dyDescent="0.25">
      <c r="A318" s="217"/>
      <c r="B318" s="209"/>
      <c r="C318" s="210">
        <v>3681</v>
      </c>
      <c r="D318" s="219"/>
      <c r="E318" s="212" t="s">
        <v>1086</v>
      </c>
    </row>
    <row r="319" spans="1:5" s="224" customFormat="1" x14ac:dyDescent="0.25">
      <c r="A319" s="217"/>
      <c r="B319" s="209"/>
      <c r="C319" s="210"/>
      <c r="D319" s="219" t="s">
        <v>1087</v>
      </c>
      <c r="E319" s="220" t="s">
        <v>1088</v>
      </c>
    </row>
    <row r="320" spans="1:5" s="224" customFormat="1" ht="12.75" customHeight="1" x14ac:dyDescent="0.25">
      <c r="A320" s="217"/>
      <c r="B320" s="209"/>
      <c r="C320" s="210"/>
      <c r="D320" s="219" t="s">
        <v>1089</v>
      </c>
      <c r="E320" s="220" t="s">
        <v>1090</v>
      </c>
    </row>
    <row r="321" spans="1:5" s="224" customFormat="1" x14ac:dyDescent="0.25">
      <c r="A321" s="217"/>
      <c r="B321" s="209"/>
      <c r="C321" s="210"/>
      <c r="D321" s="219" t="s">
        <v>1091</v>
      </c>
      <c r="E321" s="220" t="s">
        <v>1092</v>
      </c>
    </row>
    <row r="322" spans="1:5" s="224" customFormat="1" x14ac:dyDescent="0.25">
      <c r="A322" s="217"/>
      <c r="B322" s="209"/>
      <c r="C322" s="210"/>
      <c r="D322" s="219" t="s">
        <v>1093</v>
      </c>
      <c r="E322" s="220" t="s">
        <v>1094</v>
      </c>
    </row>
    <row r="323" spans="1:5" s="224" customFormat="1" x14ac:dyDescent="0.25">
      <c r="A323" s="217"/>
      <c r="B323" s="209"/>
      <c r="C323" s="210"/>
      <c r="D323" s="219" t="s">
        <v>1095</v>
      </c>
      <c r="E323" s="220" t="s">
        <v>1096</v>
      </c>
    </row>
    <row r="324" spans="1:5" s="224" customFormat="1" x14ac:dyDescent="0.25">
      <c r="A324" s="217"/>
      <c r="B324" s="209"/>
      <c r="C324" s="210"/>
      <c r="D324" s="219" t="s">
        <v>1097</v>
      </c>
      <c r="E324" s="220" t="s">
        <v>1098</v>
      </c>
    </row>
    <row r="325" spans="1:5" s="224" customFormat="1" x14ac:dyDescent="0.25">
      <c r="A325" s="217"/>
      <c r="B325" s="209"/>
      <c r="C325" s="210"/>
      <c r="D325" s="219" t="s">
        <v>1099</v>
      </c>
      <c r="E325" s="220" t="s">
        <v>1100</v>
      </c>
    </row>
    <row r="326" spans="1:5" s="224" customFormat="1" x14ac:dyDescent="0.25">
      <c r="A326" s="217"/>
      <c r="B326" s="209"/>
      <c r="C326" s="210"/>
      <c r="D326" s="219" t="s">
        <v>1101</v>
      </c>
      <c r="E326" s="220" t="s">
        <v>1102</v>
      </c>
    </row>
    <row r="327" spans="1:5" s="224" customFormat="1" x14ac:dyDescent="0.25">
      <c r="A327" s="217"/>
      <c r="B327" s="209"/>
      <c r="C327" s="210"/>
      <c r="D327" s="219" t="s">
        <v>1103</v>
      </c>
      <c r="E327" s="220" t="s">
        <v>1104</v>
      </c>
    </row>
    <row r="328" spans="1:5" s="224" customFormat="1" x14ac:dyDescent="0.25">
      <c r="A328" s="217"/>
      <c r="B328" s="209"/>
      <c r="C328" s="210">
        <v>3682</v>
      </c>
      <c r="D328" s="219"/>
      <c r="E328" s="212" t="s">
        <v>1105</v>
      </c>
    </row>
    <row r="329" spans="1:5" s="224" customFormat="1" ht="12.75" customHeight="1" x14ac:dyDescent="0.25">
      <c r="A329" s="217"/>
      <c r="B329" s="209"/>
      <c r="C329" s="210"/>
      <c r="D329" s="219" t="s">
        <v>1106</v>
      </c>
      <c r="E329" s="220" t="s">
        <v>1107</v>
      </c>
    </row>
    <row r="330" spans="1:5" s="224" customFormat="1" ht="12.75" customHeight="1" x14ac:dyDescent="0.25">
      <c r="A330" s="217"/>
      <c r="B330" s="209"/>
      <c r="C330" s="210"/>
      <c r="D330" s="219" t="s">
        <v>1108</v>
      </c>
      <c r="E330" s="220" t="s">
        <v>1109</v>
      </c>
    </row>
    <row r="331" spans="1:5" s="224" customFormat="1" ht="12.75" customHeight="1" x14ac:dyDescent="0.25">
      <c r="A331" s="217"/>
      <c r="B331" s="209"/>
      <c r="C331" s="210"/>
      <c r="D331" s="219" t="s">
        <v>1110</v>
      </c>
      <c r="E331" s="220" t="s">
        <v>1111</v>
      </c>
    </row>
    <row r="332" spans="1:5" s="224" customFormat="1" ht="12.75" customHeight="1" x14ac:dyDescent="0.25">
      <c r="A332" s="217"/>
      <c r="B332" s="209"/>
      <c r="C332" s="210"/>
      <c r="D332" s="219" t="s">
        <v>1112</v>
      </c>
      <c r="E332" s="220" t="s">
        <v>1113</v>
      </c>
    </row>
    <row r="333" spans="1:5" s="224" customFormat="1" x14ac:dyDescent="0.25">
      <c r="A333" s="217"/>
      <c r="B333" s="209"/>
      <c r="C333" s="210"/>
      <c r="D333" s="219" t="s">
        <v>1114</v>
      </c>
      <c r="E333" s="220" t="s">
        <v>1115</v>
      </c>
    </row>
    <row r="334" spans="1:5" s="224" customFormat="1" x14ac:dyDescent="0.25">
      <c r="A334" s="217"/>
      <c r="B334" s="209"/>
      <c r="C334" s="210"/>
      <c r="D334" s="219" t="s">
        <v>1116</v>
      </c>
      <c r="E334" s="220" t="s">
        <v>1117</v>
      </c>
    </row>
    <row r="335" spans="1:5" s="224" customFormat="1" x14ac:dyDescent="0.25">
      <c r="A335" s="217"/>
      <c r="B335" s="209"/>
      <c r="C335" s="210"/>
      <c r="D335" s="219" t="s">
        <v>1118</v>
      </c>
      <c r="E335" s="220" t="s">
        <v>1119</v>
      </c>
    </row>
    <row r="336" spans="1:5" s="224" customFormat="1" x14ac:dyDescent="0.25">
      <c r="A336" s="217"/>
      <c r="B336" s="209"/>
      <c r="C336" s="210"/>
      <c r="D336" s="219" t="s">
        <v>1120</v>
      </c>
      <c r="E336" s="220" t="s">
        <v>1121</v>
      </c>
    </row>
    <row r="337" spans="1:5" s="224" customFormat="1" ht="12.75" customHeight="1" x14ac:dyDescent="0.25">
      <c r="A337" s="217"/>
      <c r="B337" s="209"/>
      <c r="C337" s="210"/>
      <c r="D337" s="219" t="s">
        <v>1122</v>
      </c>
      <c r="E337" s="220" t="s">
        <v>1123</v>
      </c>
    </row>
    <row r="338" spans="1:5" s="224" customFormat="1" x14ac:dyDescent="0.25">
      <c r="A338" s="217"/>
      <c r="B338" s="209">
        <v>369</v>
      </c>
      <c r="C338" s="210"/>
      <c r="D338" s="227"/>
      <c r="E338" s="212" t="s">
        <v>6</v>
      </c>
    </row>
    <row r="339" spans="1:5" s="224" customFormat="1" x14ac:dyDescent="0.25">
      <c r="A339" s="217"/>
      <c r="B339" s="209"/>
      <c r="C339" s="210">
        <v>3691</v>
      </c>
      <c r="D339" s="227"/>
      <c r="E339" s="212" t="s">
        <v>132</v>
      </c>
    </row>
    <row r="340" spans="1:5" s="224" customFormat="1" x14ac:dyDescent="0.25">
      <c r="A340" s="217"/>
      <c r="B340" s="209"/>
      <c r="C340" s="210"/>
      <c r="D340" s="219">
        <v>36911</v>
      </c>
      <c r="E340" s="220" t="s">
        <v>132</v>
      </c>
    </row>
    <row r="341" spans="1:5" s="224" customFormat="1" x14ac:dyDescent="0.25">
      <c r="A341" s="217"/>
      <c r="B341" s="209"/>
      <c r="C341" s="210">
        <v>3692</v>
      </c>
      <c r="D341" s="227"/>
      <c r="E341" s="212" t="s">
        <v>1124</v>
      </c>
    </row>
    <row r="342" spans="1:5" s="224" customFormat="1" x14ac:dyDescent="0.25">
      <c r="A342" s="217"/>
      <c r="B342" s="209"/>
      <c r="C342" s="210"/>
      <c r="D342" s="219">
        <v>36921</v>
      </c>
      <c r="E342" s="220" t="s">
        <v>1124</v>
      </c>
    </row>
    <row r="343" spans="1:5" s="224" customFormat="1" x14ac:dyDescent="0.25">
      <c r="A343" s="217"/>
      <c r="B343" s="209"/>
      <c r="C343" s="210">
        <v>3693</v>
      </c>
      <c r="D343" s="227"/>
      <c r="E343" s="212" t="s">
        <v>185</v>
      </c>
    </row>
    <row r="344" spans="1:5" s="224" customFormat="1" x14ac:dyDescent="0.25">
      <c r="A344" s="217"/>
      <c r="B344" s="209"/>
      <c r="C344" s="210"/>
      <c r="D344" s="219">
        <v>36931</v>
      </c>
      <c r="E344" s="220" t="s">
        <v>185</v>
      </c>
    </row>
    <row r="345" spans="1:5" s="224" customFormat="1" x14ac:dyDescent="0.25">
      <c r="A345" s="217"/>
      <c r="B345" s="209"/>
      <c r="C345" s="210">
        <v>3694</v>
      </c>
      <c r="D345" s="227"/>
      <c r="E345" s="212" t="s">
        <v>219</v>
      </c>
    </row>
    <row r="346" spans="1:5" s="224" customFormat="1" x14ac:dyDescent="0.25">
      <c r="A346" s="217"/>
      <c r="B346" s="209"/>
      <c r="C346" s="210"/>
      <c r="D346" s="219">
        <v>36941</v>
      </c>
      <c r="E346" s="220" t="s">
        <v>219</v>
      </c>
    </row>
    <row r="347" spans="1:5" s="248" customFormat="1" ht="12.75" customHeight="1" x14ac:dyDescent="0.3">
      <c r="A347" s="247" t="s">
        <v>1125</v>
      </c>
      <c r="B347" s="209"/>
      <c r="C347" s="210"/>
      <c r="D347" s="211"/>
      <c r="E347" s="212" t="s">
        <v>116</v>
      </c>
    </row>
    <row r="348" spans="1:5" s="214" customFormat="1" ht="15.6" x14ac:dyDescent="0.3">
      <c r="A348" s="209"/>
      <c r="B348" s="208" t="s">
        <v>1126</v>
      </c>
      <c r="C348" s="210"/>
      <c r="D348" s="211"/>
      <c r="E348" s="212" t="s">
        <v>1127</v>
      </c>
    </row>
    <row r="349" spans="1:5" s="216" customFormat="1" x14ac:dyDescent="0.25">
      <c r="A349" s="209"/>
      <c r="B349" s="209"/>
      <c r="C349" s="215" t="s">
        <v>1128</v>
      </c>
      <c r="D349" s="211"/>
      <c r="E349" s="212" t="s">
        <v>1129</v>
      </c>
    </row>
    <row r="350" spans="1:5" x14ac:dyDescent="0.25">
      <c r="A350" s="217"/>
      <c r="B350" s="209"/>
      <c r="C350" s="218"/>
      <c r="D350" s="219" t="s">
        <v>1130</v>
      </c>
      <c r="E350" s="220" t="s">
        <v>1131</v>
      </c>
    </row>
    <row r="351" spans="1:5" x14ac:dyDescent="0.25">
      <c r="A351" s="217"/>
      <c r="B351" s="209"/>
      <c r="C351" s="218"/>
      <c r="D351" s="219" t="s">
        <v>1132</v>
      </c>
      <c r="E351" s="220" t="s">
        <v>1133</v>
      </c>
    </row>
    <row r="352" spans="1:5" x14ac:dyDescent="0.25">
      <c r="A352" s="217"/>
      <c r="B352" s="209"/>
      <c r="C352" s="218"/>
      <c r="D352" s="219" t="s">
        <v>1134</v>
      </c>
      <c r="E352" s="220" t="s">
        <v>1135</v>
      </c>
    </row>
    <row r="353" spans="1:5" x14ac:dyDescent="0.25">
      <c r="A353" s="217"/>
      <c r="B353" s="209"/>
      <c r="C353" s="218"/>
      <c r="D353" s="219" t="s">
        <v>1136</v>
      </c>
      <c r="E353" s="220" t="s">
        <v>1137</v>
      </c>
    </row>
    <row r="354" spans="1:5" x14ac:dyDescent="0.25">
      <c r="A354" s="217"/>
      <c r="B354" s="209"/>
      <c r="C354" s="218"/>
      <c r="D354" s="219" t="s">
        <v>1138</v>
      </c>
      <c r="E354" s="249" t="s">
        <v>1139</v>
      </c>
    </row>
    <row r="355" spans="1:5" x14ac:dyDescent="0.25">
      <c r="A355" s="217"/>
      <c r="B355" s="209"/>
      <c r="C355" s="218"/>
      <c r="D355" s="219" t="s">
        <v>1140</v>
      </c>
      <c r="E355" s="220" t="s">
        <v>1141</v>
      </c>
    </row>
    <row r="356" spans="1:5" x14ac:dyDescent="0.25">
      <c r="A356" s="217"/>
      <c r="B356" s="209"/>
      <c r="C356" s="218"/>
      <c r="D356" s="219">
        <v>37118</v>
      </c>
      <c r="E356" s="220" t="s">
        <v>1142</v>
      </c>
    </row>
    <row r="357" spans="1:5" x14ac:dyDescent="0.25">
      <c r="A357" s="217"/>
      <c r="B357" s="209"/>
      <c r="C357" s="218"/>
      <c r="D357" s="219" t="s">
        <v>1143</v>
      </c>
      <c r="E357" s="220" t="s">
        <v>1144</v>
      </c>
    </row>
    <row r="358" spans="1:5" s="216" customFormat="1" x14ac:dyDescent="0.25">
      <c r="A358" s="209"/>
      <c r="B358" s="209"/>
      <c r="C358" s="215" t="s">
        <v>1145</v>
      </c>
      <c r="D358" s="211"/>
      <c r="E358" s="212" t="s">
        <v>1146</v>
      </c>
    </row>
    <row r="359" spans="1:5" x14ac:dyDescent="0.25">
      <c r="A359" s="217"/>
      <c r="B359" s="209"/>
      <c r="C359" s="218"/>
      <c r="D359" s="219" t="s">
        <v>1147</v>
      </c>
      <c r="E359" s="220" t="s">
        <v>1148</v>
      </c>
    </row>
    <row r="360" spans="1:5" x14ac:dyDescent="0.25">
      <c r="A360" s="217"/>
      <c r="B360" s="209"/>
      <c r="C360" s="218"/>
      <c r="D360" s="219" t="s">
        <v>1149</v>
      </c>
      <c r="E360" s="220" t="s">
        <v>1150</v>
      </c>
    </row>
    <row r="361" spans="1:5" x14ac:dyDescent="0.25">
      <c r="A361" s="217"/>
      <c r="B361" s="209"/>
      <c r="C361" s="218"/>
      <c r="D361" s="219" t="s">
        <v>1151</v>
      </c>
      <c r="E361" s="220" t="s">
        <v>1152</v>
      </c>
    </row>
    <row r="362" spans="1:5" x14ac:dyDescent="0.25">
      <c r="A362" s="217"/>
      <c r="B362" s="209"/>
      <c r="C362" s="218"/>
      <c r="D362" s="219" t="s">
        <v>1153</v>
      </c>
      <c r="E362" s="220" t="s">
        <v>1154</v>
      </c>
    </row>
    <row r="363" spans="1:5" x14ac:dyDescent="0.25">
      <c r="A363" s="217"/>
      <c r="B363" s="209"/>
      <c r="C363" s="218"/>
      <c r="D363" s="219" t="s">
        <v>1155</v>
      </c>
      <c r="E363" s="220" t="s">
        <v>1156</v>
      </c>
    </row>
    <row r="364" spans="1:5" s="255" customFormat="1" x14ac:dyDescent="0.25">
      <c r="A364" s="250"/>
      <c r="B364" s="251"/>
      <c r="C364" s="252">
        <v>3713</v>
      </c>
      <c r="D364" s="253"/>
      <c r="E364" s="254" t="s">
        <v>1157</v>
      </c>
    </row>
    <row r="365" spans="1:5" s="255" customFormat="1" x14ac:dyDescent="0.25">
      <c r="A365" s="250"/>
      <c r="B365" s="251"/>
      <c r="C365" s="256"/>
      <c r="D365" s="253" t="s">
        <v>1158</v>
      </c>
      <c r="E365" s="249" t="s">
        <v>1131</v>
      </c>
    </row>
    <row r="366" spans="1:5" s="255" customFormat="1" x14ac:dyDescent="0.25">
      <c r="A366" s="250"/>
      <c r="B366" s="251"/>
      <c r="C366" s="256"/>
      <c r="D366" s="253" t="s">
        <v>1159</v>
      </c>
      <c r="E366" s="249" t="s">
        <v>1133</v>
      </c>
    </row>
    <row r="367" spans="1:5" s="255" customFormat="1" x14ac:dyDescent="0.25">
      <c r="A367" s="250"/>
      <c r="B367" s="251"/>
      <c r="C367" s="256"/>
      <c r="D367" s="253" t="s">
        <v>1160</v>
      </c>
      <c r="E367" s="249" t="s">
        <v>1144</v>
      </c>
    </row>
    <row r="368" spans="1:5" s="255" customFormat="1" x14ac:dyDescent="0.25">
      <c r="A368" s="250"/>
      <c r="B368" s="251"/>
      <c r="C368" s="252">
        <v>3714</v>
      </c>
      <c r="D368" s="253"/>
      <c r="E368" s="254" t="s">
        <v>1161</v>
      </c>
    </row>
    <row r="369" spans="1:5" s="255" customFormat="1" x14ac:dyDescent="0.25">
      <c r="A369" s="250"/>
      <c r="B369" s="251"/>
      <c r="C369" s="256"/>
      <c r="D369" s="253" t="s">
        <v>1162</v>
      </c>
      <c r="E369" s="249" t="s">
        <v>1148</v>
      </c>
    </row>
    <row r="370" spans="1:5" s="255" customFormat="1" x14ac:dyDescent="0.25">
      <c r="A370" s="250"/>
      <c r="B370" s="251"/>
      <c r="C370" s="256"/>
      <c r="D370" s="253" t="s">
        <v>1163</v>
      </c>
      <c r="E370" s="249" t="s">
        <v>1152</v>
      </c>
    </row>
    <row r="371" spans="1:5" s="255" customFormat="1" x14ac:dyDescent="0.25">
      <c r="A371" s="250"/>
      <c r="B371" s="251"/>
      <c r="C371" s="256"/>
      <c r="D371" s="253" t="s">
        <v>1164</v>
      </c>
      <c r="E371" s="249" t="s">
        <v>1154</v>
      </c>
    </row>
    <row r="372" spans="1:5" s="255" customFormat="1" x14ac:dyDescent="0.25">
      <c r="A372" s="250"/>
      <c r="B372" s="251"/>
      <c r="C372" s="256"/>
      <c r="D372" s="253" t="s">
        <v>1165</v>
      </c>
      <c r="E372" s="249" t="s">
        <v>1156</v>
      </c>
    </row>
    <row r="373" spans="1:5" s="255" customFormat="1" x14ac:dyDescent="0.25">
      <c r="A373" s="250"/>
      <c r="B373" s="251"/>
      <c r="C373" s="210">
        <v>3715</v>
      </c>
      <c r="D373" s="219"/>
      <c r="E373" s="212" t="s">
        <v>1166</v>
      </c>
    </row>
    <row r="374" spans="1:5" s="255" customFormat="1" x14ac:dyDescent="0.25">
      <c r="A374" s="250"/>
      <c r="B374" s="251"/>
      <c r="C374" s="218"/>
      <c r="D374" s="219" t="s">
        <v>1167</v>
      </c>
      <c r="E374" s="220" t="s">
        <v>1166</v>
      </c>
    </row>
    <row r="375" spans="1:5" s="214" customFormat="1" ht="15.6" x14ac:dyDescent="0.3">
      <c r="A375" s="209"/>
      <c r="B375" s="208" t="s">
        <v>1168</v>
      </c>
      <c r="C375" s="210"/>
      <c r="D375" s="211"/>
      <c r="E375" s="212" t="s">
        <v>117</v>
      </c>
    </row>
    <row r="376" spans="1:5" s="216" customFormat="1" x14ac:dyDescent="0.25">
      <c r="A376" s="209"/>
      <c r="B376" s="209"/>
      <c r="C376" s="215" t="s">
        <v>1169</v>
      </c>
      <c r="D376" s="211"/>
      <c r="E376" s="212" t="s">
        <v>118</v>
      </c>
    </row>
    <row r="377" spans="1:5" x14ac:dyDescent="0.25">
      <c r="A377" s="217"/>
      <c r="B377" s="209"/>
      <c r="C377" s="218"/>
      <c r="D377" s="219" t="s">
        <v>1170</v>
      </c>
      <c r="E377" s="220" t="s">
        <v>1171</v>
      </c>
    </row>
    <row r="378" spans="1:5" x14ac:dyDescent="0.25">
      <c r="A378" s="217"/>
      <c r="B378" s="209"/>
      <c r="C378" s="218"/>
      <c r="D378" s="219" t="s">
        <v>1172</v>
      </c>
      <c r="E378" s="220" t="s">
        <v>1173</v>
      </c>
    </row>
    <row r="379" spans="1:5" x14ac:dyDescent="0.25">
      <c r="A379" s="217"/>
      <c r="B379" s="209"/>
      <c r="C379" s="218"/>
      <c r="D379" s="219" t="s">
        <v>1174</v>
      </c>
      <c r="E379" s="223" t="s">
        <v>1175</v>
      </c>
    </row>
    <row r="380" spans="1:5" s="257" customFormat="1" x14ac:dyDescent="0.25">
      <c r="A380" s="250"/>
      <c r="B380" s="251"/>
      <c r="C380" s="256"/>
      <c r="D380" s="253" t="s">
        <v>1176</v>
      </c>
      <c r="E380" s="249" t="s">
        <v>1177</v>
      </c>
    </row>
    <row r="381" spans="1:5" x14ac:dyDescent="0.25">
      <c r="A381" s="217"/>
      <c r="B381" s="209"/>
      <c r="C381" s="218"/>
      <c r="D381" s="219" t="s">
        <v>1178</v>
      </c>
      <c r="E381" s="220" t="s">
        <v>1179</v>
      </c>
    </row>
    <row r="382" spans="1:5" x14ac:dyDescent="0.25">
      <c r="A382" s="217"/>
      <c r="B382" s="209"/>
      <c r="C382" s="218"/>
      <c r="D382" s="219" t="s">
        <v>1180</v>
      </c>
      <c r="E382" s="220" t="s">
        <v>1181</v>
      </c>
    </row>
    <row r="383" spans="1:5" x14ac:dyDescent="0.25">
      <c r="A383" s="217"/>
      <c r="B383" s="209"/>
      <c r="C383" s="218"/>
      <c r="D383" s="219" t="s">
        <v>1182</v>
      </c>
      <c r="E383" s="220" t="s">
        <v>1183</v>
      </c>
    </row>
    <row r="384" spans="1:5" x14ac:dyDescent="0.25">
      <c r="A384" s="217"/>
      <c r="B384" s="209"/>
      <c r="C384" s="218"/>
      <c r="D384" s="219" t="s">
        <v>1184</v>
      </c>
      <c r="E384" s="220" t="s">
        <v>1185</v>
      </c>
    </row>
    <row r="385" spans="1:5" x14ac:dyDescent="0.25">
      <c r="A385" s="217"/>
      <c r="B385" s="209"/>
      <c r="C385" s="218"/>
      <c r="D385" s="219" t="s">
        <v>1186</v>
      </c>
      <c r="E385" s="220" t="s">
        <v>1187</v>
      </c>
    </row>
    <row r="386" spans="1:5" s="216" customFormat="1" x14ac:dyDescent="0.25">
      <c r="A386" s="209"/>
      <c r="B386" s="209"/>
      <c r="C386" s="215" t="s">
        <v>1188</v>
      </c>
      <c r="D386" s="211"/>
      <c r="E386" s="212" t="s">
        <v>179</v>
      </c>
    </row>
    <row r="387" spans="1:5" x14ac:dyDescent="0.25">
      <c r="A387" s="217"/>
      <c r="B387" s="209"/>
      <c r="C387" s="218"/>
      <c r="D387" s="219" t="s">
        <v>1189</v>
      </c>
      <c r="E387" s="220" t="s">
        <v>1190</v>
      </c>
    </row>
    <row r="388" spans="1:5" x14ac:dyDescent="0.25">
      <c r="A388" s="217"/>
      <c r="B388" s="209"/>
      <c r="C388" s="218"/>
      <c r="D388" s="219" t="s">
        <v>1191</v>
      </c>
      <c r="E388" s="220" t="s">
        <v>1154</v>
      </c>
    </row>
    <row r="389" spans="1:5" x14ac:dyDescent="0.25">
      <c r="A389" s="217"/>
      <c r="B389" s="209"/>
      <c r="C389" s="218"/>
      <c r="D389" s="219" t="s">
        <v>1192</v>
      </c>
      <c r="E389" s="220" t="s">
        <v>1193</v>
      </c>
    </row>
    <row r="390" spans="1:5" x14ac:dyDescent="0.25">
      <c r="A390" s="217"/>
      <c r="B390" s="209"/>
      <c r="C390" s="218"/>
      <c r="D390" s="219" t="s">
        <v>1194</v>
      </c>
      <c r="E390" s="220" t="s">
        <v>1195</v>
      </c>
    </row>
    <row r="391" spans="1:5" x14ac:dyDescent="0.25">
      <c r="A391" s="217"/>
      <c r="B391" s="209"/>
      <c r="C391" s="218"/>
      <c r="D391" s="219" t="s">
        <v>1196</v>
      </c>
      <c r="E391" s="220" t="s">
        <v>1197</v>
      </c>
    </row>
    <row r="392" spans="1:5" x14ac:dyDescent="0.25">
      <c r="A392" s="217"/>
      <c r="B392" s="209"/>
      <c r="C392" s="210">
        <v>3723</v>
      </c>
      <c r="D392" s="219"/>
      <c r="E392" s="212" t="s">
        <v>180</v>
      </c>
    </row>
    <row r="393" spans="1:5" x14ac:dyDescent="0.25">
      <c r="A393" s="217"/>
      <c r="B393" s="209"/>
      <c r="C393" s="218"/>
      <c r="D393" s="219" t="s">
        <v>1198</v>
      </c>
      <c r="E393" s="220" t="s">
        <v>180</v>
      </c>
    </row>
    <row r="394" spans="1:5" s="213" customFormat="1" ht="14.25" customHeight="1" x14ac:dyDescent="0.3">
      <c r="A394" s="208" t="s">
        <v>1199</v>
      </c>
      <c r="B394" s="209"/>
      <c r="C394" s="210"/>
      <c r="D394" s="211"/>
      <c r="E394" s="212" t="s">
        <v>66</v>
      </c>
    </row>
    <row r="395" spans="1:5" s="214" customFormat="1" ht="13.5" customHeight="1" x14ac:dyDescent="0.3">
      <c r="A395" s="209"/>
      <c r="B395" s="208" t="s">
        <v>1200</v>
      </c>
      <c r="C395" s="210"/>
      <c r="D395" s="211"/>
      <c r="E395" s="212" t="s">
        <v>67</v>
      </c>
    </row>
    <row r="396" spans="1:5" s="216" customFormat="1" x14ac:dyDescent="0.25">
      <c r="A396" s="209"/>
      <c r="B396" s="209"/>
      <c r="C396" s="215" t="s">
        <v>1201</v>
      </c>
      <c r="D396" s="211"/>
      <c r="E396" s="212" t="s">
        <v>68</v>
      </c>
    </row>
    <row r="397" spans="1:5" x14ac:dyDescent="0.25">
      <c r="A397" s="217"/>
      <c r="B397" s="209"/>
      <c r="C397" s="218"/>
      <c r="D397" s="219" t="s">
        <v>1202</v>
      </c>
      <c r="E397" s="220" t="s">
        <v>1203</v>
      </c>
    </row>
    <row r="398" spans="1:5" x14ac:dyDescent="0.25">
      <c r="A398" s="217"/>
      <c r="B398" s="209"/>
      <c r="C398" s="218"/>
      <c r="D398" s="219" t="s">
        <v>1204</v>
      </c>
      <c r="E398" s="220" t="s">
        <v>1205</v>
      </c>
    </row>
    <row r="399" spans="1:5" x14ac:dyDescent="0.25">
      <c r="A399" s="217"/>
      <c r="B399" s="209"/>
      <c r="C399" s="218"/>
      <c r="D399" s="219" t="s">
        <v>1206</v>
      </c>
      <c r="E399" s="220" t="s">
        <v>1207</v>
      </c>
    </row>
    <row r="400" spans="1:5" x14ac:dyDescent="0.25">
      <c r="A400" s="217"/>
      <c r="B400" s="209"/>
      <c r="C400" s="218"/>
      <c r="D400" s="219" t="s">
        <v>1208</v>
      </c>
      <c r="E400" s="220" t="s">
        <v>1209</v>
      </c>
    </row>
    <row r="401" spans="1:5" x14ac:dyDescent="0.25">
      <c r="A401" s="217"/>
      <c r="B401" s="209"/>
      <c r="C401" s="218"/>
      <c r="D401" s="219" t="s">
        <v>1210</v>
      </c>
      <c r="E401" s="220" t="s">
        <v>1211</v>
      </c>
    </row>
    <row r="402" spans="1:5" x14ac:dyDescent="0.25">
      <c r="A402" s="217"/>
      <c r="B402" s="209"/>
      <c r="C402" s="218"/>
      <c r="D402" s="219" t="s">
        <v>1212</v>
      </c>
      <c r="E402" s="220" t="s">
        <v>1213</v>
      </c>
    </row>
    <row r="403" spans="1:5" x14ac:dyDescent="0.25">
      <c r="A403" s="217"/>
      <c r="B403" s="209"/>
      <c r="C403" s="218"/>
      <c r="D403" s="219" t="s">
        <v>1214</v>
      </c>
      <c r="E403" s="220" t="s">
        <v>1215</v>
      </c>
    </row>
    <row r="404" spans="1:5" x14ac:dyDescent="0.25">
      <c r="A404" s="217"/>
      <c r="B404" s="209"/>
      <c r="C404" s="218"/>
      <c r="D404" s="222" t="s">
        <v>1216</v>
      </c>
      <c r="E404" s="220" t="s">
        <v>1217</v>
      </c>
    </row>
    <row r="405" spans="1:5" x14ac:dyDescent="0.25">
      <c r="A405" s="217"/>
      <c r="B405" s="209"/>
      <c r="C405" s="218"/>
      <c r="D405" s="219" t="s">
        <v>1218</v>
      </c>
      <c r="E405" s="220" t="s">
        <v>1219</v>
      </c>
    </row>
    <row r="406" spans="1:5" s="216" customFormat="1" x14ac:dyDescent="0.25">
      <c r="A406" s="209"/>
      <c r="B406" s="209"/>
      <c r="C406" s="215" t="s">
        <v>1220</v>
      </c>
      <c r="D406" s="211"/>
      <c r="E406" s="212" t="s">
        <v>1221</v>
      </c>
    </row>
    <row r="407" spans="1:5" x14ac:dyDescent="0.25">
      <c r="A407" s="217"/>
      <c r="B407" s="209"/>
      <c r="C407" s="218"/>
      <c r="D407" s="219" t="s">
        <v>1222</v>
      </c>
      <c r="E407" s="220" t="s">
        <v>1223</v>
      </c>
    </row>
    <row r="408" spans="1:5" x14ac:dyDescent="0.25">
      <c r="A408" s="217"/>
      <c r="B408" s="209"/>
      <c r="C408" s="218"/>
      <c r="D408" s="219" t="s">
        <v>1224</v>
      </c>
      <c r="E408" s="220" t="s">
        <v>1225</v>
      </c>
    </row>
    <row r="409" spans="1:5" x14ac:dyDescent="0.25">
      <c r="A409" s="217"/>
      <c r="B409" s="209"/>
      <c r="C409" s="215">
        <v>3813</v>
      </c>
      <c r="D409" s="211"/>
      <c r="E409" s="212" t="s">
        <v>1226</v>
      </c>
    </row>
    <row r="410" spans="1:5" x14ac:dyDescent="0.25">
      <c r="A410" s="217"/>
      <c r="B410" s="209"/>
      <c r="C410" s="218"/>
      <c r="D410" s="219" t="s">
        <v>1227</v>
      </c>
      <c r="E410" s="220" t="s">
        <v>1226</v>
      </c>
    </row>
    <row r="411" spans="1:5" s="214" customFormat="1" ht="15" customHeight="1" x14ac:dyDescent="0.3">
      <c r="A411" s="209"/>
      <c r="B411" s="208" t="s">
        <v>1228</v>
      </c>
      <c r="C411" s="210"/>
      <c r="D411" s="211"/>
      <c r="E411" s="212" t="s">
        <v>107</v>
      </c>
    </row>
    <row r="412" spans="1:5" s="216" customFormat="1" x14ac:dyDescent="0.25">
      <c r="A412" s="209"/>
      <c r="B412" s="209"/>
      <c r="C412" s="215">
        <v>3821</v>
      </c>
      <c r="D412" s="211"/>
      <c r="E412" s="212" t="s">
        <v>1229</v>
      </c>
    </row>
    <row r="413" spans="1:5" x14ac:dyDescent="0.25">
      <c r="A413" s="217"/>
      <c r="B413" s="209"/>
      <c r="C413" s="218"/>
      <c r="D413" s="219">
        <v>38211</v>
      </c>
      <c r="E413" s="220" t="s">
        <v>1230</v>
      </c>
    </row>
    <row r="414" spans="1:5" x14ac:dyDescent="0.25">
      <c r="A414" s="217"/>
      <c r="B414" s="209"/>
      <c r="C414" s="218"/>
      <c r="D414" s="219">
        <v>38212</v>
      </c>
      <c r="E414" s="220" t="s">
        <v>1231</v>
      </c>
    </row>
    <row r="415" spans="1:5" x14ac:dyDescent="0.25">
      <c r="A415" s="217"/>
      <c r="B415" s="209"/>
      <c r="C415" s="218"/>
      <c r="D415" s="219">
        <v>38213</v>
      </c>
      <c r="E415" s="220" t="s">
        <v>1232</v>
      </c>
    </row>
    <row r="416" spans="1:5" x14ac:dyDescent="0.25">
      <c r="A416" s="217"/>
      <c r="B416" s="209"/>
      <c r="C416" s="218"/>
      <c r="D416" s="219">
        <v>38214</v>
      </c>
      <c r="E416" s="220" t="s">
        <v>1233</v>
      </c>
    </row>
    <row r="417" spans="1:5" x14ac:dyDescent="0.25">
      <c r="A417" s="217"/>
      <c r="B417" s="209"/>
      <c r="C417" s="218"/>
      <c r="D417" s="219">
        <v>38215</v>
      </c>
      <c r="E417" s="220" t="s">
        <v>1234</v>
      </c>
    </row>
    <row r="418" spans="1:5" x14ac:dyDescent="0.25">
      <c r="A418" s="217"/>
      <c r="B418" s="209"/>
      <c r="C418" s="218"/>
      <c r="D418" s="219">
        <v>38216</v>
      </c>
      <c r="E418" s="220" t="s">
        <v>1235</v>
      </c>
    </row>
    <row r="419" spans="1:5" x14ac:dyDescent="0.25">
      <c r="A419" s="217"/>
      <c r="B419" s="209"/>
      <c r="C419" s="218"/>
      <c r="D419" s="219">
        <v>38217</v>
      </c>
      <c r="E419" s="220" t="s">
        <v>1236</v>
      </c>
    </row>
    <row r="420" spans="1:5" x14ac:dyDescent="0.25">
      <c r="A420" s="217"/>
      <c r="B420" s="209"/>
      <c r="C420" s="218"/>
      <c r="D420" s="219">
        <v>38219</v>
      </c>
      <c r="E420" s="220" t="s">
        <v>1237</v>
      </c>
    </row>
    <row r="421" spans="1:5" s="216" customFormat="1" x14ac:dyDescent="0.25">
      <c r="A421" s="209"/>
      <c r="B421" s="209"/>
      <c r="C421" s="215">
        <v>3822</v>
      </c>
      <c r="D421" s="211"/>
      <c r="E421" s="212" t="s">
        <v>1238</v>
      </c>
    </row>
    <row r="422" spans="1:5" x14ac:dyDescent="0.25">
      <c r="A422" s="217"/>
      <c r="B422" s="209"/>
      <c r="C422" s="218"/>
      <c r="D422" s="219">
        <v>38221</v>
      </c>
      <c r="E422" s="220" t="s">
        <v>1239</v>
      </c>
    </row>
    <row r="423" spans="1:5" x14ac:dyDescent="0.25">
      <c r="A423" s="217"/>
      <c r="B423" s="209"/>
      <c r="C423" s="218"/>
      <c r="D423" s="219">
        <v>38222</v>
      </c>
      <c r="E423" s="220" t="s">
        <v>1240</v>
      </c>
    </row>
    <row r="424" spans="1:5" x14ac:dyDescent="0.25">
      <c r="A424" s="217"/>
      <c r="B424" s="209"/>
      <c r="C424" s="218"/>
      <c r="D424" s="219">
        <v>38229</v>
      </c>
      <c r="E424" s="220" t="s">
        <v>1241</v>
      </c>
    </row>
    <row r="425" spans="1:5" x14ac:dyDescent="0.25">
      <c r="A425" s="217"/>
      <c r="B425" s="209"/>
      <c r="C425" s="215">
        <v>3823</v>
      </c>
      <c r="D425" s="211"/>
      <c r="E425" s="212" t="s">
        <v>1242</v>
      </c>
    </row>
    <row r="426" spans="1:5" x14ac:dyDescent="0.25">
      <c r="A426" s="217"/>
      <c r="B426" s="209"/>
      <c r="C426" s="218"/>
      <c r="D426" s="219" t="s">
        <v>1243</v>
      </c>
      <c r="E426" s="220" t="s">
        <v>1242</v>
      </c>
    </row>
    <row r="427" spans="1:5" s="214" customFormat="1" ht="15.6" x14ac:dyDescent="0.3">
      <c r="A427" s="209"/>
      <c r="B427" s="208" t="s">
        <v>1244</v>
      </c>
      <c r="C427" s="210"/>
      <c r="D427" s="211"/>
      <c r="E427" s="212" t="s">
        <v>1245</v>
      </c>
    </row>
    <row r="428" spans="1:5" s="216" customFormat="1" x14ac:dyDescent="0.25">
      <c r="A428" s="209"/>
      <c r="B428" s="209"/>
      <c r="C428" s="215" t="s">
        <v>1246</v>
      </c>
      <c r="D428" s="211"/>
      <c r="E428" s="212" t="s">
        <v>1247</v>
      </c>
    </row>
    <row r="429" spans="1:5" x14ac:dyDescent="0.25">
      <c r="A429" s="217"/>
      <c r="B429" s="209"/>
      <c r="C429" s="218"/>
      <c r="D429" s="219" t="s">
        <v>1248</v>
      </c>
      <c r="E429" s="220" t="s">
        <v>1249</v>
      </c>
    </row>
    <row r="430" spans="1:5" x14ac:dyDescent="0.25">
      <c r="A430" s="217"/>
      <c r="B430" s="209"/>
      <c r="C430" s="218"/>
      <c r="D430" s="219" t="s">
        <v>1250</v>
      </c>
      <c r="E430" s="220" t="s">
        <v>1251</v>
      </c>
    </row>
    <row r="431" spans="1:5" s="216" customFormat="1" x14ac:dyDescent="0.25">
      <c r="A431" s="209"/>
      <c r="B431" s="209"/>
      <c r="C431" s="215" t="s">
        <v>1252</v>
      </c>
      <c r="D431" s="211"/>
      <c r="E431" s="212" t="s">
        <v>1253</v>
      </c>
    </row>
    <row r="432" spans="1:5" x14ac:dyDescent="0.25">
      <c r="A432" s="217"/>
      <c r="B432" s="209"/>
      <c r="C432" s="218"/>
      <c r="D432" s="219" t="s">
        <v>1254</v>
      </c>
      <c r="E432" s="220" t="s">
        <v>1253</v>
      </c>
    </row>
    <row r="433" spans="1:5" s="216" customFormat="1" x14ac:dyDescent="0.25">
      <c r="A433" s="209"/>
      <c r="B433" s="209"/>
      <c r="C433" s="215" t="s">
        <v>1255</v>
      </c>
      <c r="D433" s="211"/>
      <c r="E433" s="212" t="s">
        <v>1256</v>
      </c>
    </row>
    <row r="434" spans="1:5" x14ac:dyDescent="0.25">
      <c r="A434" s="217"/>
      <c r="B434" s="209"/>
      <c r="C434" s="218"/>
      <c r="D434" s="219" t="s">
        <v>1257</v>
      </c>
      <c r="E434" s="220" t="s">
        <v>1256</v>
      </c>
    </row>
    <row r="435" spans="1:5" s="216" customFormat="1" x14ac:dyDescent="0.25">
      <c r="A435" s="209"/>
      <c r="B435" s="209"/>
      <c r="C435" s="215" t="s">
        <v>1258</v>
      </c>
      <c r="D435" s="211"/>
      <c r="E435" s="212" t="s">
        <v>1259</v>
      </c>
    </row>
    <row r="436" spans="1:5" x14ac:dyDescent="0.25">
      <c r="A436" s="217"/>
      <c r="B436" s="209"/>
      <c r="C436" s="218"/>
      <c r="D436" s="219" t="s">
        <v>1260</v>
      </c>
      <c r="E436" s="220" t="s">
        <v>1259</v>
      </c>
    </row>
    <row r="437" spans="1:5" x14ac:dyDescent="0.25">
      <c r="A437" s="217"/>
      <c r="B437" s="209"/>
      <c r="C437" s="210">
        <v>3835</v>
      </c>
      <c r="D437" s="227"/>
      <c r="E437" s="212" t="s">
        <v>25</v>
      </c>
    </row>
    <row r="438" spans="1:5" x14ac:dyDescent="0.25">
      <c r="A438" s="217"/>
      <c r="B438" s="209"/>
      <c r="C438" s="218"/>
      <c r="D438" s="219" t="s">
        <v>1261</v>
      </c>
      <c r="E438" s="220" t="s">
        <v>25</v>
      </c>
    </row>
    <row r="439" spans="1:5" x14ac:dyDescent="0.25">
      <c r="A439" s="217"/>
      <c r="B439" s="209">
        <v>386</v>
      </c>
      <c r="C439" s="210"/>
      <c r="D439" s="227"/>
      <c r="E439" s="212" t="s">
        <v>1262</v>
      </c>
    </row>
    <row r="440" spans="1:5" s="216" customFormat="1" x14ac:dyDescent="0.25">
      <c r="A440" s="209"/>
      <c r="B440" s="209"/>
      <c r="C440" s="215">
        <v>3861</v>
      </c>
      <c r="D440" s="211"/>
      <c r="E440" s="212" t="s">
        <v>1263</v>
      </c>
    </row>
    <row r="441" spans="1:5" x14ac:dyDescent="0.25">
      <c r="A441" s="217"/>
      <c r="B441" s="209"/>
      <c r="C441" s="218"/>
      <c r="D441" s="219">
        <v>38612</v>
      </c>
      <c r="E441" s="220" t="s">
        <v>1264</v>
      </c>
    </row>
    <row r="442" spans="1:5" x14ac:dyDescent="0.25">
      <c r="A442" s="217"/>
      <c r="B442" s="209"/>
      <c r="C442" s="218"/>
      <c r="D442" s="219" t="s">
        <v>1265</v>
      </c>
      <c r="E442" s="220" t="s">
        <v>1266</v>
      </c>
    </row>
    <row r="443" spans="1:5" x14ac:dyDescent="0.25">
      <c r="A443" s="217"/>
      <c r="B443" s="209"/>
      <c r="C443" s="218"/>
      <c r="D443" s="219" t="s">
        <v>1267</v>
      </c>
      <c r="E443" s="220" t="s">
        <v>1268</v>
      </c>
    </row>
    <row r="444" spans="1:5" x14ac:dyDescent="0.25">
      <c r="A444" s="217"/>
      <c r="B444" s="209"/>
      <c r="C444" s="218"/>
      <c r="D444" s="219" t="s">
        <v>1269</v>
      </c>
      <c r="E444" s="220" t="s">
        <v>1270</v>
      </c>
    </row>
    <row r="445" spans="1:5" s="259" customFormat="1" ht="26.4" x14ac:dyDescent="0.25">
      <c r="A445" s="209"/>
      <c r="B445" s="209"/>
      <c r="C445" s="258">
        <v>3862</v>
      </c>
      <c r="D445" s="211"/>
      <c r="E445" s="212" t="s">
        <v>1271</v>
      </c>
    </row>
    <row r="446" spans="1:5" x14ac:dyDescent="0.25">
      <c r="A446" s="217"/>
      <c r="B446" s="209"/>
      <c r="C446" s="218"/>
      <c r="D446" s="219" t="s">
        <v>1272</v>
      </c>
      <c r="E446" s="220" t="s">
        <v>1273</v>
      </c>
    </row>
    <row r="447" spans="1:5" x14ac:dyDescent="0.25">
      <c r="A447" s="217"/>
      <c r="B447" s="209"/>
      <c r="C447" s="218"/>
      <c r="D447" s="219" t="s">
        <v>1274</v>
      </c>
      <c r="E447" s="220" t="s">
        <v>1275</v>
      </c>
    </row>
    <row r="448" spans="1:5" x14ac:dyDescent="0.25">
      <c r="A448" s="217"/>
      <c r="B448" s="209"/>
      <c r="C448" s="218"/>
      <c r="D448" s="219" t="s">
        <v>1276</v>
      </c>
      <c r="E448" s="220" t="s">
        <v>1277</v>
      </c>
    </row>
    <row r="449" spans="1:5" x14ac:dyDescent="0.25">
      <c r="A449" s="217"/>
      <c r="B449" s="209"/>
      <c r="C449" s="218"/>
      <c r="D449" s="219" t="s">
        <v>1278</v>
      </c>
      <c r="E449" s="220" t="s">
        <v>1279</v>
      </c>
    </row>
    <row r="450" spans="1:5" x14ac:dyDescent="0.25">
      <c r="A450" s="217"/>
      <c r="B450" s="209"/>
      <c r="C450" s="218"/>
      <c r="D450" s="219" t="s">
        <v>1280</v>
      </c>
      <c r="E450" s="220" t="s">
        <v>1281</v>
      </c>
    </row>
    <row r="451" spans="1:5" s="216" customFormat="1" x14ac:dyDescent="0.25">
      <c r="A451" s="209"/>
      <c r="B451" s="209"/>
      <c r="C451" s="215">
        <v>3863</v>
      </c>
      <c r="D451" s="211"/>
      <c r="E451" s="231" t="s">
        <v>1282</v>
      </c>
    </row>
    <row r="452" spans="1:5" x14ac:dyDescent="0.25">
      <c r="A452" s="217"/>
      <c r="B452" s="209"/>
      <c r="C452" s="218"/>
      <c r="D452" s="219">
        <v>38631</v>
      </c>
      <c r="E452" s="220" t="s">
        <v>1283</v>
      </c>
    </row>
    <row r="453" spans="1:5" x14ac:dyDescent="0.25">
      <c r="A453" s="217"/>
      <c r="B453" s="209"/>
      <c r="C453" s="218"/>
      <c r="D453" s="219">
        <v>38632</v>
      </c>
      <c r="E453" s="230" t="s">
        <v>1284</v>
      </c>
    </row>
    <row r="454" spans="1:5" x14ac:dyDescent="0.25">
      <c r="A454" s="217"/>
      <c r="B454" s="209"/>
      <c r="C454" s="260">
        <v>3864</v>
      </c>
      <c r="D454" s="242"/>
      <c r="E454" s="261" t="s">
        <v>1285</v>
      </c>
    </row>
    <row r="455" spans="1:5" x14ac:dyDescent="0.25">
      <c r="A455" s="217"/>
      <c r="B455" s="209"/>
      <c r="C455" s="260"/>
      <c r="D455" s="242">
        <v>38641</v>
      </c>
      <c r="E455" s="261" t="s">
        <v>1286</v>
      </c>
    </row>
    <row r="456" spans="1:5" x14ac:dyDescent="0.25">
      <c r="A456" s="217"/>
      <c r="B456" s="209"/>
      <c r="C456" s="260"/>
      <c r="D456" s="242" t="s">
        <v>1287</v>
      </c>
      <c r="E456" s="261" t="s">
        <v>1288</v>
      </c>
    </row>
    <row r="457" spans="1:5" s="213" customFormat="1" ht="17.399999999999999" x14ac:dyDescent="0.3">
      <c r="A457" s="208" t="s">
        <v>1289</v>
      </c>
      <c r="B457" s="209"/>
      <c r="C457" s="210"/>
      <c r="D457" s="211"/>
      <c r="E457" s="212" t="s">
        <v>1290</v>
      </c>
    </row>
    <row r="458" spans="1:5" s="214" customFormat="1" ht="15.6" x14ac:dyDescent="0.3">
      <c r="A458" s="209"/>
      <c r="B458" s="208" t="s">
        <v>1291</v>
      </c>
      <c r="C458" s="210"/>
      <c r="D458" s="211"/>
      <c r="E458" s="212" t="s">
        <v>1292</v>
      </c>
    </row>
    <row r="459" spans="1:5" s="216" customFormat="1" x14ac:dyDescent="0.25">
      <c r="A459" s="209"/>
      <c r="B459" s="209"/>
      <c r="C459" s="215" t="s">
        <v>1293</v>
      </c>
      <c r="D459" s="211"/>
      <c r="E459" s="212" t="s">
        <v>1292</v>
      </c>
    </row>
    <row r="460" spans="1:5" s="216" customFormat="1" x14ac:dyDescent="0.25">
      <c r="A460" s="209"/>
      <c r="B460" s="209"/>
      <c r="C460" s="215"/>
      <c r="D460" s="219" t="s">
        <v>1294</v>
      </c>
      <c r="E460" s="220" t="s">
        <v>1292</v>
      </c>
    </row>
    <row r="461" spans="1:5" s="214" customFormat="1" ht="15.6" x14ac:dyDescent="0.3">
      <c r="A461" s="209"/>
      <c r="B461" s="208" t="s">
        <v>1295</v>
      </c>
      <c r="C461" s="210"/>
      <c r="D461" s="211"/>
      <c r="E461" s="212" t="s">
        <v>1296</v>
      </c>
    </row>
    <row r="462" spans="1:5" s="216" customFormat="1" x14ac:dyDescent="0.25">
      <c r="A462" s="209"/>
      <c r="B462" s="209"/>
      <c r="C462" s="215" t="s">
        <v>1297</v>
      </c>
      <c r="D462" s="211"/>
      <c r="E462" s="212" t="s">
        <v>1296</v>
      </c>
    </row>
    <row r="463" spans="1:5" x14ac:dyDescent="0.25">
      <c r="A463" s="217"/>
      <c r="B463" s="209"/>
      <c r="C463" s="218"/>
      <c r="D463" s="219" t="s">
        <v>1298</v>
      </c>
      <c r="E463" s="220" t="s">
        <v>1296</v>
      </c>
    </row>
    <row r="469" spans="4:4" s="221" customFormat="1" x14ac:dyDescent="0.25">
      <c r="D469" s="237"/>
    </row>
    <row r="470" spans="4:4" s="221" customFormat="1" x14ac:dyDescent="0.25">
      <c r="D470" s="237"/>
    </row>
    <row r="471" spans="4:4" s="221" customFormat="1" x14ac:dyDescent="0.25">
      <c r="D471" s="237"/>
    </row>
    <row r="472" spans="4:4" s="221" customFormat="1" x14ac:dyDescent="0.25">
      <c r="D472" s="237"/>
    </row>
    <row r="473" spans="4:4" s="221" customFormat="1" x14ac:dyDescent="0.25">
      <c r="D473" s="237"/>
    </row>
    <row r="474" spans="4:4" s="221" customFormat="1" x14ac:dyDescent="0.25">
      <c r="D474" s="237"/>
    </row>
    <row r="475" spans="4:4" s="221" customFormat="1" x14ac:dyDescent="0.25">
      <c r="D475" s="237"/>
    </row>
    <row r="476" spans="4:4" s="221" customFormat="1" x14ac:dyDescent="0.25">
      <c r="D476" s="237"/>
    </row>
    <row r="477" spans="4:4" s="221" customFormat="1" x14ac:dyDescent="0.25">
      <c r="D477" s="237"/>
    </row>
    <row r="478" spans="4:4" s="221" customFormat="1" x14ac:dyDescent="0.25">
      <c r="D478" s="237"/>
    </row>
    <row r="479" spans="4:4" s="221" customFormat="1" x14ac:dyDescent="0.25">
      <c r="D479" s="237"/>
    </row>
    <row r="480" spans="4:4" s="221" customFormat="1" x14ac:dyDescent="0.25">
      <c r="D480" s="237"/>
    </row>
    <row r="481" spans="4:4" s="221" customFormat="1" x14ac:dyDescent="0.25">
      <c r="D481" s="237"/>
    </row>
    <row r="482" spans="4:4" s="221" customFormat="1" x14ac:dyDescent="0.25">
      <c r="D482" s="237"/>
    </row>
    <row r="483" spans="4:4" s="221" customFormat="1" x14ac:dyDescent="0.25">
      <c r="D483" s="237"/>
    </row>
    <row r="484" spans="4:4" s="221" customFormat="1" x14ac:dyDescent="0.25">
      <c r="D484" s="237"/>
    </row>
    <row r="485" spans="4:4" s="221" customFormat="1" x14ac:dyDescent="0.25">
      <c r="D485" s="237"/>
    </row>
    <row r="486" spans="4:4" s="221" customFormat="1" x14ac:dyDescent="0.25">
      <c r="D486" s="237"/>
    </row>
    <row r="487" spans="4:4" s="221" customFormat="1" x14ac:dyDescent="0.25">
      <c r="D487" s="237"/>
    </row>
    <row r="488" spans="4:4" s="221" customFormat="1" x14ac:dyDescent="0.25">
      <c r="D488" s="237"/>
    </row>
    <row r="489" spans="4:4" s="221" customFormat="1" x14ac:dyDescent="0.25">
      <c r="D489" s="237"/>
    </row>
    <row r="490" spans="4:4" s="221" customFormat="1" x14ac:dyDescent="0.25">
      <c r="D490" s="237"/>
    </row>
    <row r="491" spans="4:4" s="221" customFormat="1" x14ac:dyDescent="0.25">
      <c r="D491" s="237"/>
    </row>
    <row r="492" spans="4:4" s="221" customFormat="1" x14ac:dyDescent="0.25">
      <c r="D492" s="237"/>
    </row>
    <row r="493" spans="4:4" s="221" customFormat="1" x14ac:dyDescent="0.25">
      <c r="D493" s="237"/>
    </row>
    <row r="494" spans="4:4" s="221" customFormat="1" x14ac:dyDescent="0.25">
      <c r="D494" s="237"/>
    </row>
    <row r="495" spans="4:4" s="221" customFormat="1" x14ac:dyDescent="0.25">
      <c r="D495" s="237"/>
    </row>
    <row r="496" spans="4:4" s="221" customFormat="1" x14ac:dyDescent="0.25">
      <c r="D496" s="237"/>
    </row>
    <row r="497" spans="4:4" s="221" customFormat="1" x14ac:dyDescent="0.25">
      <c r="D497" s="237"/>
    </row>
    <row r="498" spans="4:4" s="221" customFormat="1" x14ac:dyDescent="0.25">
      <c r="D498" s="237"/>
    </row>
    <row r="499" spans="4:4" s="221" customFormat="1" x14ac:dyDescent="0.25">
      <c r="D499" s="237"/>
    </row>
    <row r="500" spans="4:4" s="221" customFormat="1" x14ac:dyDescent="0.25">
      <c r="D500" s="237"/>
    </row>
    <row r="501" spans="4:4" s="221" customFormat="1" x14ac:dyDescent="0.25">
      <c r="D501" s="237"/>
    </row>
    <row r="502" spans="4:4" s="221" customFormat="1" x14ac:dyDescent="0.25">
      <c r="D502" s="237"/>
    </row>
    <row r="503" spans="4:4" s="221" customFormat="1" x14ac:dyDescent="0.25">
      <c r="D503" s="237"/>
    </row>
    <row r="504" spans="4:4" s="221" customFormat="1" x14ac:dyDescent="0.25">
      <c r="D504" s="237"/>
    </row>
    <row r="505" spans="4:4" s="221" customFormat="1" x14ac:dyDescent="0.25">
      <c r="D505" s="237"/>
    </row>
    <row r="506" spans="4:4" s="221" customFormat="1" x14ac:dyDescent="0.25">
      <c r="D506" s="237"/>
    </row>
    <row r="507" spans="4:4" s="221" customFormat="1" x14ac:dyDescent="0.25">
      <c r="D507" s="237"/>
    </row>
    <row r="508" spans="4:4" s="221" customFormat="1" x14ac:dyDescent="0.25">
      <c r="D508" s="237"/>
    </row>
    <row r="509" spans="4:4" s="221" customFormat="1" x14ac:dyDescent="0.25">
      <c r="D509" s="237"/>
    </row>
    <row r="510" spans="4:4" s="221" customFormat="1" x14ac:dyDescent="0.25">
      <c r="D510" s="237"/>
    </row>
    <row r="511" spans="4:4" s="221" customFormat="1" x14ac:dyDescent="0.25">
      <c r="D511" s="237"/>
    </row>
    <row r="512" spans="4:4" s="221" customFormat="1" x14ac:dyDescent="0.25">
      <c r="D512" s="237"/>
    </row>
    <row r="513" spans="4:4" s="221" customFormat="1" x14ac:dyDescent="0.25">
      <c r="D513" s="237"/>
    </row>
    <row r="514" spans="4:4" s="221" customFormat="1" x14ac:dyDescent="0.25">
      <c r="D514" s="237"/>
    </row>
    <row r="515" spans="4:4" s="221" customFormat="1" x14ac:dyDescent="0.25">
      <c r="D515" s="237"/>
    </row>
    <row r="516" spans="4:4" s="221" customFormat="1" x14ac:dyDescent="0.25">
      <c r="D516" s="237"/>
    </row>
    <row r="517" spans="4:4" s="221" customFormat="1" x14ac:dyDescent="0.25">
      <c r="D517" s="237"/>
    </row>
    <row r="518" spans="4:4" s="221" customFormat="1" x14ac:dyDescent="0.25">
      <c r="D518" s="237"/>
    </row>
    <row r="519" spans="4:4" s="221" customFormat="1" x14ac:dyDescent="0.25">
      <c r="D519" s="237"/>
    </row>
    <row r="520" spans="4:4" s="221" customFormat="1" x14ac:dyDescent="0.25">
      <c r="D520" s="237"/>
    </row>
    <row r="521" spans="4:4" s="221" customFormat="1" x14ac:dyDescent="0.25">
      <c r="D521" s="237"/>
    </row>
    <row r="522" spans="4:4" s="221" customFormat="1" x14ac:dyDescent="0.25">
      <c r="D522" s="237"/>
    </row>
    <row r="523" spans="4:4" s="221" customFormat="1" x14ac:dyDescent="0.25">
      <c r="D523" s="237"/>
    </row>
    <row r="524" spans="4:4" s="221" customFormat="1" x14ac:dyDescent="0.25">
      <c r="D524" s="237"/>
    </row>
    <row r="525" spans="4:4" s="221" customFormat="1" x14ac:dyDescent="0.25">
      <c r="D525" s="237"/>
    </row>
    <row r="526" spans="4:4" s="221" customFormat="1" x14ac:dyDescent="0.25">
      <c r="D526" s="237"/>
    </row>
    <row r="527" spans="4:4" s="221" customFormat="1" x14ac:dyDescent="0.25">
      <c r="D527" s="237"/>
    </row>
    <row r="528" spans="4:4" s="221" customFormat="1" x14ac:dyDescent="0.25">
      <c r="D528" s="237"/>
    </row>
    <row r="529" spans="4:4" s="221" customFormat="1" x14ac:dyDescent="0.25">
      <c r="D529" s="237"/>
    </row>
    <row r="530" spans="4:4" s="221" customFormat="1" x14ac:dyDescent="0.25">
      <c r="D530" s="237"/>
    </row>
    <row r="531" spans="4:4" s="221" customFormat="1" x14ac:dyDescent="0.25">
      <c r="D531" s="237"/>
    </row>
    <row r="532" spans="4:4" s="221" customFormat="1" x14ac:dyDescent="0.25">
      <c r="D532" s="237"/>
    </row>
    <row r="533" spans="4:4" s="221" customFormat="1" x14ac:dyDescent="0.25">
      <c r="D533" s="237"/>
    </row>
    <row r="534" spans="4:4" s="221" customFormat="1" x14ac:dyDescent="0.25">
      <c r="D534" s="237"/>
    </row>
    <row r="535" spans="4:4" s="221" customFormat="1" x14ac:dyDescent="0.25">
      <c r="D535" s="237"/>
    </row>
    <row r="536" spans="4:4" s="221" customFormat="1" x14ac:dyDescent="0.25">
      <c r="D536" s="237"/>
    </row>
    <row r="537" spans="4:4" s="221" customFormat="1" x14ac:dyDescent="0.25">
      <c r="D537" s="237"/>
    </row>
    <row r="538" spans="4:4" s="221" customFormat="1" x14ac:dyDescent="0.25">
      <c r="D538" s="237"/>
    </row>
    <row r="539" spans="4:4" s="221" customFormat="1" x14ac:dyDescent="0.25">
      <c r="D539" s="237"/>
    </row>
    <row r="540" spans="4:4" s="221" customFormat="1" x14ac:dyDescent="0.25">
      <c r="D540" s="237"/>
    </row>
    <row r="541" spans="4:4" s="221" customFormat="1" x14ac:dyDescent="0.25">
      <c r="D541" s="237"/>
    </row>
    <row r="542" spans="4:4" s="221" customFormat="1" x14ac:dyDescent="0.25">
      <c r="D542" s="237"/>
    </row>
    <row r="543" spans="4:4" s="221" customFormat="1" x14ac:dyDescent="0.25">
      <c r="D543" s="237"/>
    </row>
    <row r="544" spans="4:4" s="221" customFormat="1" x14ac:dyDescent="0.25">
      <c r="D544" s="237"/>
    </row>
    <row r="545" spans="4:4" s="221" customFormat="1" x14ac:dyDescent="0.25">
      <c r="D545" s="237"/>
    </row>
    <row r="546" spans="4:4" s="221" customFormat="1" x14ac:dyDescent="0.25">
      <c r="D546" s="237"/>
    </row>
    <row r="547" spans="4:4" s="221" customFormat="1" x14ac:dyDescent="0.25">
      <c r="D547" s="237"/>
    </row>
    <row r="548" spans="4:4" s="221" customFormat="1" x14ac:dyDescent="0.25">
      <c r="D548" s="237"/>
    </row>
    <row r="549" spans="4:4" s="221" customFormat="1" x14ac:dyDescent="0.25">
      <c r="D549" s="237"/>
    </row>
    <row r="550" spans="4:4" s="221" customFormat="1" x14ac:dyDescent="0.25">
      <c r="D550" s="237"/>
    </row>
    <row r="551" spans="4:4" s="221" customFormat="1" x14ac:dyDescent="0.25">
      <c r="D551" s="237"/>
    </row>
    <row r="552" spans="4:4" s="221" customFormat="1" x14ac:dyDescent="0.25">
      <c r="D552" s="237"/>
    </row>
    <row r="553" spans="4:4" s="221" customFormat="1" x14ac:dyDescent="0.25">
      <c r="D553" s="237"/>
    </row>
    <row r="554" spans="4:4" s="221" customFormat="1" x14ac:dyDescent="0.25">
      <c r="D554" s="237"/>
    </row>
    <row r="555" spans="4:4" s="221" customFormat="1" x14ac:dyDescent="0.25">
      <c r="D555" s="237"/>
    </row>
    <row r="556" spans="4:4" s="221" customFormat="1" x14ac:dyDescent="0.25">
      <c r="D556" s="237"/>
    </row>
    <row r="557" spans="4:4" s="221" customFormat="1" x14ac:dyDescent="0.25">
      <c r="D557" s="237"/>
    </row>
    <row r="558" spans="4:4" s="221" customFormat="1" x14ac:dyDescent="0.25">
      <c r="D558" s="237"/>
    </row>
    <row r="559" spans="4:4" s="221" customFormat="1" x14ac:dyDescent="0.25">
      <c r="D559" s="237"/>
    </row>
    <row r="560" spans="4:4" s="221" customFormat="1" x14ac:dyDescent="0.25">
      <c r="D560" s="237"/>
    </row>
    <row r="561" spans="4:4" s="221" customFormat="1" x14ac:dyDescent="0.25">
      <c r="D561" s="237"/>
    </row>
    <row r="562" spans="4:4" s="221" customFormat="1" x14ac:dyDescent="0.25">
      <c r="D562" s="237"/>
    </row>
    <row r="563" spans="4:4" s="221" customFormat="1" x14ac:dyDescent="0.25">
      <c r="D563" s="237"/>
    </row>
    <row r="564" spans="4:4" s="221" customFormat="1" x14ac:dyDescent="0.25">
      <c r="D564" s="237"/>
    </row>
    <row r="565" spans="4:4" s="221" customFormat="1" x14ac:dyDescent="0.25">
      <c r="D565" s="237"/>
    </row>
    <row r="566" spans="4:4" s="221" customFormat="1" x14ac:dyDescent="0.25">
      <c r="D566" s="237"/>
    </row>
    <row r="567" spans="4:4" s="221" customFormat="1" x14ac:dyDescent="0.25">
      <c r="D567" s="237"/>
    </row>
    <row r="568" spans="4:4" s="221" customFormat="1" x14ac:dyDescent="0.25">
      <c r="D568" s="237"/>
    </row>
    <row r="569" spans="4:4" s="221" customFormat="1" x14ac:dyDescent="0.25">
      <c r="D569" s="237"/>
    </row>
    <row r="570" spans="4:4" s="221" customFormat="1" x14ac:dyDescent="0.25">
      <c r="D570" s="237"/>
    </row>
    <row r="571" spans="4:4" s="221" customFormat="1" x14ac:dyDescent="0.25">
      <c r="D571" s="237"/>
    </row>
    <row r="572" spans="4:4" s="221" customFormat="1" x14ac:dyDescent="0.25">
      <c r="D572" s="237"/>
    </row>
    <row r="573" spans="4:4" s="221" customFormat="1" x14ac:dyDescent="0.25">
      <c r="D573" s="237"/>
    </row>
    <row r="574" spans="4:4" s="221" customFormat="1" x14ac:dyDescent="0.25">
      <c r="D574" s="237"/>
    </row>
    <row r="575" spans="4:4" s="221" customFormat="1" x14ac:dyDescent="0.25">
      <c r="D575" s="237"/>
    </row>
    <row r="576" spans="4:4" s="221" customFormat="1" x14ac:dyDescent="0.25">
      <c r="D576" s="237"/>
    </row>
    <row r="577" spans="4:4" s="221" customFormat="1" x14ac:dyDescent="0.25">
      <c r="D577" s="237"/>
    </row>
    <row r="578" spans="4:4" s="221" customFormat="1" x14ac:dyDescent="0.25">
      <c r="D578" s="237"/>
    </row>
    <row r="579" spans="4:4" s="221" customFormat="1" x14ac:dyDescent="0.25">
      <c r="D579" s="237"/>
    </row>
    <row r="580" spans="4:4" s="221" customFormat="1" x14ac:dyDescent="0.25">
      <c r="D580" s="237"/>
    </row>
    <row r="581" spans="4:4" s="221" customFormat="1" x14ac:dyDescent="0.25">
      <c r="D581" s="237"/>
    </row>
    <row r="582" spans="4:4" s="221" customFormat="1" x14ac:dyDescent="0.25">
      <c r="D582" s="237"/>
    </row>
    <row r="583" spans="4:4" s="221" customFormat="1" x14ac:dyDescent="0.25">
      <c r="D583" s="237"/>
    </row>
    <row r="584" spans="4:4" s="221" customFormat="1" x14ac:dyDescent="0.25">
      <c r="D584" s="237"/>
    </row>
    <row r="585" spans="4:4" s="221" customFormat="1" x14ac:dyDescent="0.25">
      <c r="D585" s="237"/>
    </row>
    <row r="586" spans="4:4" s="221" customFormat="1" x14ac:dyDescent="0.25">
      <c r="D586" s="237"/>
    </row>
    <row r="587" spans="4:4" s="221" customFormat="1" x14ac:dyDescent="0.25">
      <c r="D587" s="237"/>
    </row>
    <row r="588" spans="4:4" s="221" customFormat="1" x14ac:dyDescent="0.25">
      <c r="D588" s="237"/>
    </row>
    <row r="589" spans="4:4" s="221" customFormat="1" x14ac:dyDescent="0.25">
      <c r="D589" s="237"/>
    </row>
    <row r="590" spans="4:4" s="221" customFormat="1" x14ac:dyDescent="0.25">
      <c r="D590" s="237"/>
    </row>
    <row r="591" spans="4:4" s="221" customFormat="1" x14ac:dyDescent="0.25">
      <c r="D591" s="237"/>
    </row>
    <row r="592" spans="4:4" s="221" customFormat="1" x14ac:dyDescent="0.25">
      <c r="D592" s="237"/>
    </row>
    <row r="593" spans="4:4" s="221" customFormat="1" x14ac:dyDescent="0.25">
      <c r="D593" s="237"/>
    </row>
    <row r="594" spans="4:4" s="221" customFormat="1" x14ac:dyDescent="0.25">
      <c r="D594" s="237"/>
    </row>
    <row r="595" spans="4:4" s="221" customFormat="1" x14ac:dyDescent="0.25">
      <c r="D595" s="237"/>
    </row>
    <row r="596" spans="4:4" s="221" customFormat="1" x14ac:dyDescent="0.25">
      <c r="D596" s="237"/>
    </row>
    <row r="597" spans="4:4" s="221" customFormat="1" x14ac:dyDescent="0.25">
      <c r="D597" s="237"/>
    </row>
    <row r="598" spans="4:4" s="221" customFormat="1" x14ac:dyDescent="0.25">
      <c r="D598" s="237"/>
    </row>
    <row r="599" spans="4:4" s="221" customFormat="1" x14ac:dyDescent="0.25">
      <c r="D599" s="237"/>
    </row>
    <row r="600" spans="4:4" s="221" customFormat="1" x14ac:dyDescent="0.25">
      <c r="D600" s="237"/>
    </row>
    <row r="601" spans="4:4" s="221" customFormat="1" x14ac:dyDescent="0.25">
      <c r="D601" s="237"/>
    </row>
    <row r="602" spans="4:4" s="221" customFormat="1" x14ac:dyDescent="0.25">
      <c r="D602" s="237"/>
    </row>
    <row r="603" spans="4:4" s="221" customFormat="1" x14ac:dyDescent="0.25">
      <c r="D603" s="237"/>
    </row>
    <row r="604" spans="4:4" s="221" customFormat="1" x14ac:dyDescent="0.25">
      <c r="D604" s="237"/>
    </row>
    <row r="605" spans="4:4" s="221" customFormat="1" x14ac:dyDescent="0.25">
      <c r="D605" s="237"/>
    </row>
    <row r="606" spans="4:4" s="221" customFormat="1" x14ac:dyDescent="0.25">
      <c r="D606" s="237"/>
    </row>
    <row r="607" spans="4:4" s="221" customFormat="1" x14ac:dyDescent="0.25">
      <c r="D607" s="237"/>
    </row>
    <row r="608" spans="4:4" s="221" customFormat="1" x14ac:dyDescent="0.25">
      <c r="D608" s="237"/>
    </row>
    <row r="609" spans="4:4" s="221" customFormat="1" x14ac:dyDescent="0.25">
      <c r="D609" s="237"/>
    </row>
    <row r="610" spans="4:4" s="221" customFormat="1" x14ac:dyDescent="0.25">
      <c r="D610" s="237"/>
    </row>
    <row r="611" spans="4:4" s="221" customFormat="1" x14ac:dyDescent="0.25">
      <c r="D611" s="237"/>
    </row>
    <row r="612" spans="4:4" s="221" customFormat="1" x14ac:dyDescent="0.25">
      <c r="D612" s="237"/>
    </row>
    <row r="613" spans="4:4" s="221" customFormat="1" x14ac:dyDescent="0.25">
      <c r="D613" s="237"/>
    </row>
    <row r="614" spans="4:4" s="221" customFormat="1" x14ac:dyDescent="0.25">
      <c r="D614" s="237"/>
    </row>
    <row r="615" spans="4:4" s="221" customFormat="1" x14ac:dyDescent="0.25">
      <c r="D615" s="237"/>
    </row>
    <row r="616" spans="4:4" s="221" customFormat="1" x14ac:dyDescent="0.25">
      <c r="D616" s="237"/>
    </row>
    <row r="617" spans="4:4" s="221" customFormat="1" x14ac:dyDescent="0.25">
      <c r="D617" s="237"/>
    </row>
    <row r="618" spans="4:4" s="221" customFormat="1" x14ac:dyDescent="0.25">
      <c r="D618" s="237"/>
    </row>
    <row r="619" spans="4:4" s="221" customFormat="1" x14ac:dyDescent="0.25">
      <c r="D619" s="237"/>
    </row>
    <row r="620" spans="4:4" s="221" customFormat="1" x14ac:dyDescent="0.25">
      <c r="D620" s="237"/>
    </row>
    <row r="621" spans="4:4" s="221" customFormat="1" x14ac:dyDescent="0.25">
      <c r="D621" s="237"/>
    </row>
    <row r="622" spans="4:4" s="221" customFormat="1" x14ac:dyDescent="0.25">
      <c r="D622" s="237"/>
    </row>
    <row r="623" spans="4:4" s="221" customFormat="1" x14ac:dyDescent="0.25">
      <c r="D623" s="237"/>
    </row>
    <row r="624" spans="4:4" s="221" customFormat="1" x14ac:dyDescent="0.25">
      <c r="D624" s="237"/>
    </row>
    <row r="625" spans="4:4" s="221" customFormat="1" x14ac:dyDescent="0.25">
      <c r="D625" s="237"/>
    </row>
    <row r="626" spans="4:4" s="221" customFormat="1" x14ac:dyDescent="0.25">
      <c r="D626" s="237"/>
    </row>
    <row r="627" spans="4:4" s="221" customFormat="1" x14ac:dyDescent="0.25">
      <c r="D627" s="237"/>
    </row>
    <row r="628" spans="4:4" s="221" customFormat="1" x14ac:dyDescent="0.25">
      <c r="D628" s="237"/>
    </row>
    <row r="629" spans="4:4" s="221" customFormat="1" x14ac:dyDescent="0.25">
      <c r="D629" s="237"/>
    </row>
    <row r="630" spans="4:4" s="221" customFormat="1" x14ac:dyDescent="0.25">
      <c r="D630" s="237"/>
    </row>
    <row r="631" spans="4:4" s="221" customFormat="1" x14ac:dyDescent="0.25">
      <c r="D631" s="237"/>
    </row>
    <row r="632" spans="4:4" s="221" customFormat="1" x14ac:dyDescent="0.25">
      <c r="D632" s="237"/>
    </row>
    <row r="633" spans="4:4" s="221" customFormat="1" x14ac:dyDescent="0.25">
      <c r="D633" s="237"/>
    </row>
    <row r="634" spans="4:4" s="221" customFormat="1" x14ac:dyDescent="0.25">
      <c r="D634" s="237"/>
    </row>
    <row r="635" spans="4:4" s="221" customFormat="1" x14ac:dyDescent="0.25">
      <c r="D635" s="237"/>
    </row>
    <row r="636" spans="4:4" s="221" customFormat="1" x14ac:dyDescent="0.25">
      <c r="D636" s="237"/>
    </row>
    <row r="637" spans="4:4" s="221" customFormat="1" x14ac:dyDescent="0.25">
      <c r="D637" s="237"/>
    </row>
    <row r="638" spans="4:4" s="221" customFormat="1" x14ac:dyDescent="0.25">
      <c r="D638" s="237"/>
    </row>
    <row r="639" spans="4:4" s="221" customFormat="1" x14ac:dyDescent="0.25">
      <c r="D639" s="237"/>
    </row>
    <row r="640" spans="4:4" s="221" customFormat="1" x14ac:dyDescent="0.25">
      <c r="D640" s="237"/>
    </row>
    <row r="641" spans="4:4" s="221" customFormat="1" x14ac:dyDescent="0.25">
      <c r="D641" s="237"/>
    </row>
    <row r="642" spans="4:4" s="221" customFormat="1" x14ac:dyDescent="0.25">
      <c r="D642" s="237"/>
    </row>
    <row r="643" spans="4:4" s="221" customFormat="1" x14ac:dyDescent="0.25">
      <c r="D643" s="237"/>
    </row>
    <row r="644" spans="4:4" s="221" customFormat="1" x14ac:dyDescent="0.25">
      <c r="D644" s="237"/>
    </row>
    <row r="645" spans="4:4" s="221" customFormat="1" x14ac:dyDescent="0.25">
      <c r="D645" s="237"/>
    </row>
    <row r="646" spans="4:4" s="221" customFormat="1" x14ac:dyDescent="0.25">
      <c r="D646" s="237"/>
    </row>
    <row r="647" spans="4:4" s="221" customFormat="1" x14ac:dyDescent="0.25">
      <c r="D647" s="237"/>
    </row>
    <row r="648" spans="4:4" s="221" customFormat="1" x14ac:dyDescent="0.25">
      <c r="D648" s="237"/>
    </row>
    <row r="649" spans="4:4" s="221" customFormat="1" x14ac:dyDescent="0.25">
      <c r="D649" s="237"/>
    </row>
    <row r="650" spans="4:4" s="221" customFormat="1" x14ac:dyDescent="0.25">
      <c r="D650" s="237"/>
    </row>
    <row r="651" spans="4:4" s="221" customFormat="1" x14ac:dyDescent="0.25">
      <c r="D651" s="237"/>
    </row>
    <row r="652" spans="4:4" s="221" customFormat="1" x14ac:dyDescent="0.25">
      <c r="D652" s="237"/>
    </row>
    <row r="653" spans="4:4" s="221" customFormat="1" x14ac:dyDescent="0.25">
      <c r="D653" s="237"/>
    </row>
    <row r="654" spans="4:4" s="221" customFormat="1" x14ac:dyDescent="0.25">
      <c r="D654" s="237"/>
    </row>
    <row r="655" spans="4:4" s="221" customFormat="1" x14ac:dyDescent="0.25">
      <c r="D655" s="237"/>
    </row>
    <row r="656" spans="4:4" s="221" customFormat="1" x14ac:dyDescent="0.25">
      <c r="D656" s="237"/>
    </row>
    <row r="657" spans="4:4" s="221" customFormat="1" x14ac:dyDescent="0.25">
      <c r="D657" s="237"/>
    </row>
    <row r="658" spans="4:4" s="221" customFormat="1" x14ac:dyDescent="0.25">
      <c r="D658" s="237"/>
    </row>
    <row r="659" spans="4:4" s="221" customFormat="1" x14ac:dyDescent="0.25">
      <c r="D659" s="237"/>
    </row>
    <row r="660" spans="4:4" s="221" customFormat="1" x14ac:dyDescent="0.25">
      <c r="D660" s="237"/>
    </row>
    <row r="661" spans="4:4" s="221" customFormat="1" x14ac:dyDescent="0.25">
      <c r="D661" s="237"/>
    </row>
    <row r="662" spans="4:4" s="221" customFormat="1" x14ac:dyDescent="0.25">
      <c r="D662" s="237"/>
    </row>
    <row r="663" spans="4:4" s="221" customFormat="1" x14ac:dyDescent="0.25">
      <c r="D663" s="237"/>
    </row>
    <row r="664" spans="4:4" s="221" customFormat="1" x14ac:dyDescent="0.25">
      <c r="D664" s="237"/>
    </row>
    <row r="665" spans="4:4" s="221" customFormat="1" x14ac:dyDescent="0.25">
      <c r="D665" s="237"/>
    </row>
    <row r="666" spans="4:4" s="221" customFormat="1" x14ac:dyDescent="0.25">
      <c r="D666" s="237"/>
    </row>
    <row r="667" spans="4:4" s="221" customFormat="1" x14ac:dyDescent="0.25">
      <c r="D667" s="237"/>
    </row>
    <row r="668" spans="4:4" s="221" customFormat="1" x14ac:dyDescent="0.25">
      <c r="D668" s="237"/>
    </row>
    <row r="669" spans="4:4" s="221" customFormat="1" x14ac:dyDescent="0.25">
      <c r="D669" s="237"/>
    </row>
    <row r="670" spans="4:4" s="221" customFormat="1" x14ac:dyDescent="0.25">
      <c r="D670" s="237"/>
    </row>
    <row r="671" spans="4:4" s="221" customFormat="1" x14ac:dyDescent="0.25">
      <c r="D671" s="237"/>
    </row>
    <row r="672" spans="4:4" s="221" customFormat="1" x14ac:dyDescent="0.25">
      <c r="D672" s="237"/>
    </row>
    <row r="673" spans="4:4" s="221" customFormat="1" x14ac:dyDescent="0.25">
      <c r="D673" s="237"/>
    </row>
    <row r="674" spans="4:4" s="221" customFormat="1" x14ac:dyDescent="0.25">
      <c r="D674" s="237"/>
    </row>
    <row r="675" spans="4:4" s="221" customFormat="1" x14ac:dyDescent="0.25">
      <c r="D675" s="237"/>
    </row>
    <row r="676" spans="4:4" s="221" customFormat="1" x14ac:dyDescent="0.25">
      <c r="D676" s="237"/>
    </row>
    <row r="677" spans="4:4" s="221" customFormat="1" x14ac:dyDescent="0.25">
      <c r="D677" s="237"/>
    </row>
    <row r="678" spans="4:4" s="221" customFormat="1" x14ac:dyDescent="0.25">
      <c r="D678" s="237"/>
    </row>
    <row r="679" spans="4:4" s="221" customFormat="1" x14ac:dyDescent="0.25">
      <c r="D679" s="237"/>
    </row>
    <row r="680" spans="4:4" s="221" customFormat="1" x14ac:dyDescent="0.25">
      <c r="D680" s="237"/>
    </row>
    <row r="681" spans="4:4" s="221" customFormat="1" x14ac:dyDescent="0.25">
      <c r="D681" s="237"/>
    </row>
    <row r="682" spans="4:4" s="221" customFormat="1" x14ac:dyDescent="0.25">
      <c r="D682" s="237"/>
    </row>
    <row r="683" spans="4:4" s="221" customFormat="1" x14ac:dyDescent="0.25">
      <c r="D683" s="237"/>
    </row>
    <row r="684" spans="4:4" s="221" customFormat="1" x14ac:dyDescent="0.25">
      <c r="D684" s="237"/>
    </row>
    <row r="685" spans="4:4" s="221" customFormat="1" x14ac:dyDescent="0.25">
      <c r="D685" s="237"/>
    </row>
    <row r="686" spans="4:4" s="221" customFormat="1" x14ac:dyDescent="0.25">
      <c r="D686" s="237"/>
    </row>
    <row r="687" spans="4:4" s="221" customFormat="1" x14ac:dyDescent="0.25">
      <c r="D687" s="237"/>
    </row>
    <row r="688" spans="4:4" s="221" customFormat="1" x14ac:dyDescent="0.25">
      <c r="D688" s="237"/>
    </row>
    <row r="689" spans="4:4" s="221" customFormat="1" x14ac:dyDescent="0.25">
      <c r="D689" s="237"/>
    </row>
    <row r="690" spans="4:4" s="221" customFormat="1" x14ac:dyDescent="0.25">
      <c r="D690" s="237"/>
    </row>
    <row r="691" spans="4:4" s="221" customFormat="1" x14ac:dyDescent="0.25">
      <c r="D691" s="237"/>
    </row>
    <row r="692" spans="4:4" s="221" customFormat="1" x14ac:dyDescent="0.25">
      <c r="D692" s="237"/>
    </row>
    <row r="693" spans="4:4" s="221" customFormat="1" x14ac:dyDescent="0.25">
      <c r="D693" s="237"/>
    </row>
    <row r="694" spans="4:4" s="221" customFormat="1" x14ac:dyDescent="0.25">
      <c r="D694" s="237"/>
    </row>
    <row r="695" spans="4:4" s="221" customFormat="1" x14ac:dyDescent="0.25">
      <c r="D695" s="237"/>
    </row>
    <row r="696" spans="4:4" s="221" customFormat="1" x14ac:dyDescent="0.25">
      <c r="D696" s="237"/>
    </row>
    <row r="697" spans="4:4" s="221" customFormat="1" x14ac:dyDescent="0.25">
      <c r="D697" s="237"/>
    </row>
    <row r="698" spans="4:4" s="221" customFormat="1" x14ac:dyDescent="0.25">
      <c r="D698" s="237"/>
    </row>
    <row r="699" spans="4:4" s="221" customFormat="1" x14ac:dyDescent="0.25">
      <c r="D699" s="237"/>
    </row>
    <row r="700" spans="4:4" s="221" customFormat="1" x14ac:dyDescent="0.25">
      <c r="D700" s="237"/>
    </row>
    <row r="701" spans="4:4" s="221" customFormat="1" x14ac:dyDescent="0.25">
      <c r="D701" s="237"/>
    </row>
    <row r="702" spans="4:4" s="221" customFormat="1" x14ac:dyDescent="0.25">
      <c r="D702" s="237"/>
    </row>
    <row r="703" spans="4:4" s="221" customFormat="1" x14ac:dyDescent="0.25">
      <c r="D703" s="237"/>
    </row>
    <row r="704" spans="4:4" s="221" customFormat="1" x14ac:dyDescent="0.25">
      <c r="D704" s="237"/>
    </row>
    <row r="705" spans="4:4" s="221" customFormat="1" x14ac:dyDescent="0.25">
      <c r="D705" s="237"/>
    </row>
    <row r="706" spans="4:4" s="221" customFormat="1" x14ac:dyDescent="0.25">
      <c r="D706" s="237"/>
    </row>
    <row r="707" spans="4:4" s="221" customFormat="1" x14ac:dyDescent="0.25">
      <c r="D707" s="237"/>
    </row>
    <row r="708" spans="4:4" s="221" customFormat="1" x14ac:dyDescent="0.25">
      <c r="D708" s="237"/>
    </row>
    <row r="709" spans="4:4" s="221" customFormat="1" x14ac:dyDescent="0.25">
      <c r="D709" s="237"/>
    </row>
    <row r="710" spans="4:4" s="221" customFormat="1" x14ac:dyDescent="0.25">
      <c r="D710" s="237"/>
    </row>
    <row r="711" spans="4:4" s="221" customFormat="1" x14ac:dyDescent="0.25">
      <c r="D711" s="237"/>
    </row>
    <row r="712" spans="4:4" s="221" customFormat="1" x14ac:dyDescent="0.25">
      <c r="D712" s="237"/>
    </row>
    <row r="713" spans="4:4" s="221" customFormat="1" x14ac:dyDescent="0.25">
      <c r="D713" s="237"/>
    </row>
    <row r="714" spans="4:4" s="221" customFormat="1" x14ac:dyDescent="0.25">
      <c r="D714" s="237"/>
    </row>
    <row r="715" spans="4:4" s="221" customFormat="1" x14ac:dyDescent="0.25">
      <c r="D715" s="237"/>
    </row>
    <row r="716" spans="4:4" s="221" customFormat="1" x14ac:dyDescent="0.25">
      <c r="D716" s="237"/>
    </row>
    <row r="717" spans="4:4" s="221" customFormat="1" x14ac:dyDescent="0.25">
      <c r="D717" s="237"/>
    </row>
    <row r="718" spans="4:4" s="221" customFormat="1" x14ac:dyDescent="0.25">
      <c r="D718" s="237"/>
    </row>
    <row r="719" spans="4:4" s="221" customFormat="1" x14ac:dyDescent="0.25">
      <c r="D719" s="237"/>
    </row>
    <row r="720" spans="4:4" s="221" customFormat="1" x14ac:dyDescent="0.25">
      <c r="D720" s="237"/>
    </row>
    <row r="721" spans="4:4" s="221" customFormat="1" x14ac:dyDescent="0.25">
      <c r="D721" s="237"/>
    </row>
    <row r="722" spans="4:4" s="221" customFormat="1" x14ac:dyDescent="0.25">
      <c r="D722" s="237"/>
    </row>
    <row r="723" spans="4:4" s="221" customFormat="1" x14ac:dyDescent="0.25">
      <c r="D723" s="237"/>
    </row>
    <row r="724" spans="4:4" s="221" customFormat="1" x14ac:dyDescent="0.25">
      <c r="D724" s="237"/>
    </row>
    <row r="725" spans="4:4" s="221" customFormat="1" x14ac:dyDescent="0.25">
      <c r="D725" s="237"/>
    </row>
    <row r="726" spans="4:4" s="221" customFormat="1" x14ac:dyDescent="0.25">
      <c r="D726" s="237"/>
    </row>
    <row r="727" spans="4:4" s="221" customFormat="1" x14ac:dyDescent="0.25">
      <c r="D727" s="237"/>
    </row>
    <row r="728" spans="4:4" s="221" customFormat="1" x14ac:dyDescent="0.25">
      <c r="D728" s="237"/>
    </row>
    <row r="729" spans="4:4" s="221" customFormat="1" x14ac:dyDescent="0.25">
      <c r="D729" s="237"/>
    </row>
    <row r="730" spans="4:4" s="221" customFormat="1" x14ac:dyDescent="0.25">
      <c r="D730" s="237"/>
    </row>
    <row r="731" spans="4:4" s="221" customFormat="1" x14ac:dyDescent="0.25">
      <c r="D731" s="237"/>
    </row>
    <row r="732" spans="4:4" s="221" customFormat="1" x14ac:dyDescent="0.25">
      <c r="D732" s="237"/>
    </row>
    <row r="733" spans="4:4" s="221" customFormat="1" x14ac:dyDescent="0.25">
      <c r="D733" s="237"/>
    </row>
    <row r="734" spans="4:4" s="221" customFormat="1" x14ac:dyDescent="0.25">
      <c r="D734" s="237"/>
    </row>
    <row r="735" spans="4:4" s="221" customFormat="1" x14ac:dyDescent="0.25">
      <c r="D735" s="237"/>
    </row>
    <row r="736" spans="4:4" s="221" customFormat="1" x14ac:dyDescent="0.25">
      <c r="D736" s="237"/>
    </row>
    <row r="737" spans="4:4" s="221" customFormat="1" x14ac:dyDescent="0.25">
      <c r="D737" s="237"/>
    </row>
    <row r="738" spans="4:4" s="221" customFormat="1" x14ac:dyDescent="0.25">
      <c r="D738" s="237"/>
    </row>
    <row r="739" spans="4:4" s="221" customFormat="1" x14ac:dyDescent="0.25">
      <c r="D739" s="237"/>
    </row>
    <row r="740" spans="4:4" s="221" customFormat="1" x14ac:dyDescent="0.25">
      <c r="D740" s="237"/>
    </row>
    <row r="741" spans="4:4" s="221" customFormat="1" x14ac:dyDescent="0.25">
      <c r="D741" s="237"/>
    </row>
    <row r="742" spans="4:4" s="221" customFormat="1" x14ac:dyDescent="0.25">
      <c r="D742" s="237"/>
    </row>
    <row r="743" spans="4:4" s="221" customFormat="1" x14ac:dyDescent="0.25">
      <c r="D743" s="237"/>
    </row>
    <row r="744" spans="4:4" s="221" customFormat="1" x14ac:dyDescent="0.25">
      <c r="D744" s="237"/>
    </row>
    <row r="745" spans="4:4" s="221" customFormat="1" x14ac:dyDescent="0.25">
      <c r="D745" s="237"/>
    </row>
    <row r="746" spans="4:4" s="221" customFormat="1" x14ac:dyDescent="0.25">
      <c r="D746" s="237"/>
    </row>
    <row r="747" spans="4:4" s="221" customFormat="1" x14ac:dyDescent="0.25">
      <c r="D747" s="237"/>
    </row>
    <row r="748" spans="4:4" s="221" customFormat="1" x14ac:dyDescent="0.25">
      <c r="D748" s="237"/>
    </row>
    <row r="749" spans="4:4" s="221" customFormat="1" x14ac:dyDescent="0.25">
      <c r="D749" s="237"/>
    </row>
    <row r="750" spans="4:4" s="221" customFormat="1" x14ac:dyDescent="0.25">
      <c r="D750" s="237"/>
    </row>
    <row r="751" spans="4:4" s="221" customFormat="1" x14ac:dyDescent="0.25">
      <c r="D751" s="237"/>
    </row>
    <row r="752" spans="4:4" s="221" customFormat="1" x14ac:dyDescent="0.25">
      <c r="D752" s="237"/>
    </row>
    <row r="753" spans="4:4" s="221" customFormat="1" x14ac:dyDescent="0.25">
      <c r="D753" s="237"/>
    </row>
    <row r="754" spans="4:4" s="221" customFormat="1" x14ac:dyDescent="0.25">
      <c r="D754" s="237"/>
    </row>
    <row r="755" spans="4:4" s="221" customFormat="1" x14ac:dyDescent="0.25">
      <c r="D755" s="237"/>
    </row>
    <row r="756" spans="4:4" s="221" customFormat="1" x14ac:dyDescent="0.25">
      <c r="D756" s="237"/>
    </row>
    <row r="757" spans="4:4" s="221" customFormat="1" x14ac:dyDescent="0.25">
      <c r="D757" s="237"/>
    </row>
    <row r="758" spans="4:4" s="221" customFormat="1" x14ac:dyDescent="0.25">
      <c r="D758" s="237"/>
    </row>
    <row r="759" spans="4:4" s="221" customFormat="1" x14ac:dyDescent="0.25">
      <c r="D759" s="237"/>
    </row>
    <row r="760" spans="4:4" s="221" customFormat="1" x14ac:dyDescent="0.25">
      <c r="D760" s="237"/>
    </row>
    <row r="761" spans="4:4" s="221" customFormat="1" x14ac:dyDescent="0.25">
      <c r="D761" s="237"/>
    </row>
    <row r="762" spans="4:4" s="221" customFormat="1" x14ac:dyDescent="0.25">
      <c r="D762" s="237"/>
    </row>
    <row r="763" spans="4:4" s="221" customFormat="1" x14ac:dyDescent="0.25">
      <c r="D763" s="237"/>
    </row>
    <row r="764" spans="4:4" s="221" customFormat="1" x14ac:dyDescent="0.25">
      <c r="D764" s="237"/>
    </row>
    <row r="765" spans="4:4" s="221" customFormat="1" x14ac:dyDescent="0.25">
      <c r="D765" s="237"/>
    </row>
    <row r="766" spans="4:4" s="221" customFormat="1" x14ac:dyDescent="0.25">
      <c r="D766" s="237"/>
    </row>
    <row r="767" spans="4:4" s="221" customFormat="1" x14ac:dyDescent="0.25">
      <c r="D767" s="237"/>
    </row>
    <row r="768" spans="4:4" s="221" customFormat="1" x14ac:dyDescent="0.25">
      <c r="D768" s="237"/>
    </row>
    <row r="769" spans="4:4" s="221" customFormat="1" x14ac:dyDescent="0.25">
      <c r="D769" s="237"/>
    </row>
    <row r="770" spans="4:4" s="221" customFormat="1" x14ac:dyDescent="0.25">
      <c r="D770" s="237"/>
    </row>
    <row r="771" spans="4:4" s="221" customFormat="1" x14ac:dyDescent="0.25">
      <c r="D771" s="237"/>
    </row>
    <row r="772" spans="4:4" s="221" customFormat="1" x14ac:dyDescent="0.25">
      <c r="D772" s="237"/>
    </row>
    <row r="773" spans="4:4" s="221" customFormat="1" x14ac:dyDescent="0.25">
      <c r="D773" s="237"/>
    </row>
    <row r="774" spans="4:4" s="221" customFormat="1" x14ac:dyDescent="0.25">
      <c r="D774" s="237"/>
    </row>
    <row r="775" spans="4:4" s="221" customFormat="1" x14ac:dyDescent="0.25">
      <c r="D775" s="237"/>
    </row>
    <row r="776" spans="4:4" s="221" customFormat="1" x14ac:dyDescent="0.25">
      <c r="D776" s="237"/>
    </row>
    <row r="777" spans="4:4" s="221" customFormat="1" x14ac:dyDescent="0.25">
      <c r="D777" s="237"/>
    </row>
    <row r="778" spans="4:4" s="221" customFormat="1" x14ac:dyDescent="0.25">
      <c r="D778" s="237"/>
    </row>
    <row r="779" spans="4:4" s="221" customFormat="1" x14ac:dyDescent="0.25">
      <c r="D779" s="237"/>
    </row>
    <row r="780" spans="4:4" s="221" customFormat="1" x14ac:dyDescent="0.25">
      <c r="D780" s="237"/>
    </row>
    <row r="781" spans="4:4" s="221" customFormat="1" x14ac:dyDescent="0.25">
      <c r="D781" s="237"/>
    </row>
    <row r="782" spans="4:4" s="221" customFormat="1" x14ac:dyDescent="0.25">
      <c r="D782" s="237"/>
    </row>
    <row r="783" spans="4:4" s="221" customFormat="1" x14ac:dyDescent="0.25">
      <c r="D783" s="237"/>
    </row>
    <row r="784" spans="4:4" s="221" customFormat="1" x14ac:dyDescent="0.25">
      <c r="D784" s="237"/>
    </row>
    <row r="785" spans="4:4" s="221" customFormat="1" x14ac:dyDescent="0.25">
      <c r="D785" s="237"/>
    </row>
    <row r="786" spans="4:4" s="221" customFormat="1" x14ac:dyDescent="0.25">
      <c r="D786" s="237"/>
    </row>
    <row r="787" spans="4:4" s="221" customFormat="1" x14ac:dyDescent="0.25">
      <c r="D787" s="237"/>
    </row>
    <row r="788" spans="4:4" s="221" customFormat="1" x14ac:dyDescent="0.25">
      <c r="D788" s="237"/>
    </row>
    <row r="789" spans="4:4" s="221" customFormat="1" x14ac:dyDescent="0.25">
      <c r="D789" s="237"/>
    </row>
    <row r="790" spans="4:4" s="221" customFormat="1" x14ac:dyDescent="0.25">
      <c r="D790" s="237"/>
    </row>
    <row r="791" spans="4:4" s="221" customFormat="1" x14ac:dyDescent="0.25">
      <c r="D791" s="237"/>
    </row>
    <row r="792" spans="4:4" s="221" customFormat="1" x14ac:dyDescent="0.25">
      <c r="D792" s="237"/>
    </row>
    <row r="793" spans="4:4" s="221" customFormat="1" x14ac:dyDescent="0.25">
      <c r="D793" s="237"/>
    </row>
    <row r="794" spans="4:4" s="221" customFormat="1" x14ac:dyDescent="0.25">
      <c r="D794" s="237"/>
    </row>
    <row r="795" spans="4:4" s="221" customFormat="1" x14ac:dyDescent="0.25">
      <c r="D795" s="237"/>
    </row>
    <row r="796" spans="4:4" s="221" customFormat="1" x14ac:dyDescent="0.25">
      <c r="D796" s="237"/>
    </row>
    <row r="797" spans="4:4" s="221" customFormat="1" x14ac:dyDescent="0.25">
      <c r="D797" s="237"/>
    </row>
    <row r="798" spans="4:4" s="221" customFormat="1" x14ac:dyDescent="0.25">
      <c r="D798" s="237"/>
    </row>
    <row r="799" spans="4:4" s="221" customFormat="1" x14ac:dyDescent="0.25">
      <c r="D799" s="237"/>
    </row>
    <row r="800" spans="4:4" s="221" customFormat="1" x14ac:dyDescent="0.25">
      <c r="D800" s="237"/>
    </row>
    <row r="801" spans="4:4" s="221" customFormat="1" x14ac:dyDescent="0.25">
      <c r="D801" s="237"/>
    </row>
    <row r="802" spans="4:4" s="221" customFormat="1" x14ac:dyDescent="0.25">
      <c r="D802" s="237"/>
    </row>
    <row r="803" spans="4:4" s="221" customFormat="1" x14ac:dyDescent="0.25">
      <c r="D803" s="237"/>
    </row>
    <row r="804" spans="4:4" s="221" customFormat="1" x14ac:dyDescent="0.25">
      <c r="D804" s="237"/>
    </row>
    <row r="805" spans="4:4" s="221" customFormat="1" x14ac:dyDescent="0.25">
      <c r="D805" s="237"/>
    </row>
    <row r="806" spans="4:4" s="221" customFormat="1" x14ac:dyDescent="0.25">
      <c r="D806" s="237"/>
    </row>
    <row r="807" spans="4:4" s="221" customFormat="1" x14ac:dyDescent="0.25">
      <c r="D807" s="237"/>
    </row>
    <row r="808" spans="4:4" s="221" customFormat="1" x14ac:dyDescent="0.25">
      <c r="D808" s="237"/>
    </row>
    <row r="809" spans="4:4" s="221" customFormat="1" x14ac:dyDescent="0.25">
      <c r="D809" s="237"/>
    </row>
    <row r="810" spans="4:4" s="221" customFormat="1" x14ac:dyDescent="0.25">
      <c r="D810" s="237"/>
    </row>
    <row r="811" spans="4:4" s="221" customFormat="1" x14ac:dyDescent="0.25">
      <c r="D811" s="237"/>
    </row>
    <row r="812" spans="4:4" s="221" customFormat="1" x14ac:dyDescent="0.25">
      <c r="D812" s="237"/>
    </row>
    <row r="813" spans="4:4" s="221" customFormat="1" x14ac:dyDescent="0.25">
      <c r="D813" s="237"/>
    </row>
    <row r="814" spans="4:4" s="221" customFormat="1" x14ac:dyDescent="0.25">
      <c r="D814" s="237"/>
    </row>
    <row r="815" spans="4:4" s="221" customFormat="1" x14ac:dyDescent="0.25">
      <c r="D815" s="237"/>
    </row>
    <row r="816" spans="4:4" s="221" customFormat="1" x14ac:dyDescent="0.25">
      <c r="D816" s="237"/>
    </row>
    <row r="817" spans="4:4" s="221" customFormat="1" x14ac:dyDescent="0.25">
      <c r="D817" s="237"/>
    </row>
    <row r="818" spans="4:4" s="221" customFormat="1" x14ac:dyDescent="0.25">
      <c r="D818" s="237"/>
    </row>
    <row r="819" spans="4:4" s="221" customFormat="1" x14ac:dyDescent="0.25">
      <c r="D819" s="237"/>
    </row>
    <row r="820" spans="4:4" s="221" customFormat="1" x14ac:dyDescent="0.25">
      <c r="D820" s="237"/>
    </row>
    <row r="821" spans="4:4" s="221" customFormat="1" x14ac:dyDescent="0.25">
      <c r="D821" s="237"/>
    </row>
    <row r="822" spans="4:4" s="221" customFormat="1" x14ac:dyDescent="0.25">
      <c r="D822" s="237"/>
    </row>
    <row r="823" spans="4:4" s="221" customFormat="1" x14ac:dyDescent="0.25">
      <c r="D823" s="237"/>
    </row>
    <row r="824" spans="4:4" s="221" customFormat="1" x14ac:dyDescent="0.25">
      <c r="D824" s="237"/>
    </row>
    <row r="825" spans="4:4" s="221" customFormat="1" x14ac:dyDescent="0.25">
      <c r="D825" s="237"/>
    </row>
    <row r="826" spans="4:4" s="221" customFormat="1" x14ac:dyDescent="0.25">
      <c r="D826" s="237"/>
    </row>
    <row r="827" spans="4:4" s="221" customFormat="1" x14ac:dyDescent="0.25">
      <c r="D827" s="237"/>
    </row>
    <row r="828" spans="4:4" s="221" customFormat="1" x14ac:dyDescent="0.25">
      <c r="D828" s="237"/>
    </row>
    <row r="829" spans="4:4" s="221" customFormat="1" x14ac:dyDescent="0.25">
      <c r="D829" s="237"/>
    </row>
    <row r="830" spans="4:4" s="221" customFormat="1" x14ac:dyDescent="0.25">
      <c r="D830" s="237"/>
    </row>
    <row r="831" spans="4:4" s="221" customFormat="1" x14ac:dyDescent="0.25">
      <c r="D831" s="237"/>
    </row>
    <row r="832" spans="4:4" s="221" customFormat="1" x14ac:dyDescent="0.25">
      <c r="D832" s="237"/>
    </row>
    <row r="833" spans="4:4" s="221" customFormat="1" x14ac:dyDescent="0.25">
      <c r="D833" s="237"/>
    </row>
    <row r="834" spans="4:4" s="221" customFormat="1" x14ac:dyDescent="0.25">
      <c r="D834" s="237"/>
    </row>
    <row r="835" spans="4:4" s="221" customFormat="1" x14ac:dyDescent="0.25">
      <c r="D835" s="237"/>
    </row>
    <row r="836" spans="4:4" s="221" customFormat="1" x14ac:dyDescent="0.25">
      <c r="D836" s="237"/>
    </row>
    <row r="837" spans="4:4" s="221" customFormat="1" x14ac:dyDescent="0.25">
      <c r="D837" s="237"/>
    </row>
    <row r="838" spans="4:4" s="221" customFormat="1" x14ac:dyDescent="0.25">
      <c r="D838" s="237"/>
    </row>
    <row r="839" spans="4:4" s="221" customFormat="1" x14ac:dyDescent="0.25">
      <c r="D839" s="237"/>
    </row>
    <row r="840" spans="4:4" s="221" customFormat="1" x14ac:dyDescent="0.25">
      <c r="D840" s="237"/>
    </row>
    <row r="841" spans="4:4" s="221" customFormat="1" x14ac:dyDescent="0.25">
      <c r="D841" s="237"/>
    </row>
    <row r="842" spans="4:4" s="221" customFormat="1" x14ac:dyDescent="0.25">
      <c r="D842" s="237"/>
    </row>
    <row r="843" spans="4:4" s="221" customFormat="1" x14ac:dyDescent="0.25">
      <c r="D843" s="237"/>
    </row>
    <row r="844" spans="4:4" s="221" customFormat="1" x14ac:dyDescent="0.25">
      <c r="D844" s="237"/>
    </row>
    <row r="845" spans="4:4" s="221" customFormat="1" x14ac:dyDescent="0.25">
      <c r="D845" s="237"/>
    </row>
    <row r="846" spans="4:4" s="221" customFormat="1" x14ac:dyDescent="0.25">
      <c r="D846" s="237"/>
    </row>
    <row r="847" spans="4:4" s="221" customFormat="1" x14ac:dyDescent="0.25">
      <c r="D847" s="237"/>
    </row>
    <row r="848" spans="4:4" s="221" customFormat="1" x14ac:dyDescent="0.25">
      <c r="D848" s="237"/>
    </row>
    <row r="849" spans="4:4" s="221" customFormat="1" x14ac:dyDescent="0.25">
      <c r="D849" s="237"/>
    </row>
    <row r="850" spans="4:4" s="221" customFormat="1" x14ac:dyDescent="0.25">
      <c r="D850" s="237"/>
    </row>
    <row r="851" spans="4:4" s="221" customFormat="1" x14ac:dyDescent="0.25">
      <c r="D851" s="237"/>
    </row>
    <row r="852" spans="4:4" s="221" customFormat="1" x14ac:dyDescent="0.25">
      <c r="D852" s="237"/>
    </row>
    <row r="853" spans="4:4" s="221" customFormat="1" x14ac:dyDescent="0.25">
      <c r="D853" s="237"/>
    </row>
    <row r="854" spans="4:4" s="221" customFormat="1" x14ac:dyDescent="0.25">
      <c r="D854" s="237"/>
    </row>
    <row r="855" spans="4:4" s="221" customFormat="1" x14ac:dyDescent="0.25">
      <c r="D855" s="237"/>
    </row>
    <row r="856" spans="4:4" s="221" customFormat="1" x14ac:dyDescent="0.25">
      <c r="D856" s="237"/>
    </row>
    <row r="857" spans="4:4" s="221" customFormat="1" x14ac:dyDescent="0.25">
      <c r="D857" s="237"/>
    </row>
    <row r="858" spans="4:4" s="221" customFormat="1" x14ac:dyDescent="0.25">
      <c r="D858" s="237"/>
    </row>
    <row r="859" spans="4:4" s="221" customFormat="1" x14ac:dyDescent="0.25">
      <c r="D859" s="237"/>
    </row>
    <row r="860" spans="4:4" s="221" customFormat="1" x14ac:dyDescent="0.25">
      <c r="D860" s="237"/>
    </row>
    <row r="861" spans="4:4" s="221" customFormat="1" x14ac:dyDescent="0.25">
      <c r="D861" s="237"/>
    </row>
    <row r="862" spans="4:4" s="221" customFormat="1" x14ac:dyDescent="0.25">
      <c r="D862" s="237"/>
    </row>
    <row r="863" spans="4:4" s="221" customFormat="1" x14ac:dyDescent="0.25">
      <c r="D863" s="237"/>
    </row>
    <row r="864" spans="4:4" s="221" customFormat="1" x14ac:dyDescent="0.25">
      <c r="D864" s="237"/>
    </row>
    <row r="865" spans="4:4" s="221" customFormat="1" x14ac:dyDescent="0.25">
      <c r="D865" s="237"/>
    </row>
    <row r="866" spans="4:4" s="221" customFormat="1" x14ac:dyDescent="0.25">
      <c r="D866" s="237"/>
    </row>
    <row r="867" spans="4:4" s="221" customFormat="1" x14ac:dyDescent="0.25">
      <c r="D867" s="237"/>
    </row>
    <row r="868" spans="4:4" s="221" customFormat="1" x14ac:dyDescent="0.25">
      <c r="D868" s="237"/>
    </row>
    <row r="869" spans="4:4" s="221" customFormat="1" x14ac:dyDescent="0.25">
      <c r="D869" s="237"/>
    </row>
    <row r="870" spans="4:4" s="221" customFormat="1" x14ac:dyDescent="0.25">
      <c r="D870" s="237"/>
    </row>
    <row r="871" spans="4:4" s="221" customFormat="1" x14ac:dyDescent="0.25">
      <c r="D871" s="237"/>
    </row>
    <row r="872" spans="4:4" s="221" customFormat="1" x14ac:dyDescent="0.25">
      <c r="D872" s="237"/>
    </row>
    <row r="873" spans="4:4" s="221" customFormat="1" x14ac:dyDescent="0.25">
      <c r="D873" s="237"/>
    </row>
    <row r="874" spans="4:4" s="221" customFormat="1" x14ac:dyDescent="0.25">
      <c r="D874" s="237"/>
    </row>
    <row r="875" spans="4:4" s="221" customFormat="1" x14ac:dyDescent="0.25">
      <c r="D875" s="237"/>
    </row>
    <row r="876" spans="4:4" s="221" customFormat="1" x14ac:dyDescent="0.25">
      <c r="D876" s="237"/>
    </row>
    <row r="877" spans="4:4" s="221" customFormat="1" x14ac:dyDescent="0.25">
      <c r="D877" s="237"/>
    </row>
    <row r="878" spans="4:4" s="221" customFormat="1" x14ac:dyDescent="0.25">
      <c r="D878" s="237"/>
    </row>
    <row r="879" spans="4:4" s="221" customFormat="1" x14ac:dyDescent="0.25">
      <c r="D879" s="237"/>
    </row>
    <row r="880" spans="4:4" s="221" customFormat="1" x14ac:dyDescent="0.25">
      <c r="D880" s="237"/>
    </row>
    <row r="881" spans="4:4" s="221" customFormat="1" x14ac:dyDescent="0.25">
      <c r="D881" s="237"/>
    </row>
    <row r="882" spans="4:4" s="221" customFormat="1" x14ac:dyDescent="0.25">
      <c r="D882" s="237"/>
    </row>
    <row r="883" spans="4:4" s="221" customFormat="1" x14ac:dyDescent="0.25">
      <c r="D883" s="237"/>
    </row>
    <row r="884" spans="4:4" s="221" customFormat="1" x14ac:dyDescent="0.25">
      <c r="D884" s="237"/>
    </row>
    <row r="885" spans="4:4" s="221" customFormat="1" x14ac:dyDescent="0.25">
      <c r="D885" s="237"/>
    </row>
    <row r="886" spans="4:4" s="221" customFormat="1" x14ac:dyDescent="0.25">
      <c r="D886" s="237"/>
    </row>
    <row r="887" spans="4:4" s="221" customFormat="1" x14ac:dyDescent="0.25">
      <c r="D887" s="237"/>
    </row>
    <row r="888" spans="4:4" s="221" customFormat="1" x14ac:dyDescent="0.25">
      <c r="D888" s="237"/>
    </row>
    <row r="889" spans="4:4" s="221" customFormat="1" x14ac:dyDescent="0.25">
      <c r="D889" s="237"/>
    </row>
    <row r="890" spans="4:4" s="221" customFormat="1" x14ac:dyDescent="0.25">
      <c r="D890" s="237"/>
    </row>
    <row r="891" spans="4:4" s="221" customFormat="1" x14ac:dyDescent="0.25">
      <c r="D891" s="237"/>
    </row>
    <row r="892" spans="4:4" s="221" customFormat="1" x14ac:dyDescent="0.25">
      <c r="D892" s="237"/>
    </row>
    <row r="893" spans="4:4" s="221" customFormat="1" x14ac:dyDescent="0.25">
      <c r="D893" s="237"/>
    </row>
    <row r="894" spans="4:4" s="221" customFormat="1" x14ac:dyDescent="0.25">
      <c r="D894" s="237"/>
    </row>
    <row r="895" spans="4:4" s="221" customFormat="1" x14ac:dyDescent="0.25">
      <c r="D895" s="237"/>
    </row>
    <row r="896" spans="4:4" s="221" customFormat="1" x14ac:dyDescent="0.25">
      <c r="D896" s="237"/>
    </row>
    <row r="897" spans="4:4" s="221" customFormat="1" x14ac:dyDescent="0.25">
      <c r="D897" s="237"/>
    </row>
    <row r="898" spans="4:4" s="221" customFormat="1" x14ac:dyDescent="0.25">
      <c r="D898" s="237"/>
    </row>
    <row r="899" spans="4:4" s="221" customFormat="1" x14ac:dyDescent="0.25">
      <c r="D899" s="237"/>
    </row>
    <row r="900" spans="4:4" s="221" customFormat="1" x14ac:dyDescent="0.25">
      <c r="D900" s="237"/>
    </row>
    <row r="901" spans="4:4" s="221" customFormat="1" x14ac:dyDescent="0.25">
      <c r="D901" s="237"/>
    </row>
    <row r="902" spans="4:4" s="221" customFormat="1" x14ac:dyDescent="0.25">
      <c r="D902" s="237"/>
    </row>
    <row r="903" spans="4:4" s="221" customFormat="1" x14ac:dyDescent="0.25">
      <c r="D903" s="237"/>
    </row>
    <row r="904" spans="4:4" s="221" customFormat="1" x14ac:dyDescent="0.25">
      <c r="D904" s="237"/>
    </row>
    <row r="905" spans="4:4" s="221" customFormat="1" x14ac:dyDescent="0.25">
      <c r="D905" s="237"/>
    </row>
    <row r="906" spans="4:4" s="221" customFormat="1" x14ac:dyDescent="0.25">
      <c r="D906" s="237"/>
    </row>
    <row r="907" spans="4:4" s="221" customFormat="1" x14ac:dyDescent="0.25">
      <c r="D907" s="237"/>
    </row>
    <row r="908" spans="4:4" s="221" customFormat="1" x14ac:dyDescent="0.25">
      <c r="D908" s="237"/>
    </row>
    <row r="909" spans="4:4" s="221" customFormat="1" x14ac:dyDescent="0.25">
      <c r="D909" s="237"/>
    </row>
    <row r="910" spans="4:4" s="221" customFormat="1" x14ac:dyDescent="0.25">
      <c r="D910" s="237"/>
    </row>
    <row r="911" spans="4:4" s="221" customFormat="1" x14ac:dyDescent="0.25">
      <c r="D911" s="237"/>
    </row>
    <row r="912" spans="4:4" s="221" customFormat="1" x14ac:dyDescent="0.25">
      <c r="D912" s="237"/>
    </row>
    <row r="913" spans="4:4" s="221" customFormat="1" x14ac:dyDescent="0.25">
      <c r="D913" s="237"/>
    </row>
    <row r="914" spans="4:4" s="221" customFormat="1" x14ac:dyDescent="0.25">
      <c r="D914" s="237"/>
    </row>
    <row r="915" spans="4:4" s="221" customFormat="1" x14ac:dyDescent="0.25">
      <c r="D915" s="237"/>
    </row>
    <row r="916" spans="4:4" s="221" customFormat="1" x14ac:dyDescent="0.25">
      <c r="D916" s="237"/>
    </row>
    <row r="917" spans="4:4" s="221" customFormat="1" x14ac:dyDescent="0.25">
      <c r="D917" s="237"/>
    </row>
    <row r="918" spans="4:4" s="221" customFormat="1" x14ac:dyDescent="0.25">
      <c r="D918" s="237"/>
    </row>
    <row r="919" spans="4:4" s="221" customFormat="1" x14ac:dyDescent="0.25">
      <c r="D919" s="237"/>
    </row>
    <row r="920" spans="4:4" s="221" customFormat="1" x14ac:dyDescent="0.25">
      <c r="D920" s="237"/>
    </row>
    <row r="921" spans="4:4" s="221" customFormat="1" x14ac:dyDescent="0.25">
      <c r="D921" s="237"/>
    </row>
    <row r="922" spans="4:4" s="221" customFormat="1" x14ac:dyDescent="0.25">
      <c r="D922" s="237"/>
    </row>
    <row r="923" spans="4:4" s="221" customFormat="1" x14ac:dyDescent="0.25">
      <c r="D923" s="237"/>
    </row>
    <row r="924" spans="4:4" s="221" customFormat="1" x14ac:dyDescent="0.25">
      <c r="D924" s="237"/>
    </row>
    <row r="925" spans="4:4" s="221" customFormat="1" x14ac:dyDescent="0.25">
      <c r="D925" s="237"/>
    </row>
    <row r="926" spans="4:4" s="221" customFormat="1" x14ac:dyDescent="0.25">
      <c r="D926" s="237"/>
    </row>
    <row r="927" spans="4:4" s="221" customFormat="1" x14ac:dyDescent="0.25">
      <c r="D927" s="237"/>
    </row>
    <row r="928" spans="4:4" s="221" customFormat="1" x14ac:dyDescent="0.25">
      <c r="D928" s="237"/>
    </row>
    <row r="929" spans="4:4" s="221" customFormat="1" x14ac:dyDescent="0.25">
      <c r="D929" s="237"/>
    </row>
    <row r="930" spans="4:4" s="221" customFormat="1" x14ac:dyDescent="0.25">
      <c r="D930" s="237"/>
    </row>
    <row r="931" spans="4:4" s="221" customFormat="1" x14ac:dyDescent="0.25">
      <c r="D931" s="237"/>
    </row>
    <row r="932" spans="4:4" s="221" customFormat="1" x14ac:dyDescent="0.25">
      <c r="D932" s="237"/>
    </row>
    <row r="933" spans="4:4" s="221" customFormat="1" x14ac:dyDescent="0.25">
      <c r="D933" s="237"/>
    </row>
    <row r="934" spans="4:4" s="221" customFormat="1" x14ac:dyDescent="0.25">
      <c r="D934" s="237"/>
    </row>
    <row r="935" spans="4:4" s="221" customFormat="1" x14ac:dyDescent="0.25">
      <c r="D935" s="237"/>
    </row>
    <row r="936" spans="4:4" s="221" customFormat="1" x14ac:dyDescent="0.25">
      <c r="D936" s="237"/>
    </row>
    <row r="937" spans="4:4" s="221" customFormat="1" x14ac:dyDescent="0.25">
      <c r="D937" s="237"/>
    </row>
    <row r="938" spans="4:4" s="221" customFormat="1" x14ac:dyDescent="0.25">
      <c r="D938" s="237"/>
    </row>
    <row r="939" spans="4:4" s="221" customFormat="1" x14ac:dyDescent="0.25">
      <c r="D939" s="237"/>
    </row>
    <row r="940" spans="4:4" s="221" customFormat="1" x14ac:dyDescent="0.25">
      <c r="D940" s="237"/>
    </row>
    <row r="941" spans="4:4" s="221" customFormat="1" x14ac:dyDescent="0.25">
      <c r="D941" s="237"/>
    </row>
    <row r="942" spans="4:4" s="221" customFormat="1" x14ac:dyDescent="0.25">
      <c r="D942" s="237"/>
    </row>
    <row r="943" spans="4:4" s="221" customFormat="1" x14ac:dyDescent="0.25">
      <c r="D943" s="237"/>
    </row>
    <row r="944" spans="4:4" s="221" customFormat="1" x14ac:dyDescent="0.25">
      <c r="D944" s="237"/>
    </row>
    <row r="945" spans="4:4" s="221" customFormat="1" x14ac:dyDescent="0.25">
      <c r="D945" s="237"/>
    </row>
    <row r="946" spans="4:4" s="221" customFormat="1" x14ac:dyDescent="0.25">
      <c r="D946" s="237"/>
    </row>
    <row r="947" spans="4:4" s="221" customFormat="1" x14ac:dyDescent="0.25">
      <c r="D947" s="237"/>
    </row>
    <row r="948" spans="4:4" s="221" customFormat="1" x14ac:dyDescent="0.25">
      <c r="D948" s="237"/>
    </row>
    <row r="949" spans="4:4" s="221" customFormat="1" x14ac:dyDescent="0.25">
      <c r="D949" s="237"/>
    </row>
    <row r="950" spans="4:4" s="221" customFormat="1" x14ac:dyDescent="0.25">
      <c r="D950" s="237"/>
    </row>
    <row r="951" spans="4:4" s="221" customFormat="1" x14ac:dyDescent="0.25">
      <c r="D951" s="237"/>
    </row>
    <row r="952" spans="4:4" s="221" customFormat="1" x14ac:dyDescent="0.25">
      <c r="D952" s="237"/>
    </row>
    <row r="953" spans="4:4" s="221" customFormat="1" x14ac:dyDescent="0.25">
      <c r="D953" s="237"/>
    </row>
    <row r="954" spans="4:4" s="221" customFormat="1" x14ac:dyDescent="0.25">
      <c r="D954" s="237"/>
    </row>
    <row r="955" spans="4:4" s="221" customFormat="1" x14ac:dyDescent="0.25">
      <c r="D955" s="237"/>
    </row>
    <row r="956" spans="4:4" s="221" customFormat="1" x14ac:dyDescent="0.25">
      <c r="D956" s="237"/>
    </row>
    <row r="957" spans="4:4" s="221" customFormat="1" x14ac:dyDescent="0.25">
      <c r="D957" s="237"/>
    </row>
    <row r="958" spans="4:4" s="221" customFormat="1" x14ac:dyDescent="0.25">
      <c r="D958" s="237"/>
    </row>
    <row r="959" spans="4:4" s="221" customFormat="1" x14ac:dyDescent="0.25">
      <c r="D959" s="237"/>
    </row>
    <row r="960" spans="4:4" s="221" customFormat="1" x14ac:dyDescent="0.25">
      <c r="D960" s="237"/>
    </row>
    <row r="961" spans="4:4" s="221" customFormat="1" x14ac:dyDescent="0.25">
      <c r="D961" s="237"/>
    </row>
    <row r="962" spans="4:4" s="221" customFormat="1" x14ac:dyDescent="0.25">
      <c r="D962" s="237"/>
    </row>
    <row r="963" spans="4:4" s="221" customFormat="1" x14ac:dyDescent="0.25">
      <c r="D963" s="237"/>
    </row>
    <row r="964" spans="4:4" s="221" customFormat="1" x14ac:dyDescent="0.25">
      <c r="D964" s="237"/>
    </row>
    <row r="965" spans="4:4" s="221" customFormat="1" x14ac:dyDescent="0.25">
      <c r="D965" s="237"/>
    </row>
    <row r="966" spans="4:4" s="221" customFormat="1" x14ac:dyDescent="0.25">
      <c r="D966" s="237"/>
    </row>
    <row r="967" spans="4:4" s="221" customFormat="1" x14ac:dyDescent="0.25">
      <c r="D967" s="237"/>
    </row>
    <row r="968" spans="4:4" s="221" customFormat="1" x14ac:dyDescent="0.25">
      <c r="D968" s="237"/>
    </row>
    <row r="969" spans="4:4" s="221" customFormat="1" x14ac:dyDescent="0.25">
      <c r="D969" s="237"/>
    </row>
    <row r="970" spans="4:4" s="221" customFormat="1" x14ac:dyDescent="0.25">
      <c r="D970" s="237"/>
    </row>
    <row r="971" spans="4:4" s="221" customFormat="1" x14ac:dyDescent="0.25">
      <c r="D971" s="237"/>
    </row>
    <row r="972" spans="4:4" s="221" customFormat="1" x14ac:dyDescent="0.25">
      <c r="D972" s="237"/>
    </row>
    <row r="973" spans="4:4" s="221" customFormat="1" x14ac:dyDescent="0.25">
      <c r="D973" s="237"/>
    </row>
    <row r="974" spans="4:4" s="221" customFormat="1" x14ac:dyDescent="0.25">
      <c r="D974" s="237"/>
    </row>
    <row r="975" spans="4:4" s="221" customFormat="1" x14ac:dyDescent="0.25">
      <c r="D975" s="237"/>
    </row>
    <row r="976" spans="4:4" s="221" customFormat="1" x14ac:dyDescent="0.25">
      <c r="D976" s="237"/>
    </row>
    <row r="977" spans="4:4" s="221" customFormat="1" x14ac:dyDescent="0.25">
      <c r="D977" s="237"/>
    </row>
    <row r="978" spans="4:4" s="221" customFormat="1" x14ac:dyDescent="0.25">
      <c r="D978" s="237"/>
    </row>
    <row r="979" spans="4:4" s="221" customFormat="1" x14ac:dyDescent="0.25">
      <c r="D979" s="237"/>
    </row>
    <row r="980" spans="4:4" s="221" customFormat="1" x14ac:dyDescent="0.25">
      <c r="D980" s="237"/>
    </row>
    <row r="981" spans="4:4" s="221" customFormat="1" x14ac:dyDescent="0.25">
      <c r="D981" s="237"/>
    </row>
    <row r="982" spans="4:4" s="221" customFormat="1" x14ac:dyDescent="0.25">
      <c r="D982" s="237"/>
    </row>
    <row r="983" spans="4:4" s="221" customFormat="1" x14ac:dyDescent="0.25">
      <c r="D983" s="237"/>
    </row>
    <row r="984" spans="4:4" s="221" customFormat="1" x14ac:dyDescent="0.25">
      <c r="D984" s="237"/>
    </row>
    <row r="985" spans="4:4" s="221" customFormat="1" x14ac:dyDescent="0.25">
      <c r="D985" s="237"/>
    </row>
    <row r="986" spans="4:4" s="221" customFormat="1" x14ac:dyDescent="0.25">
      <c r="D986" s="237"/>
    </row>
    <row r="987" spans="4:4" s="221" customFormat="1" x14ac:dyDescent="0.25">
      <c r="D987" s="237"/>
    </row>
    <row r="988" spans="4:4" s="221" customFormat="1" x14ac:dyDescent="0.25">
      <c r="D988" s="237"/>
    </row>
    <row r="989" spans="4:4" s="221" customFormat="1" x14ac:dyDescent="0.25">
      <c r="D989" s="237"/>
    </row>
    <row r="990" spans="4:4" s="221" customFormat="1" x14ac:dyDescent="0.25">
      <c r="D990" s="237"/>
    </row>
    <row r="991" spans="4:4" s="221" customFormat="1" x14ac:dyDescent="0.25">
      <c r="D991" s="237"/>
    </row>
    <row r="992" spans="4:4" s="221" customFormat="1" x14ac:dyDescent="0.25">
      <c r="D992" s="237"/>
    </row>
    <row r="993" spans="4:4" s="221" customFormat="1" x14ac:dyDescent="0.25">
      <c r="D993" s="237"/>
    </row>
    <row r="994" spans="4:4" s="221" customFormat="1" x14ac:dyDescent="0.25">
      <c r="D994" s="237"/>
    </row>
    <row r="995" spans="4:4" s="221" customFormat="1" x14ac:dyDescent="0.25">
      <c r="D995" s="237"/>
    </row>
    <row r="996" spans="4:4" s="221" customFormat="1" x14ac:dyDescent="0.25">
      <c r="D996" s="237"/>
    </row>
    <row r="997" spans="4:4" s="221" customFormat="1" x14ac:dyDescent="0.25">
      <c r="D997" s="237"/>
    </row>
    <row r="998" spans="4:4" s="221" customFormat="1" x14ac:dyDescent="0.25">
      <c r="D998" s="237"/>
    </row>
    <row r="999" spans="4:4" s="221" customFormat="1" x14ac:dyDescent="0.25">
      <c r="D999" s="237"/>
    </row>
    <row r="1000" spans="4:4" s="221" customFormat="1" x14ac:dyDescent="0.25">
      <c r="D1000" s="237"/>
    </row>
    <row r="1001" spans="4:4" s="221" customFormat="1" x14ac:dyDescent="0.25">
      <c r="D1001" s="237"/>
    </row>
    <row r="1002" spans="4:4" s="221" customFormat="1" x14ac:dyDescent="0.25">
      <c r="D1002" s="237"/>
    </row>
    <row r="1003" spans="4:4" s="221" customFormat="1" x14ac:dyDescent="0.25">
      <c r="D1003" s="237"/>
    </row>
    <row r="1004" spans="4:4" s="221" customFormat="1" x14ac:dyDescent="0.25">
      <c r="D1004" s="237"/>
    </row>
    <row r="1005" spans="4:4" s="221" customFormat="1" x14ac:dyDescent="0.25">
      <c r="D1005" s="237"/>
    </row>
    <row r="1006" spans="4:4" s="221" customFormat="1" x14ac:dyDescent="0.25">
      <c r="D1006" s="237"/>
    </row>
    <row r="1007" spans="4:4" s="221" customFormat="1" x14ac:dyDescent="0.25">
      <c r="D1007" s="237"/>
    </row>
    <row r="1008" spans="4:4" s="221" customFormat="1" x14ac:dyDescent="0.25">
      <c r="D1008" s="237"/>
    </row>
    <row r="1009" spans="4:4" s="221" customFormat="1" x14ac:dyDescent="0.25">
      <c r="D1009" s="237"/>
    </row>
    <row r="1010" spans="4:4" s="221" customFormat="1" x14ac:dyDescent="0.25">
      <c r="D1010" s="237"/>
    </row>
    <row r="1011" spans="4:4" s="221" customFormat="1" x14ac:dyDescent="0.25">
      <c r="D1011" s="237"/>
    </row>
    <row r="1012" spans="4:4" s="221" customFormat="1" x14ac:dyDescent="0.25">
      <c r="D1012" s="237"/>
    </row>
    <row r="1013" spans="4:4" s="221" customFormat="1" x14ac:dyDescent="0.25">
      <c r="D1013" s="237"/>
    </row>
    <row r="1014" spans="4:4" s="221" customFormat="1" x14ac:dyDescent="0.25">
      <c r="D1014" s="237"/>
    </row>
    <row r="1015" spans="4:4" s="221" customFormat="1" x14ac:dyDescent="0.25">
      <c r="D1015" s="237"/>
    </row>
    <row r="1016" spans="4:4" s="221" customFormat="1" x14ac:dyDescent="0.25">
      <c r="D1016" s="237"/>
    </row>
    <row r="1017" spans="4:4" s="221" customFormat="1" x14ac:dyDescent="0.25">
      <c r="D1017" s="237"/>
    </row>
    <row r="1018" spans="4:4" s="221" customFormat="1" x14ac:dyDescent="0.25">
      <c r="D1018" s="237"/>
    </row>
    <row r="1019" spans="4:4" s="221" customFormat="1" x14ac:dyDescent="0.25">
      <c r="D1019" s="237"/>
    </row>
    <row r="1020" spans="4:4" s="221" customFormat="1" x14ac:dyDescent="0.25">
      <c r="D1020" s="237"/>
    </row>
    <row r="1021" spans="4:4" s="221" customFormat="1" x14ac:dyDescent="0.25">
      <c r="D1021" s="237"/>
    </row>
    <row r="1022" spans="4:4" s="221" customFormat="1" x14ac:dyDescent="0.25">
      <c r="D1022" s="237"/>
    </row>
    <row r="1023" spans="4:4" s="221" customFormat="1" x14ac:dyDescent="0.25">
      <c r="D1023" s="237"/>
    </row>
    <row r="1024" spans="4:4" s="221" customFormat="1" x14ac:dyDescent="0.25">
      <c r="D1024" s="237"/>
    </row>
    <row r="1025" spans="4:4" s="221" customFormat="1" x14ac:dyDescent="0.25">
      <c r="D1025" s="237"/>
    </row>
    <row r="1026" spans="4:4" s="221" customFormat="1" x14ac:dyDescent="0.25">
      <c r="D1026" s="237"/>
    </row>
    <row r="1027" spans="4:4" s="221" customFormat="1" x14ac:dyDescent="0.25">
      <c r="D1027" s="237"/>
    </row>
    <row r="1028" spans="4:4" s="221" customFormat="1" x14ac:dyDescent="0.25">
      <c r="D1028" s="237"/>
    </row>
    <row r="1029" spans="4:4" s="221" customFormat="1" x14ac:dyDescent="0.25">
      <c r="D1029" s="237"/>
    </row>
    <row r="1030" spans="4:4" s="221" customFormat="1" x14ac:dyDescent="0.25">
      <c r="D1030" s="237"/>
    </row>
    <row r="1031" spans="4:4" s="221" customFormat="1" x14ac:dyDescent="0.25">
      <c r="D1031" s="237"/>
    </row>
    <row r="1032" spans="4:4" s="221" customFormat="1" x14ac:dyDescent="0.25">
      <c r="D1032" s="237"/>
    </row>
    <row r="1033" spans="4:4" s="221" customFormat="1" x14ac:dyDescent="0.25">
      <c r="D1033" s="237"/>
    </row>
    <row r="1034" spans="4:4" s="221" customFormat="1" x14ac:dyDescent="0.25">
      <c r="D1034" s="237"/>
    </row>
    <row r="1035" spans="4:4" s="221" customFormat="1" x14ac:dyDescent="0.25">
      <c r="D1035" s="237"/>
    </row>
    <row r="1036" spans="4:4" s="221" customFormat="1" x14ac:dyDescent="0.25">
      <c r="D1036" s="237"/>
    </row>
    <row r="1037" spans="4:4" s="221" customFormat="1" x14ac:dyDescent="0.25">
      <c r="D1037" s="237"/>
    </row>
    <row r="1038" spans="4:4" s="221" customFormat="1" x14ac:dyDescent="0.25">
      <c r="D1038" s="237"/>
    </row>
    <row r="1039" spans="4:4" s="221" customFormat="1" x14ac:dyDescent="0.25">
      <c r="D1039" s="237"/>
    </row>
    <row r="1040" spans="4:4" s="221" customFormat="1" x14ac:dyDescent="0.25">
      <c r="D1040" s="237"/>
    </row>
    <row r="1041" spans="4:4" s="221" customFormat="1" x14ac:dyDescent="0.25">
      <c r="D1041" s="237"/>
    </row>
    <row r="1042" spans="4:4" s="221" customFormat="1" x14ac:dyDescent="0.25">
      <c r="D1042" s="237"/>
    </row>
    <row r="1043" spans="4:4" s="221" customFormat="1" x14ac:dyDescent="0.25">
      <c r="D1043" s="237"/>
    </row>
    <row r="1044" spans="4:4" s="221" customFormat="1" x14ac:dyDescent="0.25">
      <c r="D1044" s="237"/>
    </row>
    <row r="1045" spans="4:4" s="221" customFormat="1" x14ac:dyDescent="0.25">
      <c r="D1045" s="237"/>
    </row>
    <row r="1046" spans="4:4" s="221" customFormat="1" x14ac:dyDescent="0.25">
      <c r="D1046" s="237"/>
    </row>
    <row r="1047" spans="4:4" s="221" customFormat="1" x14ac:dyDescent="0.25">
      <c r="D1047" s="237"/>
    </row>
    <row r="1048" spans="4:4" s="221" customFormat="1" x14ac:dyDescent="0.25">
      <c r="D1048" s="237"/>
    </row>
    <row r="1049" spans="4:4" s="221" customFormat="1" x14ac:dyDescent="0.25">
      <c r="D1049" s="237"/>
    </row>
    <row r="1050" spans="4:4" s="221" customFormat="1" x14ac:dyDescent="0.25">
      <c r="D1050" s="237"/>
    </row>
    <row r="1051" spans="4:4" s="221" customFormat="1" x14ac:dyDescent="0.25">
      <c r="D1051" s="237"/>
    </row>
    <row r="1052" spans="4:4" s="221" customFormat="1" x14ac:dyDescent="0.25">
      <c r="D1052" s="237"/>
    </row>
    <row r="1053" spans="4:4" s="221" customFormat="1" x14ac:dyDescent="0.25">
      <c r="D1053" s="237"/>
    </row>
    <row r="1054" spans="4:4" s="221" customFormat="1" x14ac:dyDescent="0.25">
      <c r="D1054" s="237"/>
    </row>
    <row r="1055" spans="4:4" s="221" customFormat="1" x14ac:dyDescent="0.25">
      <c r="D1055" s="237"/>
    </row>
    <row r="1056" spans="4:4" s="221" customFormat="1" x14ac:dyDescent="0.25">
      <c r="D1056" s="237"/>
    </row>
    <row r="1057" spans="4:4" s="221" customFormat="1" x14ac:dyDescent="0.25">
      <c r="D1057" s="237"/>
    </row>
    <row r="1058" spans="4:4" s="221" customFormat="1" x14ac:dyDescent="0.25">
      <c r="D1058" s="237"/>
    </row>
    <row r="1059" spans="4:4" s="221" customFormat="1" x14ac:dyDescent="0.25">
      <c r="D1059" s="237"/>
    </row>
    <row r="1060" spans="4:4" s="221" customFormat="1" x14ac:dyDescent="0.25">
      <c r="D1060" s="237"/>
    </row>
    <row r="1061" spans="4:4" s="221" customFormat="1" x14ac:dyDescent="0.25">
      <c r="D1061" s="237"/>
    </row>
    <row r="1062" spans="4:4" s="221" customFormat="1" x14ac:dyDescent="0.25">
      <c r="D1062" s="237"/>
    </row>
    <row r="1063" spans="4:4" s="221" customFormat="1" x14ac:dyDescent="0.25">
      <c r="D1063" s="237"/>
    </row>
    <row r="1064" spans="4:4" s="221" customFormat="1" x14ac:dyDescent="0.25">
      <c r="D1064" s="237"/>
    </row>
    <row r="1065" spans="4:4" s="221" customFormat="1" x14ac:dyDescent="0.25">
      <c r="D1065" s="237"/>
    </row>
    <row r="1066" spans="4:4" s="221" customFormat="1" x14ac:dyDescent="0.25">
      <c r="D1066" s="237"/>
    </row>
    <row r="1067" spans="4:4" s="221" customFormat="1" x14ac:dyDescent="0.25">
      <c r="D1067" s="237"/>
    </row>
    <row r="1068" spans="4:4" s="221" customFormat="1" x14ac:dyDescent="0.25">
      <c r="D1068" s="237"/>
    </row>
    <row r="1069" spans="4:4" s="221" customFormat="1" x14ac:dyDescent="0.25">
      <c r="D1069" s="237"/>
    </row>
    <row r="1070" spans="4:4" s="221" customFormat="1" x14ac:dyDescent="0.25">
      <c r="D1070" s="237"/>
    </row>
    <row r="1071" spans="4:4" s="221" customFormat="1" x14ac:dyDescent="0.25">
      <c r="D1071" s="237"/>
    </row>
    <row r="1072" spans="4:4" s="221" customFormat="1" x14ac:dyDescent="0.25">
      <c r="D1072" s="237"/>
    </row>
    <row r="1073" spans="4:4" s="221" customFormat="1" x14ac:dyDescent="0.25">
      <c r="D1073" s="237"/>
    </row>
    <row r="1074" spans="4:4" s="221" customFormat="1" x14ac:dyDescent="0.25">
      <c r="D1074" s="237"/>
    </row>
    <row r="1075" spans="4:4" s="221" customFormat="1" x14ac:dyDescent="0.25">
      <c r="D1075" s="237"/>
    </row>
    <row r="1076" spans="4:4" s="221" customFormat="1" x14ac:dyDescent="0.25">
      <c r="D1076" s="237"/>
    </row>
    <row r="1077" spans="4:4" s="221" customFormat="1" x14ac:dyDescent="0.25">
      <c r="D1077" s="237"/>
    </row>
    <row r="1078" spans="4:4" s="221" customFormat="1" x14ac:dyDescent="0.25">
      <c r="D1078" s="237"/>
    </row>
    <row r="1079" spans="4:4" s="221" customFormat="1" x14ac:dyDescent="0.25">
      <c r="D1079" s="237"/>
    </row>
    <row r="1080" spans="4:4" s="221" customFormat="1" x14ac:dyDescent="0.25">
      <c r="D1080" s="237"/>
    </row>
    <row r="1081" spans="4:4" s="221" customFormat="1" x14ac:dyDescent="0.25">
      <c r="D1081" s="237"/>
    </row>
    <row r="1082" spans="4:4" s="221" customFormat="1" x14ac:dyDescent="0.25">
      <c r="D1082" s="237"/>
    </row>
    <row r="1083" spans="4:4" s="221" customFormat="1" x14ac:dyDescent="0.25">
      <c r="D1083" s="237"/>
    </row>
    <row r="1084" spans="4:4" s="221" customFormat="1" x14ac:dyDescent="0.25">
      <c r="D1084" s="237"/>
    </row>
    <row r="1085" spans="4:4" s="221" customFormat="1" x14ac:dyDescent="0.25">
      <c r="D1085" s="237"/>
    </row>
    <row r="1086" spans="4:4" s="221" customFormat="1" x14ac:dyDescent="0.25">
      <c r="D1086" s="237"/>
    </row>
    <row r="1087" spans="4:4" s="221" customFormat="1" x14ac:dyDescent="0.25">
      <c r="D1087" s="237"/>
    </row>
    <row r="1088" spans="4:4" s="221" customFormat="1" x14ac:dyDescent="0.25">
      <c r="D1088" s="237"/>
    </row>
    <row r="1089" spans="4:4" s="221" customFormat="1" x14ac:dyDescent="0.25">
      <c r="D1089" s="237"/>
    </row>
    <row r="1090" spans="4:4" s="221" customFormat="1" x14ac:dyDescent="0.25">
      <c r="D1090" s="237"/>
    </row>
    <row r="1091" spans="4:4" s="221" customFormat="1" x14ac:dyDescent="0.25">
      <c r="D1091" s="237"/>
    </row>
    <row r="1092" spans="4:4" s="221" customFormat="1" x14ac:dyDescent="0.25">
      <c r="D1092" s="237"/>
    </row>
    <row r="1093" spans="4:4" s="221" customFormat="1" x14ac:dyDescent="0.25">
      <c r="D1093" s="237"/>
    </row>
    <row r="1094" spans="4:4" s="221" customFormat="1" x14ac:dyDescent="0.25">
      <c r="D1094" s="237"/>
    </row>
    <row r="1095" spans="4:4" s="221" customFormat="1" x14ac:dyDescent="0.25">
      <c r="D1095" s="237"/>
    </row>
    <row r="1096" spans="4:4" s="221" customFormat="1" x14ac:dyDescent="0.25">
      <c r="D1096" s="237"/>
    </row>
    <row r="1097" spans="4:4" s="221" customFormat="1" x14ac:dyDescent="0.25">
      <c r="D1097" s="237"/>
    </row>
    <row r="1098" spans="4:4" s="221" customFormat="1" x14ac:dyDescent="0.25">
      <c r="D1098" s="237"/>
    </row>
    <row r="1099" spans="4:4" s="221" customFormat="1" x14ac:dyDescent="0.25">
      <c r="D1099" s="237"/>
    </row>
    <row r="1100" spans="4:4" s="221" customFormat="1" x14ac:dyDescent="0.25">
      <c r="D1100" s="237"/>
    </row>
    <row r="1101" spans="4:4" s="221" customFormat="1" x14ac:dyDescent="0.25">
      <c r="D1101" s="237"/>
    </row>
    <row r="1102" spans="4:4" s="221" customFormat="1" x14ac:dyDescent="0.25">
      <c r="D1102" s="237"/>
    </row>
    <row r="1103" spans="4:4" s="221" customFormat="1" x14ac:dyDescent="0.25">
      <c r="D1103" s="237"/>
    </row>
    <row r="1104" spans="4:4" s="221" customFormat="1" x14ac:dyDescent="0.25">
      <c r="D1104" s="237"/>
    </row>
    <row r="1105" spans="4:4" s="221" customFormat="1" x14ac:dyDescent="0.25">
      <c r="D1105" s="237"/>
    </row>
    <row r="1106" spans="4:4" s="221" customFormat="1" x14ac:dyDescent="0.25">
      <c r="D1106" s="237"/>
    </row>
    <row r="1107" spans="4:4" s="221" customFormat="1" x14ac:dyDescent="0.25">
      <c r="D1107" s="237"/>
    </row>
    <row r="1108" spans="4:4" s="221" customFormat="1" x14ac:dyDescent="0.25">
      <c r="D1108" s="237"/>
    </row>
    <row r="1109" spans="4:4" s="221" customFormat="1" x14ac:dyDescent="0.25">
      <c r="D1109" s="237"/>
    </row>
    <row r="1110" spans="4:4" s="221" customFormat="1" x14ac:dyDescent="0.25">
      <c r="D1110" s="237"/>
    </row>
    <row r="1111" spans="4:4" s="221" customFormat="1" x14ac:dyDescent="0.25">
      <c r="D1111" s="237"/>
    </row>
    <row r="1112" spans="4:4" s="221" customFormat="1" x14ac:dyDescent="0.25">
      <c r="D1112" s="237"/>
    </row>
    <row r="1113" spans="4:4" s="221" customFormat="1" x14ac:dyDescent="0.25">
      <c r="D1113" s="237"/>
    </row>
    <row r="1114" spans="4:4" s="221" customFormat="1" x14ac:dyDescent="0.25">
      <c r="D1114" s="237"/>
    </row>
    <row r="1115" spans="4:4" s="221" customFormat="1" x14ac:dyDescent="0.25">
      <c r="D1115" s="237"/>
    </row>
    <row r="1116" spans="4:4" s="221" customFormat="1" x14ac:dyDescent="0.25">
      <c r="D1116" s="237"/>
    </row>
    <row r="1117" spans="4:4" s="221" customFormat="1" x14ac:dyDescent="0.25">
      <c r="D1117" s="237"/>
    </row>
    <row r="1118" spans="4:4" s="221" customFormat="1" x14ac:dyDescent="0.25">
      <c r="D1118" s="237"/>
    </row>
    <row r="1119" spans="4:4" s="221" customFormat="1" x14ac:dyDescent="0.25">
      <c r="D1119" s="237"/>
    </row>
    <row r="1120" spans="4:4" s="221" customFormat="1" x14ac:dyDescent="0.25">
      <c r="D1120" s="237"/>
    </row>
    <row r="1121" spans="4:4" s="221" customFormat="1" x14ac:dyDescent="0.25">
      <c r="D1121" s="237"/>
    </row>
    <row r="1122" spans="4:4" s="221" customFormat="1" x14ac:dyDescent="0.25">
      <c r="D1122" s="237"/>
    </row>
    <row r="1123" spans="4:4" s="221" customFormat="1" x14ac:dyDescent="0.25">
      <c r="D1123" s="237"/>
    </row>
    <row r="1124" spans="4:4" s="221" customFormat="1" x14ac:dyDescent="0.25">
      <c r="D1124" s="237"/>
    </row>
    <row r="1125" spans="4:4" s="221" customFormat="1" x14ac:dyDescent="0.25">
      <c r="D1125" s="237"/>
    </row>
    <row r="1126" spans="4:4" s="221" customFormat="1" x14ac:dyDescent="0.25">
      <c r="D1126" s="237"/>
    </row>
    <row r="1127" spans="4:4" s="221" customFormat="1" x14ac:dyDescent="0.25">
      <c r="D1127" s="237"/>
    </row>
    <row r="1128" spans="4:4" s="221" customFormat="1" x14ac:dyDescent="0.25">
      <c r="D1128" s="237"/>
    </row>
    <row r="1129" spans="4:4" s="221" customFormat="1" x14ac:dyDescent="0.25">
      <c r="D1129" s="237"/>
    </row>
    <row r="1130" spans="4:4" s="221" customFormat="1" x14ac:dyDescent="0.25">
      <c r="D1130" s="237"/>
    </row>
    <row r="1131" spans="4:4" s="221" customFormat="1" x14ac:dyDescent="0.25">
      <c r="D1131" s="237"/>
    </row>
    <row r="1132" spans="4:4" s="221" customFormat="1" x14ac:dyDescent="0.25">
      <c r="D1132" s="237"/>
    </row>
    <row r="1133" spans="4:4" s="221" customFormat="1" x14ac:dyDescent="0.25">
      <c r="D1133" s="237"/>
    </row>
    <row r="1134" spans="4:4" s="221" customFormat="1" x14ac:dyDescent="0.25">
      <c r="D1134" s="237"/>
    </row>
    <row r="1135" spans="4:4" s="221" customFormat="1" x14ac:dyDescent="0.25">
      <c r="D1135" s="237"/>
    </row>
    <row r="1136" spans="4:4" s="221" customFormat="1" x14ac:dyDescent="0.25">
      <c r="D1136" s="237"/>
    </row>
    <row r="1137" spans="4:4" s="221" customFormat="1" x14ac:dyDescent="0.25">
      <c r="D1137" s="237"/>
    </row>
    <row r="1138" spans="4:4" s="221" customFormat="1" x14ac:dyDescent="0.25">
      <c r="D1138" s="237"/>
    </row>
    <row r="1139" spans="4:4" s="221" customFormat="1" x14ac:dyDescent="0.25">
      <c r="D1139" s="237"/>
    </row>
    <row r="1140" spans="4:4" s="221" customFormat="1" x14ac:dyDescent="0.25">
      <c r="D1140" s="237"/>
    </row>
    <row r="1141" spans="4:4" s="221" customFormat="1" x14ac:dyDescent="0.25">
      <c r="D1141" s="237"/>
    </row>
    <row r="1142" spans="4:4" s="221" customFormat="1" x14ac:dyDescent="0.25">
      <c r="D1142" s="237"/>
    </row>
    <row r="1143" spans="4:4" s="221" customFormat="1" x14ac:dyDescent="0.25">
      <c r="D1143" s="237"/>
    </row>
    <row r="1144" spans="4:4" s="221" customFormat="1" x14ac:dyDescent="0.25">
      <c r="D1144" s="237"/>
    </row>
    <row r="1145" spans="4:4" s="221" customFormat="1" x14ac:dyDescent="0.25">
      <c r="D1145" s="237"/>
    </row>
    <row r="1146" spans="4:4" s="221" customFormat="1" x14ac:dyDescent="0.25">
      <c r="D1146" s="237"/>
    </row>
    <row r="1147" spans="4:4" s="221" customFormat="1" x14ac:dyDescent="0.25">
      <c r="D1147" s="237"/>
    </row>
    <row r="1148" spans="4:4" s="221" customFormat="1" x14ac:dyDescent="0.25">
      <c r="D1148" s="237"/>
    </row>
    <row r="1149" spans="4:4" s="221" customFormat="1" x14ac:dyDescent="0.25">
      <c r="D1149" s="237"/>
    </row>
    <row r="1150" spans="4:4" s="221" customFormat="1" x14ac:dyDescent="0.25">
      <c r="D1150" s="237"/>
    </row>
    <row r="1151" spans="4:4" s="221" customFormat="1" x14ac:dyDescent="0.25">
      <c r="D1151" s="237"/>
    </row>
    <row r="1152" spans="4:4" s="221" customFormat="1" x14ac:dyDescent="0.25">
      <c r="D1152" s="237"/>
    </row>
    <row r="1153" spans="4:4" s="221" customFormat="1" x14ac:dyDescent="0.25">
      <c r="D1153" s="237"/>
    </row>
    <row r="1154" spans="4:4" s="221" customFormat="1" x14ac:dyDescent="0.25">
      <c r="D1154" s="237"/>
    </row>
    <row r="1155" spans="4:4" s="221" customFormat="1" x14ac:dyDescent="0.25">
      <c r="D1155" s="237"/>
    </row>
    <row r="1156" spans="4:4" s="221" customFormat="1" x14ac:dyDescent="0.25">
      <c r="D1156" s="237"/>
    </row>
    <row r="1157" spans="4:4" s="221" customFormat="1" x14ac:dyDescent="0.25">
      <c r="D1157" s="237"/>
    </row>
    <row r="1158" spans="4:4" s="221" customFormat="1" x14ac:dyDescent="0.25">
      <c r="D1158" s="237"/>
    </row>
    <row r="1159" spans="4:4" s="221" customFormat="1" x14ac:dyDescent="0.25">
      <c r="D1159" s="237"/>
    </row>
    <row r="1160" spans="4:4" s="221" customFormat="1" x14ac:dyDescent="0.25">
      <c r="D1160" s="237"/>
    </row>
    <row r="1161" spans="4:4" s="221" customFormat="1" x14ac:dyDescent="0.25">
      <c r="D1161" s="237"/>
    </row>
    <row r="1162" spans="4:4" s="221" customFormat="1" x14ac:dyDescent="0.25">
      <c r="D1162" s="237"/>
    </row>
    <row r="1163" spans="4:4" s="221" customFormat="1" x14ac:dyDescent="0.25">
      <c r="D1163" s="237"/>
    </row>
    <row r="1164" spans="4:4" s="221" customFormat="1" x14ac:dyDescent="0.25">
      <c r="D1164" s="237"/>
    </row>
    <row r="1165" spans="4:4" s="221" customFormat="1" x14ac:dyDescent="0.25">
      <c r="D1165" s="237"/>
    </row>
    <row r="1166" spans="4:4" s="221" customFormat="1" x14ac:dyDescent="0.25">
      <c r="D1166" s="237"/>
    </row>
    <row r="1167" spans="4:4" s="221" customFormat="1" x14ac:dyDescent="0.25">
      <c r="D1167" s="237"/>
    </row>
    <row r="1168" spans="4:4" s="221" customFormat="1" x14ac:dyDescent="0.25">
      <c r="D1168" s="237"/>
    </row>
    <row r="1169" spans="4:4" s="221" customFormat="1" x14ac:dyDescent="0.25">
      <c r="D1169" s="237"/>
    </row>
    <row r="1170" spans="4:4" s="221" customFormat="1" x14ac:dyDescent="0.25">
      <c r="D1170" s="237"/>
    </row>
    <row r="1171" spans="4:4" s="221" customFormat="1" x14ac:dyDescent="0.25">
      <c r="D1171" s="237"/>
    </row>
    <row r="1172" spans="4:4" s="221" customFormat="1" x14ac:dyDescent="0.25">
      <c r="D1172" s="237"/>
    </row>
    <row r="1173" spans="4:4" s="221" customFormat="1" x14ac:dyDescent="0.25">
      <c r="D1173" s="237"/>
    </row>
    <row r="1174" spans="4:4" s="221" customFormat="1" x14ac:dyDescent="0.25">
      <c r="D1174" s="237"/>
    </row>
    <row r="1175" spans="4:4" s="221" customFormat="1" x14ac:dyDescent="0.25">
      <c r="D1175" s="237"/>
    </row>
    <row r="1176" spans="4:4" s="221" customFormat="1" x14ac:dyDescent="0.25">
      <c r="D1176" s="237"/>
    </row>
    <row r="1177" spans="4:4" s="221" customFormat="1" x14ac:dyDescent="0.25">
      <c r="D1177" s="237"/>
    </row>
    <row r="1178" spans="4:4" s="221" customFormat="1" x14ac:dyDescent="0.25">
      <c r="D1178" s="237"/>
    </row>
    <row r="1179" spans="4:4" s="221" customFormat="1" x14ac:dyDescent="0.25">
      <c r="D1179" s="237"/>
    </row>
    <row r="1180" spans="4:4" s="221" customFormat="1" x14ac:dyDescent="0.25">
      <c r="D1180" s="237"/>
    </row>
    <row r="1181" spans="4:4" s="221" customFormat="1" x14ac:dyDescent="0.25">
      <c r="D1181" s="237"/>
    </row>
    <row r="1182" spans="4:4" s="221" customFormat="1" x14ac:dyDescent="0.25">
      <c r="D1182" s="237"/>
    </row>
    <row r="1183" spans="4:4" s="221" customFormat="1" x14ac:dyDescent="0.25">
      <c r="D1183" s="237"/>
    </row>
    <row r="1184" spans="4:4" s="221" customFormat="1" x14ac:dyDescent="0.25">
      <c r="D1184" s="237"/>
    </row>
    <row r="1185" spans="4:4" s="221" customFormat="1" x14ac:dyDescent="0.25">
      <c r="D1185" s="237"/>
    </row>
    <row r="1186" spans="4:4" s="221" customFormat="1" x14ac:dyDescent="0.25">
      <c r="D1186" s="237"/>
    </row>
    <row r="1187" spans="4:4" s="221" customFormat="1" x14ac:dyDescent="0.25">
      <c r="D1187" s="237"/>
    </row>
    <row r="1188" spans="4:4" s="221" customFormat="1" x14ac:dyDescent="0.25">
      <c r="D1188" s="237"/>
    </row>
    <row r="1189" spans="4:4" s="221" customFormat="1" x14ac:dyDescent="0.25">
      <c r="D1189" s="237"/>
    </row>
    <row r="1190" spans="4:4" s="221" customFormat="1" x14ac:dyDescent="0.25">
      <c r="D1190" s="237"/>
    </row>
    <row r="1191" spans="4:4" s="221" customFormat="1" x14ac:dyDescent="0.25">
      <c r="D1191" s="237"/>
    </row>
    <row r="1192" spans="4:4" s="221" customFormat="1" x14ac:dyDescent="0.25">
      <c r="D1192" s="237"/>
    </row>
    <row r="1193" spans="4:4" s="221" customFormat="1" x14ac:dyDescent="0.25">
      <c r="D1193" s="237"/>
    </row>
    <row r="1194" spans="4:4" s="221" customFormat="1" x14ac:dyDescent="0.25">
      <c r="D1194" s="237"/>
    </row>
    <row r="1195" spans="4:4" s="221" customFormat="1" x14ac:dyDescent="0.25">
      <c r="D1195" s="237"/>
    </row>
    <row r="1196" spans="4:4" s="221" customFormat="1" x14ac:dyDescent="0.25">
      <c r="D1196" s="237"/>
    </row>
    <row r="1197" spans="4:4" s="221" customFormat="1" x14ac:dyDescent="0.25">
      <c r="D1197" s="237"/>
    </row>
    <row r="1198" spans="4:4" s="221" customFormat="1" x14ac:dyDescent="0.25">
      <c r="D1198" s="237"/>
    </row>
    <row r="1199" spans="4:4" s="221" customFormat="1" x14ac:dyDescent="0.25">
      <c r="D1199" s="237"/>
    </row>
    <row r="1200" spans="4:4" s="221" customFormat="1" x14ac:dyDescent="0.25">
      <c r="D1200" s="237"/>
    </row>
    <row r="1201" spans="4:4" s="221" customFormat="1" x14ac:dyDescent="0.25">
      <c r="D1201" s="237"/>
    </row>
    <row r="1202" spans="4:4" s="221" customFormat="1" x14ac:dyDescent="0.25">
      <c r="D1202" s="237"/>
    </row>
    <row r="1203" spans="4:4" s="221" customFormat="1" x14ac:dyDescent="0.25">
      <c r="D1203" s="237"/>
    </row>
    <row r="1204" spans="4:4" s="221" customFormat="1" x14ac:dyDescent="0.25">
      <c r="D1204" s="237"/>
    </row>
    <row r="1205" spans="4:4" s="221" customFormat="1" x14ac:dyDescent="0.25">
      <c r="D1205" s="237"/>
    </row>
    <row r="1206" spans="4:4" s="221" customFormat="1" x14ac:dyDescent="0.25">
      <c r="D1206" s="237"/>
    </row>
    <row r="1207" spans="4:4" s="221" customFormat="1" x14ac:dyDescent="0.25">
      <c r="D1207" s="237"/>
    </row>
    <row r="1208" spans="4:4" s="221" customFormat="1" x14ac:dyDescent="0.25">
      <c r="D1208" s="237"/>
    </row>
    <row r="1209" spans="4:4" s="221" customFormat="1" x14ac:dyDescent="0.25">
      <c r="D1209" s="237"/>
    </row>
    <row r="1210" spans="4:4" s="221" customFormat="1" x14ac:dyDescent="0.25">
      <c r="D1210" s="237"/>
    </row>
    <row r="1211" spans="4:4" s="221" customFormat="1" x14ac:dyDescent="0.25">
      <c r="D1211" s="237"/>
    </row>
    <row r="1212" spans="4:4" s="221" customFormat="1" x14ac:dyDescent="0.25">
      <c r="D1212" s="237"/>
    </row>
    <row r="1213" spans="4:4" s="221" customFormat="1" x14ac:dyDescent="0.25">
      <c r="D1213" s="237"/>
    </row>
    <row r="1214" spans="4:4" s="221" customFormat="1" x14ac:dyDescent="0.25">
      <c r="D1214" s="237"/>
    </row>
    <row r="1215" spans="4:4" s="221" customFormat="1" x14ac:dyDescent="0.25">
      <c r="D1215" s="237"/>
    </row>
    <row r="1216" spans="4:4" s="221" customFormat="1" x14ac:dyDescent="0.25">
      <c r="D1216" s="237"/>
    </row>
    <row r="1217" spans="4:4" s="221" customFormat="1" x14ac:dyDescent="0.25">
      <c r="D1217" s="237"/>
    </row>
    <row r="1218" spans="4:4" s="221" customFormat="1" x14ac:dyDescent="0.25">
      <c r="D1218" s="237"/>
    </row>
    <row r="1219" spans="4:4" s="221" customFormat="1" x14ac:dyDescent="0.25">
      <c r="D1219" s="237"/>
    </row>
    <row r="1220" spans="4:4" s="221" customFormat="1" x14ac:dyDescent="0.25">
      <c r="D1220" s="237"/>
    </row>
    <row r="1221" spans="4:4" s="221" customFormat="1" x14ac:dyDescent="0.25">
      <c r="D1221" s="237"/>
    </row>
    <row r="1222" spans="4:4" s="221" customFormat="1" x14ac:dyDescent="0.25">
      <c r="D1222" s="237"/>
    </row>
    <row r="1223" spans="4:4" s="221" customFormat="1" x14ac:dyDescent="0.25">
      <c r="D1223" s="237"/>
    </row>
    <row r="1224" spans="4:4" s="221" customFormat="1" x14ac:dyDescent="0.25">
      <c r="D1224" s="237"/>
    </row>
    <row r="1225" spans="4:4" s="221" customFormat="1" x14ac:dyDescent="0.25">
      <c r="D1225" s="237"/>
    </row>
    <row r="1226" spans="4:4" s="221" customFormat="1" x14ac:dyDescent="0.25">
      <c r="D1226" s="237"/>
    </row>
    <row r="1227" spans="4:4" s="221" customFormat="1" x14ac:dyDescent="0.25">
      <c r="D1227" s="237"/>
    </row>
    <row r="1228" spans="4:4" s="221" customFormat="1" x14ac:dyDescent="0.25">
      <c r="D1228" s="237"/>
    </row>
    <row r="1229" spans="4:4" s="221" customFormat="1" x14ac:dyDescent="0.25">
      <c r="D1229" s="237"/>
    </row>
    <row r="1230" spans="4:4" s="221" customFormat="1" x14ac:dyDescent="0.25">
      <c r="D1230" s="237"/>
    </row>
    <row r="1231" spans="4:4" s="221" customFormat="1" x14ac:dyDescent="0.25">
      <c r="D1231" s="237"/>
    </row>
    <row r="1232" spans="4:4" s="221" customFormat="1" x14ac:dyDescent="0.25">
      <c r="D1232" s="237"/>
    </row>
    <row r="1233" spans="4:4" s="221" customFormat="1" x14ac:dyDescent="0.25">
      <c r="D1233" s="237"/>
    </row>
    <row r="1234" spans="4:4" s="221" customFormat="1" x14ac:dyDescent="0.25">
      <c r="D1234" s="237"/>
    </row>
    <row r="1235" spans="4:4" s="221" customFormat="1" x14ac:dyDescent="0.25">
      <c r="D1235" s="237"/>
    </row>
    <row r="1236" spans="4:4" s="221" customFormat="1" x14ac:dyDescent="0.25">
      <c r="D1236" s="237"/>
    </row>
    <row r="1237" spans="4:4" s="221" customFormat="1" x14ac:dyDescent="0.25">
      <c r="D1237" s="237"/>
    </row>
    <row r="1238" spans="4:4" s="221" customFormat="1" x14ac:dyDescent="0.25">
      <c r="D1238" s="237"/>
    </row>
    <row r="1239" spans="4:4" s="221" customFormat="1" x14ac:dyDescent="0.25">
      <c r="D1239" s="237"/>
    </row>
    <row r="1240" spans="4:4" s="221" customFormat="1" x14ac:dyDescent="0.25">
      <c r="D1240" s="237"/>
    </row>
    <row r="1241" spans="4:4" s="221" customFormat="1" x14ac:dyDescent="0.25">
      <c r="D1241" s="237"/>
    </row>
    <row r="1242" spans="4:4" s="221" customFormat="1" x14ac:dyDescent="0.25">
      <c r="D1242" s="237"/>
    </row>
    <row r="1243" spans="4:4" s="221" customFormat="1" x14ac:dyDescent="0.25">
      <c r="D1243" s="237"/>
    </row>
    <row r="1244" spans="4:4" s="221" customFormat="1" x14ac:dyDescent="0.25">
      <c r="D1244" s="237"/>
    </row>
    <row r="1245" spans="4:4" s="221" customFormat="1" x14ac:dyDescent="0.25">
      <c r="D1245" s="237"/>
    </row>
    <row r="1246" spans="4:4" s="221" customFormat="1" x14ac:dyDescent="0.25">
      <c r="D1246" s="237"/>
    </row>
    <row r="1247" spans="4:4" s="221" customFormat="1" x14ac:dyDescent="0.25">
      <c r="D1247" s="237"/>
    </row>
    <row r="1248" spans="4:4" s="221" customFormat="1" x14ac:dyDescent="0.25">
      <c r="D1248" s="237"/>
    </row>
    <row r="1249" spans="4:4" s="221" customFormat="1" x14ac:dyDescent="0.25">
      <c r="D1249" s="237"/>
    </row>
    <row r="1250" spans="4:4" s="221" customFormat="1" x14ac:dyDescent="0.25">
      <c r="D1250" s="237"/>
    </row>
    <row r="1251" spans="4:4" s="221" customFormat="1" x14ac:dyDescent="0.25">
      <c r="D1251" s="237"/>
    </row>
    <row r="1252" spans="4:4" s="221" customFormat="1" x14ac:dyDescent="0.25">
      <c r="D1252" s="237"/>
    </row>
    <row r="1253" spans="4:4" s="221" customFormat="1" x14ac:dyDescent="0.25">
      <c r="D1253" s="237"/>
    </row>
    <row r="1254" spans="4:4" s="221" customFormat="1" x14ac:dyDescent="0.25">
      <c r="D1254" s="237"/>
    </row>
    <row r="1255" spans="4:4" s="221" customFormat="1" x14ac:dyDescent="0.25">
      <c r="D1255" s="237"/>
    </row>
    <row r="1256" spans="4:4" s="221" customFormat="1" x14ac:dyDescent="0.25">
      <c r="D1256" s="237"/>
    </row>
    <row r="1257" spans="4:4" s="221" customFormat="1" x14ac:dyDescent="0.25">
      <c r="D1257" s="237"/>
    </row>
    <row r="1258" spans="4:4" s="221" customFormat="1" x14ac:dyDescent="0.25">
      <c r="D1258" s="237"/>
    </row>
    <row r="1259" spans="4:4" s="221" customFormat="1" x14ac:dyDescent="0.25">
      <c r="D1259" s="237"/>
    </row>
    <row r="1260" spans="4:4" s="221" customFormat="1" x14ac:dyDescent="0.25">
      <c r="D1260" s="237"/>
    </row>
    <row r="1261" spans="4:4" s="221" customFormat="1" x14ac:dyDescent="0.25">
      <c r="D1261" s="237"/>
    </row>
    <row r="1262" spans="4:4" s="221" customFormat="1" x14ac:dyDescent="0.25">
      <c r="D1262" s="237"/>
    </row>
    <row r="1263" spans="4:4" s="221" customFormat="1" x14ac:dyDescent="0.25">
      <c r="D1263" s="237"/>
    </row>
    <row r="1264" spans="4:4" s="221" customFormat="1" x14ac:dyDescent="0.25">
      <c r="D1264" s="237"/>
    </row>
    <row r="1265" spans="4:4" s="221" customFormat="1" x14ac:dyDescent="0.25">
      <c r="D1265" s="237"/>
    </row>
    <row r="1266" spans="4:4" s="221" customFormat="1" x14ac:dyDescent="0.25">
      <c r="D1266" s="237"/>
    </row>
    <row r="1267" spans="4:4" s="221" customFormat="1" x14ac:dyDescent="0.25">
      <c r="D1267" s="237"/>
    </row>
    <row r="1268" spans="4:4" s="221" customFormat="1" x14ac:dyDescent="0.25">
      <c r="D1268" s="237"/>
    </row>
    <row r="1269" spans="4:4" s="221" customFormat="1" x14ac:dyDescent="0.25">
      <c r="D1269" s="237"/>
    </row>
    <row r="1270" spans="4:4" s="221" customFormat="1" x14ac:dyDescent="0.25">
      <c r="D1270" s="237"/>
    </row>
    <row r="1271" spans="4:4" s="221" customFormat="1" x14ac:dyDescent="0.25">
      <c r="D1271" s="237"/>
    </row>
    <row r="1272" spans="4:4" s="221" customFormat="1" x14ac:dyDescent="0.25">
      <c r="D1272" s="237"/>
    </row>
    <row r="1273" spans="4:4" s="221" customFormat="1" x14ac:dyDescent="0.25">
      <c r="D1273" s="237"/>
    </row>
    <row r="1274" spans="4:4" s="221" customFormat="1" x14ac:dyDescent="0.25">
      <c r="D1274" s="237"/>
    </row>
    <row r="1275" spans="4:4" s="221" customFormat="1" x14ac:dyDescent="0.25">
      <c r="D1275" s="237"/>
    </row>
    <row r="1276" spans="4:4" s="221" customFormat="1" x14ac:dyDescent="0.25">
      <c r="D1276" s="237"/>
    </row>
    <row r="1277" spans="4:4" s="221" customFormat="1" x14ac:dyDescent="0.25">
      <c r="D1277" s="237"/>
    </row>
    <row r="1278" spans="4:4" s="221" customFormat="1" x14ac:dyDescent="0.25">
      <c r="D1278" s="237"/>
    </row>
    <row r="1279" spans="4:4" s="221" customFormat="1" x14ac:dyDescent="0.25">
      <c r="D1279" s="237"/>
    </row>
    <row r="1280" spans="4:4" s="221" customFormat="1" x14ac:dyDescent="0.25">
      <c r="D1280" s="237"/>
    </row>
    <row r="1281" spans="4:4" s="221" customFormat="1" x14ac:dyDescent="0.25">
      <c r="D1281" s="237"/>
    </row>
    <row r="1282" spans="4:4" s="221" customFormat="1" x14ac:dyDescent="0.25">
      <c r="D1282" s="237"/>
    </row>
    <row r="1283" spans="4:4" s="221" customFormat="1" x14ac:dyDescent="0.25">
      <c r="D1283" s="237"/>
    </row>
    <row r="1284" spans="4:4" s="221" customFormat="1" x14ac:dyDescent="0.25">
      <c r="D1284" s="237"/>
    </row>
    <row r="1285" spans="4:4" s="221" customFormat="1" x14ac:dyDescent="0.25">
      <c r="D1285" s="237"/>
    </row>
    <row r="1286" spans="4:4" s="221" customFormat="1" x14ac:dyDescent="0.25">
      <c r="D1286" s="237"/>
    </row>
    <row r="1287" spans="4:4" s="221" customFormat="1" x14ac:dyDescent="0.25">
      <c r="D1287" s="237"/>
    </row>
    <row r="1288" spans="4:4" s="221" customFormat="1" x14ac:dyDescent="0.25">
      <c r="D1288" s="237"/>
    </row>
    <row r="1289" spans="4:4" s="221" customFormat="1" x14ac:dyDescent="0.25">
      <c r="D1289" s="237"/>
    </row>
    <row r="1290" spans="4:4" s="221" customFormat="1" x14ac:dyDescent="0.25">
      <c r="D1290" s="237"/>
    </row>
    <row r="1291" spans="4:4" s="221" customFormat="1" x14ac:dyDescent="0.25">
      <c r="D1291" s="237"/>
    </row>
    <row r="1292" spans="4:4" s="221" customFormat="1" x14ac:dyDescent="0.25">
      <c r="D1292" s="237"/>
    </row>
    <row r="1293" spans="4:4" s="221" customFormat="1" x14ac:dyDescent="0.25">
      <c r="D1293" s="237"/>
    </row>
    <row r="1294" spans="4:4" s="221" customFormat="1" x14ac:dyDescent="0.25">
      <c r="D1294" s="237"/>
    </row>
    <row r="1295" spans="4:4" s="221" customFormat="1" x14ac:dyDescent="0.25">
      <c r="D1295" s="237"/>
    </row>
    <row r="1296" spans="4:4" s="221" customFormat="1" x14ac:dyDescent="0.25">
      <c r="D1296" s="237"/>
    </row>
    <row r="1297" spans="4:4" s="221" customFormat="1" x14ac:dyDescent="0.25">
      <c r="D1297" s="237"/>
    </row>
    <row r="1298" spans="4:4" s="221" customFormat="1" x14ac:dyDescent="0.25">
      <c r="D1298" s="237"/>
    </row>
    <row r="1299" spans="4:4" s="221" customFormat="1" x14ac:dyDescent="0.25">
      <c r="D1299" s="237"/>
    </row>
    <row r="1300" spans="4:4" s="221" customFormat="1" x14ac:dyDescent="0.25">
      <c r="D1300" s="237"/>
    </row>
    <row r="1301" spans="4:4" s="221" customFormat="1" x14ac:dyDescent="0.25">
      <c r="D1301" s="237"/>
    </row>
    <row r="1302" spans="4:4" s="221" customFormat="1" x14ac:dyDescent="0.25">
      <c r="D1302" s="237"/>
    </row>
    <row r="1303" spans="4:4" s="221" customFormat="1" x14ac:dyDescent="0.25">
      <c r="D1303" s="237"/>
    </row>
    <row r="1304" spans="4:4" s="221" customFormat="1" x14ac:dyDescent="0.25">
      <c r="D1304" s="237"/>
    </row>
    <row r="1305" spans="4:4" s="221" customFormat="1" x14ac:dyDescent="0.25">
      <c r="D1305" s="237"/>
    </row>
    <row r="1306" spans="4:4" s="221" customFormat="1" x14ac:dyDescent="0.25">
      <c r="D1306" s="237"/>
    </row>
    <row r="1307" spans="4:4" s="221" customFormat="1" x14ac:dyDescent="0.25">
      <c r="D1307" s="237"/>
    </row>
    <row r="1308" spans="4:4" s="221" customFormat="1" x14ac:dyDescent="0.25">
      <c r="D1308" s="237"/>
    </row>
    <row r="1309" spans="4:4" s="221" customFormat="1" x14ac:dyDescent="0.25">
      <c r="D1309" s="237"/>
    </row>
    <row r="1310" spans="4:4" s="221" customFormat="1" x14ac:dyDescent="0.25">
      <c r="D1310" s="237"/>
    </row>
    <row r="1311" spans="4:4" s="221" customFormat="1" x14ac:dyDescent="0.25">
      <c r="D1311" s="237"/>
    </row>
    <row r="1312" spans="4:4" s="221" customFormat="1" x14ac:dyDescent="0.25">
      <c r="D1312" s="237"/>
    </row>
    <row r="1313" spans="4:4" s="221" customFormat="1" x14ac:dyDescent="0.25">
      <c r="D1313" s="237"/>
    </row>
    <row r="1314" spans="4:4" s="221" customFormat="1" x14ac:dyDescent="0.25">
      <c r="D1314" s="237"/>
    </row>
    <row r="1315" spans="4:4" s="221" customFormat="1" x14ac:dyDescent="0.25">
      <c r="D1315" s="237"/>
    </row>
    <row r="1316" spans="4:4" s="221" customFormat="1" x14ac:dyDescent="0.25">
      <c r="D1316" s="237"/>
    </row>
    <row r="1317" spans="4:4" s="221" customFormat="1" x14ac:dyDescent="0.25">
      <c r="D1317" s="237"/>
    </row>
    <row r="1318" spans="4:4" s="221" customFormat="1" x14ac:dyDescent="0.25">
      <c r="D1318" s="237"/>
    </row>
    <row r="1319" spans="4:4" s="221" customFormat="1" x14ac:dyDescent="0.25">
      <c r="D1319" s="237"/>
    </row>
    <row r="1320" spans="4:4" s="221" customFormat="1" x14ac:dyDescent="0.25">
      <c r="D1320" s="237"/>
    </row>
    <row r="1321" spans="4:4" s="221" customFormat="1" x14ac:dyDescent="0.25">
      <c r="D1321" s="237"/>
    </row>
    <row r="1322" spans="4:4" s="221" customFormat="1" x14ac:dyDescent="0.25">
      <c r="D1322" s="237"/>
    </row>
    <row r="1323" spans="4:4" s="221" customFormat="1" x14ac:dyDescent="0.25">
      <c r="D1323" s="237"/>
    </row>
    <row r="1324" spans="4:4" s="221" customFormat="1" x14ac:dyDescent="0.25">
      <c r="D1324" s="237"/>
    </row>
    <row r="1325" spans="4:4" s="221" customFormat="1" x14ac:dyDescent="0.25">
      <c r="D1325" s="237"/>
    </row>
    <row r="1326" spans="4:4" s="221" customFormat="1" x14ac:dyDescent="0.25">
      <c r="D1326" s="237"/>
    </row>
    <row r="1327" spans="4:4" s="221" customFormat="1" x14ac:dyDescent="0.25">
      <c r="D1327" s="237"/>
    </row>
    <row r="1328" spans="4:4" s="221" customFormat="1" x14ac:dyDescent="0.25">
      <c r="D1328" s="237"/>
    </row>
    <row r="1329" spans="4:4" s="221" customFormat="1" x14ac:dyDescent="0.25">
      <c r="D1329" s="237"/>
    </row>
    <row r="1330" spans="4:4" s="221" customFormat="1" x14ac:dyDescent="0.25">
      <c r="D1330" s="237"/>
    </row>
    <row r="1331" spans="4:4" s="221" customFormat="1" x14ac:dyDescent="0.25">
      <c r="D1331" s="237"/>
    </row>
    <row r="1332" spans="4:4" s="221" customFormat="1" x14ac:dyDescent="0.25">
      <c r="D1332" s="237"/>
    </row>
    <row r="1333" spans="4:4" s="221" customFormat="1" x14ac:dyDescent="0.25">
      <c r="D1333" s="237"/>
    </row>
    <row r="1334" spans="4:4" s="221" customFormat="1" x14ac:dyDescent="0.25">
      <c r="D1334" s="237"/>
    </row>
    <row r="1335" spans="4:4" s="221" customFormat="1" x14ac:dyDescent="0.25">
      <c r="D1335" s="237"/>
    </row>
    <row r="1336" spans="4:4" s="221" customFormat="1" x14ac:dyDescent="0.25">
      <c r="D1336" s="237"/>
    </row>
    <row r="1337" spans="4:4" s="221" customFormat="1" x14ac:dyDescent="0.25">
      <c r="D1337" s="237"/>
    </row>
    <row r="1338" spans="4:4" s="221" customFormat="1" x14ac:dyDescent="0.25">
      <c r="D1338" s="237"/>
    </row>
    <row r="1339" spans="4:4" s="221" customFormat="1" x14ac:dyDescent="0.25">
      <c r="D1339" s="237"/>
    </row>
    <row r="1340" spans="4:4" s="221" customFormat="1" x14ac:dyDescent="0.25">
      <c r="D1340" s="237"/>
    </row>
    <row r="1341" spans="4:4" s="221" customFormat="1" x14ac:dyDescent="0.25">
      <c r="D1341" s="237"/>
    </row>
    <row r="1342" spans="4:4" s="221" customFormat="1" x14ac:dyDescent="0.25">
      <c r="D1342" s="237"/>
    </row>
    <row r="1343" spans="4:4" s="221" customFormat="1" x14ac:dyDescent="0.25">
      <c r="D1343" s="237"/>
    </row>
    <row r="1344" spans="4:4" s="221" customFormat="1" x14ac:dyDescent="0.25">
      <c r="D1344" s="237"/>
    </row>
    <row r="1345" spans="4:4" s="221" customFormat="1" x14ac:dyDescent="0.25">
      <c r="D1345" s="237"/>
    </row>
    <row r="1346" spans="4:4" s="221" customFormat="1" x14ac:dyDescent="0.25">
      <c r="D1346" s="237"/>
    </row>
    <row r="1347" spans="4:4" s="221" customFormat="1" x14ac:dyDescent="0.25">
      <c r="D1347" s="237"/>
    </row>
    <row r="1348" spans="4:4" s="221" customFormat="1" x14ac:dyDescent="0.25">
      <c r="D1348" s="237"/>
    </row>
    <row r="1349" spans="4:4" s="221" customFormat="1" x14ac:dyDescent="0.25">
      <c r="D1349" s="237"/>
    </row>
    <row r="1350" spans="4:4" s="221" customFormat="1" x14ac:dyDescent="0.25">
      <c r="D1350" s="237"/>
    </row>
    <row r="1351" spans="4:4" s="221" customFormat="1" x14ac:dyDescent="0.25">
      <c r="D1351" s="237"/>
    </row>
    <row r="1352" spans="4:4" s="221" customFormat="1" x14ac:dyDescent="0.25">
      <c r="D1352" s="237"/>
    </row>
    <row r="1353" spans="4:4" s="221" customFormat="1" x14ac:dyDescent="0.25">
      <c r="D1353" s="237"/>
    </row>
    <row r="1354" spans="4:4" s="221" customFormat="1" x14ac:dyDescent="0.25">
      <c r="D1354" s="237"/>
    </row>
    <row r="1355" spans="4:4" s="221" customFormat="1" x14ac:dyDescent="0.25">
      <c r="D1355" s="237"/>
    </row>
    <row r="1356" spans="4:4" s="221" customFormat="1" x14ac:dyDescent="0.25">
      <c r="D1356" s="237"/>
    </row>
    <row r="1357" spans="4:4" s="221" customFormat="1" x14ac:dyDescent="0.25">
      <c r="D1357" s="237"/>
    </row>
    <row r="1358" spans="4:4" s="221" customFormat="1" x14ac:dyDescent="0.25">
      <c r="D1358" s="237"/>
    </row>
    <row r="1359" spans="4:4" s="221" customFormat="1" x14ac:dyDescent="0.25">
      <c r="D1359" s="237"/>
    </row>
    <row r="1360" spans="4:4" s="221" customFormat="1" x14ac:dyDescent="0.25">
      <c r="D1360" s="237"/>
    </row>
    <row r="1361" spans="4:4" s="221" customFormat="1" x14ac:dyDescent="0.25">
      <c r="D1361" s="237"/>
    </row>
    <row r="1362" spans="4:4" s="221" customFormat="1" x14ac:dyDescent="0.25">
      <c r="D1362" s="237"/>
    </row>
    <row r="1363" spans="4:4" s="221" customFormat="1" x14ac:dyDescent="0.25">
      <c r="D1363" s="237"/>
    </row>
    <row r="1364" spans="4:4" s="221" customFormat="1" x14ac:dyDescent="0.25">
      <c r="D1364" s="237"/>
    </row>
    <row r="1365" spans="4:4" s="221" customFormat="1" x14ac:dyDescent="0.25">
      <c r="D1365" s="237"/>
    </row>
    <row r="1366" spans="4:4" s="221" customFormat="1" x14ac:dyDescent="0.25">
      <c r="D1366" s="237"/>
    </row>
    <row r="1367" spans="4:4" s="221" customFormat="1" x14ac:dyDescent="0.25">
      <c r="D1367" s="237"/>
    </row>
    <row r="1368" spans="4:4" s="221" customFormat="1" x14ac:dyDescent="0.25">
      <c r="D1368" s="237"/>
    </row>
    <row r="1369" spans="4:4" s="221" customFormat="1" x14ac:dyDescent="0.25">
      <c r="D1369" s="237"/>
    </row>
    <row r="1370" spans="4:4" s="221" customFormat="1" x14ac:dyDescent="0.25">
      <c r="D1370" s="237"/>
    </row>
    <row r="1371" spans="4:4" s="221" customFormat="1" x14ac:dyDescent="0.25">
      <c r="D1371" s="237"/>
    </row>
    <row r="1372" spans="4:4" s="221" customFormat="1" x14ac:dyDescent="0.25">
      <c r="D1372" s="237"/>
    </row>
    <row r="1373" spans="4:4" s="221" customFormat="1" x14ac:dyDescent="0.25">
      <c r="D1373" s="237"/>
    </row>
    <row r="1374" spans="4:4" s="221" customFormat="1" x14ac:dyDescent="0.25">
      <c r="D1374" s="237"/>
    </row>
    <row r="1375" spans="4:4" s="221" customFormat="1" x14ac:dyDescent="0.25">
      <c r="D1375" s="237"/>
    </row>
    <row r="1376" spans="4:4" s="221" customFormat="1" x14ac:dyDescent="0.25">
      <c r="D1376" s="237"/>
    </row>
    <row r="1377" spans="4:4" s="221" customFormat="1" x14ac:dyDescent="0.25">
      <c r="D1377" s="237"/>
    </row>
    <row r="1378" spans="4:4" s="221" customFormat="1" x14ac:dyDescent="0.25">
      <c r="D1378" s="237"/>
    </row>
    <row r="1379" spans="4:4" s="221" customFormat="1" x14ac:dyDescent="0.25">
      <c r="D1379" s="237"/>
    </row>
    <row r="1380" spans="4:4" s="221" customFormat="1" x14ac:dyDescent="0.25">
      <c r="D1380" s="237"/>
    </row>
    <row r="1381" spans="4:4" s="221" customFormat="1" x14ac:dyDescent="0.25">
      <c r="D1381" s="237"/>
    </row>
    <row r="1382" spans="4:4" s="221" customFormat="1" x14ac:dyDescent="0.25">
      <c r="D1382" s="237"/>
    </row>
    <row r="1383" spans="4:4" s="221" customFormat="1" x14ac:dyDescent="0.25">
      <c r="D1383" s="237"/>
    </row>
    <row r="1384" spans="4:4" s="221" customFormat="1" x14ac:dyDescent="0.25">
      <c r="D1384" s="237"/>
    </row>
    <row r="1385" spans="4:4" s="221" customFormat="1" x14ac:dyDescent="0.25">
      <c r="D1385" s="237"/>
    </row>
    <row r="1386" spans="4:4" s="221" customFormat="1" x14ac:dyDescent="0.25">
      <c r="D1386" s="237"/>
    </row>
    <row r="1387" spans="4:4" s="221" customFormat="1" x14ac:dyDescent="0.25">
      <c r="D1387" s="237"/>
    </row>
    <row r="1388" spans="4:4" s="221" customFormat="1" x14ac:dyDescent="0.25">
      <c r="D1388" s="237"/>
    </row>
    <row r="1389" spans="4:4" s="221" customFormat="1" x14ac:dyDescent="0.25">
      <c r="D1389" s="237"/>
    </row>
    <row r="1390" spans="4:4" s="221" customFormat="1" x14ac:dyDescent="0.25">
      <c r="D1390" s="237"/>
    </row>
    <row r="1391" spans="4:4" s="221" customFormat="1" x14ac:dyDescent="0.25">
      <c r="D1391" s="237"/>
    </row>
    <row r="1392" spans="4:4" s="221" customFormat="1" x14ac:dyDescent="0.25">
      <c r="D1392" s="237"/>
    </row>
    <row r="1393" spans="4:4" s="221" customFormat="1" x14ac:dyDescent="0.25">
      <c r="D1393" s="237"/>
    </row>
    <row r="1394" spans="4:4" s="221" customFormat="1" x14ac:dyDescent="0.25">
      <c r="D1394" s="237"/>
    </row>
    <row r="1395" spans="4:4" s="221" customFormat="1" x14ac:dyDescent="0.25">
      <c r="D1395" s="237"/>
    </row>
    <row r="1396" spans="4:4" s="221" customFormat="1" x14ac:dyDescent="0.25">
      <c r="D1396" s="237"/>
    </row>
    <row r="1397" spans="4:4" s="221" customFormat="1" x14ac:dyDescent="0.25">
      <c r="D1397" s="237"/>
    </row>
    <row r="1398" spans="4:4" s="221" customFormat="1" x14ac:dyDescent="0.25">
      <c r="D1398" s="237"/>
    </row>
    <row r="1399" spans="4:4" s="221" customFormat="1" x14ac:dyDescent="0.25">
      <c r="D1399" s="237"/>
    </row>
    <row r="1400" spans="4:4" s="221" customFormat="1" x14ac:dyDescent="0.25">
      <c r="D1400" s="237"/>
    </row>
    <row r="1401" spans="4:4" s="221" customFormat="1" x14ac:dyDescent="0.25">
      <c r="D1401" s="237"/>
    </row>
    <row r="1402" spans="4:4" s="221" customFormat="1" x14ac:dyDescent="0.25">
      <c r="D1402" s="237"/>
    </row>
    <row r="1403" spans="4:4" s="221" customFormat="1" x14ac:dyDescent="0.25">
      <c r="D1403" s="237"/>
    </row>
    <row r="1404" spans="4:4" s="221" customFormat="1" x14ac:dyDescent="0.25">
      <c r="D1404" s="237"/>
    </row>
    <row r="1405" spans="4:4" s="221" customFormat="1" x14ac:dyDescent="0.25">
      <c r="D1405" s="237"/>
    </row>
    <row r="1406" spans="4:4" s="221" customFormat="1" x14ac:dyDescent="0.25">
      <c r="D1406" s="237"/>
    </row>
    <row r="1407" spans="4:4" s="221" customFormat="1" x14ac:dyDescent="0.25">
      <c r="D1407" s="237"/>
    </row>
    <row r="1408" spans="4:4" s="221" customFormat="1" x14ac:dyDescent="0.25">
      <c r="D1408" s="237"/>
    </row>
    <row r="1409" spans="4:4" s="221" customFormat="1" x14ac:dyDescent="0.25">
      <c r="D1409" s="237"/>
    </row>
    <row r="1410" spans="4:4" s="221" customFormat="1" x14ac:dyDescent="0.25">
      <c r="D1410" s="237"/>
    </row>
    <row r="1411" spans="4:4" s="221" customFormat="1" x14ac:dyDescent="0.25">
      <c r="D1411" s="237"/>
    </row>
    <row r="1412" spans="4:4" s="221" customFormat="1" x14ac:dyDescent="0.25">
      <c r="D1412" s="237"/>
    </row>
    <row r="1413" spans="4:4" s="221" customFormat="1" x14ac:dyDescent="0.25">
      <c r="D1413" s="237"/>
    </row>
    <row r="1414" spans="4:4" s="221" customFormat="1" x14ac:dyDescent="0.25">
      <c r="D1414" s="237"/>
    </row>
    <row r="1415" spans="4:4" s="221" customFormat="1" x14ac:dyDescent="0.25">
      <c r="D1415" s="237"/>
    </row>
    <row r="1416" spans="4:4" s="221" customFormat="1" x14ac:dyDescent="0.25">
      <c r="D1416" s="237"/>
    </row>
    <row r="1417" spans="4:4" s="221" customFormat="1" x14ac:dyDescent="0.25">
      <c r="D1417" s="237"/>
    </row>
    <row r="1418" spans="4:4" s="221" customFormat="1" x14ac:dyDescent="0.25">
      <c r="D1418" s="237"/>
    </row>
    <row r="1419" spans="4:4" s="221" customFormat="1" x14ac:dyDescent="0.25">
      <c r="D1419" s="237"/>
    </row>
    <row r="1420" spans="4:4" s="221" customFormat="1" x14ac:dyDescent="0.25">
      <c r="D1420" s="237"/>
    </row>
    <row r="1421" spans="4:4" s="221" customFormat="1" x14ac:dyDescent="0.25">
      <c r="D1421" s="237"/>
    </row>
    <row r="1422" spans="4:4" s="221" customFormat="1" x14ac:dyDescent="0.25">
      <c r="D1422" s="237"/>
    </row>
    <row r="1423" spans="4:4" s="221" customFormat="1" x14ac:dyDescent="0.25">
      <c r="D1423" s="237"/>
    </row>
    <row r="1424" spans="4:4" s="221" customFormat="1" x14ac:dyDescent="0.25">
      <c r="D1424" s="237"/>
    </row>
    <row r="1425" spans="4:4" s="221" customFormat="1" x14ac:dyDescent="0.25">
      <c r="D1425" s="237"/>
    </row>
    <row r="1426" spans="4:4" s="221" customFormat="1" x14ac:dyDescent="0.25">
      <c r="D1426" s="237"/>
    </row>
    <row r="1427" spans="4:4" s="221" customFormat="1" x14ac:dyDescent="0.25">
      <c r="D1427" s="237"/>
    </row>
    <row r="1428" spans="4:4" s="221" customFormat="1" x14ac:dyDescent="0.25">
      <c r="D1428" s="237"/>
    </row>
    <row r="1429" spans="4:4" s="221" customFormat="1" x14ac:dyDescent="0.25">
      <c r="D1429" s="237"/>
    </row>
    <row r="1430" spans="4:4" s="221" customFormat="1" x14ac:dyDescent="0.25">
      <c r="D1430" s="237"/>
    </row>
    <row r="1431" spans="4:4" s="221" customFormat="1" x14ac:dyDescent="0.25">
      <c r="D1431" s="237"/>
    </row>
    <row r="1432" spans="4:4" s="221" customFormat="1" x14ac:dyDescent="0.25">
      <c r="D1432" s="237"/>
    </row>
    <row r="1433" spans="4:4" s="221" customFormat="1" x14ac:dyDescent="0.25">
      <c r="D1433" s="237"/>
    </row>
    <row r="1434" spans="4:4" s="221" customFormat="1" x14ac:dyDescent="0.25">
      <c r="D1434" s="237"/>
    </row>
    <row r="1435" spans="4:4" s="221" customFormat="1" x14ac:dyDescent="0.25">
      <c r="D1435" s="237"/>
    </row>
    <row r="1436" spans="4:4" s="221" customFormat="1" x14ac:dyDescent="0.25">
      <c r="D1436" s="237"/>
    </row>
    <row r="1437" spans="4:4" s="221" customFormat="1" x14ac:dyDescent="0.25">
      <c r="D1437" s="237"/>
    </row>
    <row r="1438" spans="4:4" s="221" customFormat="1" x14ac:dyDescent="0.25">
      <c r="D1438" s="237"/>
    </row>
    <row r="1439" spans="4:4" s="221" customFormat="1" x14ac:dyDescent="0.25">
      <c r="D1439" s="237"/>
    </row>
    <row r="1440" spans="4:4" s="221" customFormat="1" x14ac:dyDescent="0.25">
      <c r="D1440" s="237"/>
    </row>
    <row r="1441" spans="4:4" s="221" customFormat="1" x14ac:dyDescent="0.25">
      <c r="D1441" s="237"/>
    </row>
    <row r="1442" spans="4:4" s="221" customFormat="1" x14ac:dyDescent="0.25">
      <c r="D1442" s="237"/>
    </row>
    <row r="1443" spans="4:4" s="221" customFormat="1" x14ac:dyDescent="0.25">
      <c r="D1443" s="237"/>
    </row>
    <row r="1444" spans="4:4" s="221" customFormat="1" x14ac:dyDescent="0.25">
      <c r="D1444" s="237"/>
    </row>
    <row r="1445" spans="4:4" s="221" customFormat="1" x14ac:dyDescent="0.25">
      <c r="D1445" s="237"/>
    </row>
    <row r="1446" spans="4:4" s="221" customFormat="1" x14ac:dyDescent="0.25">
      <c r="D1446" s="237"/>
    </row>
    <row r="1447" spans="4:4" s="221" customFormat="1" x14ac:dyDescent="0.25">
      <c r="D1447" s="237"/>
    </row>
    <row r="1448" spans="4:4" s="221" customFormat="1" x14ac:dyDescent="0.25">
      <c r="D1448" s="237"/>
    </row>
    <row r="1449" spans="4:4" s="221" customFormat="1" x14ac:dyDescent="0.25">
      <c r="D1449" s="237"/>
    </row>
    <row r="1450" spans="4:4" s="221" customFormat="1" x14ac:dyDescent="0.25">
      <c r="D1450" s="237"/>
    </row>
    <row r="1451" spans="4:4" s="221" customFormat="1" x14ac:dyDescent="0.25">
      <c r="D1451" s="237"/>
    </row>
    <row r="1452" spans="4:4" s="221" customFormat="1" x14ac:dyDescent="0.25">
      <c r="D1452" s="237"/>
    </row>
    <row r="1453" spans="4:4" s="221" customFormat="1" x14ac:dyDescent="0.25">
      <c r="D1453" s="237"/>
    </row>
    <row r="1454" spans="4:4" s="221" customFormat="1" x14ac:dyDescent="0.25">
      <c r="D1454" s="237"/>
    </row>
    <row r="1455" spans="4:4" s="221" customFormat="1" x14ac:dyDescent="0.25">
      <c r="D1455" s="237"/>
    </row>
    <row r="1456" spans="4:4" s="221" customFormat="1" x14ac:dyDescent="0.25">
      <c r="D1456" s="237"/>
    </row>
    <row r="1457" spans="4:4" s="221" customFormat="1" x14ac:dyDescent="0.25">
      <c r="D1457" s="237"/>
    </row>
    <row r="1458" spans="4:4" s="221" customFormat="1" x14ac:dyDescent="0.25">
      <c r="D1458" s="237"/>
    </row>
    <row r="1459" spans="4:4" s="221" customFormat="1" x14ac:dyDescent="0.25">
      <c r="D1459" s="237"/>
    </row>
    <row r="1460" spans="4:4" s="221" customFormat="1" x14ac:dyDescent="0.25">
      <c r="D1460" s="237"/>
    </row>
    <row r="1461" spans="4:4" s="221" customFormat="1" x14ac:dyDescent="0.25">
      <c r="D1461" s="237"/>
    </row>
    <row r="1462" spans="4:4" s="221" customFormat="1" x14ac:dyDescent="0.25">
      <c r="D1462" s="237"/>
    </row>
    <row r="1463" spans="4:4" s="221" customFormat="1" x14ac:dyDescent="0.25">
      <c r="D1463" s="237"/>
    </row>
    <row r="1464" spans="4:4" s="221" customFormat="1" x14ac:dyDescent="0.25">
      <c r="D1464" s="237"/>
    </row>
    <row r="1465" spans="4:4" s="221" customFormat="1" x14ac:dyDescent="0.25">
      <c r="D1465" s="237"/>
    </row>
    <row r="1466" spans="4:4" s="221" customFormat="1" x14ac:dyDescent="0.25">
      <c r="D1466" s="237"/>
    </row>
    <row r="1467" spans="4:4" s="221" customFormat="1" x14ac:dyDescent="0.25">
      <c r="D1467" s="237"/>
    </row>
    <row r="1468" spans="4:4" s="221" customFormat="1" x14ac:dyDescent="0.25">
      <c r="D1468" s="237"/>
    </row>
    <row r="1469" spans="4:4" s="221" customFormat="1" x14ac:dyDescent="0.25">
      <c r="D1469" s="237"/>
    </row>
    <row r="1470" spans="4:4" s="221" customFormat="1" x14ac:dyDescent="0.25">
      <c r="D1470" s="237"/>
    </row>
    <row r="1471" spans="4:4" s="221" customFormat="1" x14ac:dyDescent="0.25">
      <c r="D1471" s="237"/>
    </row>
    <row r="1472" spans="4:4" s="221" customFormat="1" x14ac:dyDescent="0.25">
      <c r="D1472" s="237"/>
    </row>
    <row r="1473" spans="4:4" s="221" customFormat="1" x14ac:dyDescent="0.25">
      <c r="D1473" s="237"/>
    </row>
    <row r="1474" spans="4:4" s="221" customFormat="1" x14ac:dyDescent="0.25">
      <c r="D1474" s="237"/>
    </row>
    <row r="1475" spans="4:4" s="221" customFormat="1" x14ac:dyDescent="0.25">
      <c r="D1475" s="237"/>
    </row>
    <row r="1476" spans="4:4" s="221" customFormat="1" x14ac:dyDescent="0.25">
      <c r="D1476" s="237"/>
    </row>
    <row r="1477" spans="4:4" s="221" customFormat="1" x14ac:dyDescent="0.25">
      <c r="D1477" s="237"/>
    </row>
    <row r="1478" spans="4:4" s="221" customFormat="1" x14ac:dyDescent="0.25">
      <c r="D1478" s="237"/>
    </row>
    <row r="1479" spans="4:4" s="221" customFormat="1" x14ac:dyDescent="0.25">
      <c r="D1479" s="237"/>
    </row>
    <row r="1480" spans="4:4" s="221" customFormat="1" x14ac:dyDescent="0.25">
      <c r="D1480" s="237"/>
    </row>
    <row r="1481" spans="4:4" s="221" customFormat="1" x14ac:dyDescent="0.25">
      <c r="D1481" s="237"/>
    </row>
    <row r="1482" spans="4:4" s="221" customFormat="1" x14ac:dyDescent="0.25">
      <c r="D1482" s="237"/>
    </row>
    <row r="1483" spans="4:4" s="221" customFormat="1" x14ac:dyDescent="0.25">
      <c r="D1483" s="237"/>
    </row>
    <row r="1484" spans="4:4" s="221" customFormat="1" x14ac:dyDescent="0.25">
      <c r="D1484" s="237"/>
    </row>
    <row r="1485" spans="4:4" s="221" customFormat="1" x14ac:dyDescent="0.25">
      <c r="D1485" s="237"/>
    </row>
    <row r="1486" spans="4:4" s="221" customFormat="1" x14ac:dyDescent="0.25">
      <c r="D1486" s="237"/>
    </row>
    <row r="1487" spans="4:4" s="221" customFormat="1" x14ac:dyDescent="0.25">
      <c r="D1487" s="237"/>
    </row>
    <row r="1488" spans="4:4" s="221" customFormat="1" x14ac:dyDescent="0.25">
      <c r="D1488" s="237"/>
    </row>
    <row r="1489" spans="4:4" s="221" customFormat="1" x14ac:dyDescent="0.25">
      <c r="D1489" s="237"/>
    </row>
    <row r="1490" spans="4:4" s="221" customFormat="1" x14ac:dyDescent="0.25">
      <c r="D1490" s="237"/>
    </row>
    <row r="1491" spans="4:4" s="221" customFormat="1" x14ac:dyDescent="0.25">
      <c r="D1491" s="237"/>
    </row>
    <row r="1492" spans="4:4" s="221" customFormat="1" x14ac:dyDescent="0.25">
      <c r="D1492" s="237"/>
    </row>
    <row r="1493" spans="4:4" s="221" customFormat="1" x14ac:dyDescent="0.25">
      <c r="D1493" s="237"/>
    </row>
    <row r="1494" spans="4:4" s="221" customFormat="1" x14ac:dyDescent="0.25">
      <c r="D1494" s="237"/>
    </row>
    <row r="1495" spans="4:4" s="221" customFormat="1" x14ac:dyDescent="0.25">
      <c r="D1495" s="237"/>
    </row>
    <row r="1496" spans="4:4" s="221" customFormat="1" x14ac:dyDescent="0.25">
      <c r="D1496" s="237"/>
    </row>
    <row r="1497" spans="4:4" s="221" customFormat="1" x14ac:dyDescent="0.25">
      <c r="D1497" s="237"/>
    </row>
    <row r="1498" spans="4:4" s="221" customFormat="1" x14ac:dyDescent="0.25">
      <c r="D1498" s="237"/>
    </row>
    <row r="1499" spans="4:4" s="221" customFormat="1" x14ac:dyDescent="0.25">
      <c r="D1499" s="237"/>
    </row>
    <row r="1500" spans="4:4" s="221" customFormat="1" x14ac:dyDescent="0.25">
      <c r="D1500" s="237"/>
    </row>
    <row r="1501" spans="4:4" s="221" customFormat="1" x14ac:dyDescent="0.25">
      <c r="D1501" s="237"/>
    </row>
    <row r="1502" spans="4:4" s="221" customFormat="1" x14ac:dyDescent="0.25">
      <c r="D1502" s="237"/>
    </row>
    <row r="1503" spans="4:4" s="221" customFormat="1" x14ac:dyDescent="0.25">
      <c r="D1503" s="237"/>
    </row>
    <row r="1504" spans="4:4" s="221" customFormat="1" x14ac:dyDescent="0.25">
      <c r="D1504" s="237"/>
    </row>
    <row r="1505" spans="4:4" s="221" customFormat="1" x14ac:dyDescent="0.25">
      <c r="D1505" s="237"/>
    </row>
    <row r="1506" spans="4:4" s="221" customFormat="1" x14ac:dyDescent="0.25">
      <c r="D1506" s="237"/>
    </row>
    <row r="1507" spans="4:4" s="221" customFormat="1" x14ac:dyDescent="0.25">
      <c r="D1507" s="237"/>
    </row>
    <row r="1508" spans="4:4" s="221" customFormat="1" x14ac:dyDescent="0.25">
      <c r="D1508" s="237"/>
    </row>
    <row r="1509" spans="4:4" s="221" customFormat="1" x14ac:dyDescent="0.25">
      <c r="D1509" s="237"/>
    </row>
    <row r="1510" spans="4:4" s="221" customFormat="1" x14ac:dyDescent="0.25">
      <c r="D1510" s="237"/>
    </row>
    <row r="1511" spans="4:4" s="221" customFormat="1" x14ac:dyDescent="0.25">
      <c r="D1511" s="237"/>
    </row>
    <row r="1512" spans="4:4" s="221" customFormat="1" x14ac:dyDescent="0.25">
      <c r="D1512" s="237"/>
    </row>
    <row r="1513" spans="4:4" s="221" customFormat="1" x14ac:dyDescent="0.25">
      <c r="D1513" s="237"/>
    </row>
    <row r="1514" spans="4:4" s="221" customFormat="1" x14ac:dyDescent="0.25">
      <c r="D1514" s="237"/>
    </row>
    <row r="1515" spans="4:4" s="221" customFormat="1" x14ac:dyDescent="0.25">
      <c r="D1515" s="237"/>
    </row>
    <row r="1516" spans="4:4" s="221" customFormat="1" x14ac:dyDescent="0.25">
      <c r="D1516" s="237"/>
    </row>
    <row r="1517" spans="4:4" s="221" customFormat="1" x14ac:dyDescent="0.25">
      <c r="D1517" s="237"/>
    </row>
    <row r="1518" spans="4:4" s="221" customFormat="1" x14ac:dyDescent="0.25">
      <c r="D1518" s="237"/>
    </row>
    <row r="1519" spans="4:4" s="221" customFormat="1" x14ac:dyDescent="0.25">
      <c r="D1519" s="237"/>
    </row>
    <row r="1520" spans="4:4" s="221" customFormat="1" x14ac:dyDescent="0.25">
      <c r="D1520" s="237"/>
    </row>
    <row r="1521" spans="4:4" s="221" customFormat="1" x14ac:dyDescent="0.25">
      <c r="D1521" s="237"/>
    </row>
    <row r="1522" spans="4:4" s="221" customFormat="1" x14ac:dyDescent="0.25">
      <c r="D1522" s="237"/>
    </row>
    <row r="1523" spans="4:4" s="221" customFormat="1" x14ac:dyDescent="0.25">
      <c r="D1523" s="237"/>
    </row>
    <row r="1524" spans="4:4" s="221" customFormat="1" x14ac:dyDescent="0.25">
      <c r="D1524" s="237"/>
    </row>
    <row r="1525" spans="4:4" s="221" customFormat="1" x14ac:dyDescent="0.25">
      <c r="D1525" s="237"/>
    </row>
    <row r="1526" spans="4:4" s="221" customFormat="1" x14ac:dyDescent="0.25">
      <c r="D1526" s="237"/>
    </row>
    <row r="1527" spans="4:4" s="221" customFormat="1" x14ac:dyDescent="0.25">
      <c r="D1527" s="237"/>
    </row>
    <row r="1528" spans="4:4" s="221" customFormat="1" x14ac:dyDescent="0.25">
      <c r="D1528" s="237"/>
    </row>
    <row r="1529" spans="4:4" s="221" customFormat="1" x14ac:dyDescent="0.25">
      <c r="D1529" s="237"/>
    </row>
    <row r="1530" spans="4:4" s="221" customFormat="1" x14ac:dyDescent="0.25">
      <c r="D1530" s="237"/>
    </row>
    <row r="1531" spans="4:4" s="221" customFormat="1" x14ac:dyDescent="0.25">
      <c r="D1531" s="237"/>
    </row>
    <row r="1532" spans="4:4" s="221" customFormat="1" x14ac:dyDescent="0.25">
      <c r="D1532" s="237"/>
    </row>
    <row r="1533" spans="4:4" s="221" customFormat="1" x14ac:dyDescent="0.25">
      <c r="D1533" s="237"/>
    </row>
    <row r="1534" spans="4:4" s="221" customFormat="1" x14ac:dyDescent="0.25">
      <c r="D1534" s="237"/>
    </row>
    <row r="1535" spans="4:4" s="221" customFormat="1" x14ac:dyDescent="0.25">
      <c r="D1535" s="237"/>
    </row>
    <row r="1536" spans="4:4" s="221" customFormat="1" x14ac:dyDescent="0.25">
      <c r="D1536" s="237"/>
    </row>
    <row r="1537" spans="4:4" s="221" customFormat="1" x14ac:dyDescent="0.25">
      <c r="D1537" s="237"/>
    </row>
    <row r="1538" spans="4:4" s="221" customFormat="1" x14ac:dyDescent="0.25">
      <c r="D1538" s="237"/>
    </row>
    <row r="1539" spans="4:4" s="221" customFormat="1" x14ac:dyDescent="0.25">
      <c r="D1539" s="237"/>
    </row>
    <row r="1540" spans="4:4" s="221" customFormat="1" x14ac:dyDescent="0.25">
      <c r="D1540" s="237"/>
    </row>
    <row r="1541" spans="4:4" s="221" customFormat="1" x14ac:dyDescent="0.25">
      <c r="D1541" s="237"/>
    </row>
    <row r="1542" spans="4:4" s="221" customFormat="1" x14ac:dyDescent="0.25">
      <c r="D1542" s="237"/>
    </row>
    <row r="1543" spans="4:4" s="221" customFormat="1" x14ac:dyDescent="0.25">
      <c r="D1543" s="237"/>
    </row>
    <row r="1544" spans="4:4" s="221" customFormat="1" x14ac:dyDescent="0.25">
      <c r="D1544" s="237"/>
    </row>
    <row r="1545" spans="4:4" s="221" customFormat="1" x14ac:dyDescent="0.25">
      <c r="D1545" s="237"/>
    </row>
    <row r="1546" spans="4:4" s="221" customFormat="1" x14ac:dyDescent="0.25">
      <c r="D1546" s="237"/>
    </row>
    <row r="1547" spans="4:4" s="221" customFormat="1" x14ac:dyDescent="0.25">
      <c r="D1547" s="237"/>
    </row>
    <row r="1548" spans="4:4" s="221" customFormat="1" x14ac:dyDescent="0.25">
      <c r="D1548" s="237"/>
    </row>
    <row r="1549" spans="4:4" s="221" customFormat="1" x14ac:dyDescent="0.25">
      <c r="D1549" s="237"/>
    </row>
    <row r="1550" spans="4:4" s="221" customFormat="1" x14ac:dyDescent="0.25">
      <c r="D1550" s="237"/>
    </row>
    <row r="1551" spans="4:4" s="221" customFormat="1" x14ac:dyDescent="0.25">
      <c r="D1551" s="237"/>
    </row>
    <row r="1552" spans="4:4" s="221" customFormat="1" x14ac:dyDescent="0.25">
      <c r="D1552" s="237"/>
    </row>
    <row r="1553" spans="4:4" s="221" customFormat="1" x14ac:dyDescent="0.25">
      <c r="D1553" s="237"/>
    </row>
    <row r="1554" spans="4:4" s="221" customFormat="1" x14ac:dyDescent="0.25">
      <c r="D1554" s="237"/>
    </row>
    <row r="1555" spans="4:4" s="221" customFormat="1" x14ac:dyDescent="0.25">
      <c r="D1555" s="237"/>
    </row>
    <row r="1556" spans="4:4" s="221" customFormat="1" x14ac:dyDescent="0.25">
      <c r="D1556" s="237"/>
    </row>
    <row r="1557" spans="4:4" s="221" customFormat="1" x14ac:dyDescent="0.25">
      <c r="D1557" s="237"/>
    </row>
    <row r="1558" spans="4:4" s="221" customFormat="1" x14ac:dyDescent="0.25">
      <c r="D1558" s="237"/>
    </row>
    <row r="1559" spans="4:4" s="221" customFormat="1" x14ac:dyDescent="0.25">
      <c r="D1559" s="237"/>
    </row>
    <row r="1560" spans="4:4" s="221" customFormat="1" x14ac:dyDescent="0.25">
      <c r="D1560" s="237"/>
    </row>
    <row r="1561" spans="4:4" s="221" customFormat="1" x14ac:dyDescent="0.25">
      <c r="D1561" s="237"/>
    </row>
    <row r="1562" spans="4:4" s="221" customFormat="1" x14ac:dyDescent="0.25">
      <c r="D1562" s="237"/>
    </row>
    <row r="1563" spans="4:4" s="221" customFormat="1" x14ac:dyDescent="0.25">
      <c r="D1563" s="237"/>
    </row>
    <row r="1564" spans="4:4" s="221" customFormat="1" x14ac:dyDescent="0.25">
      <c r="D1564" s="237"/>
    </row>
    <row r="1565" spans="4:4" s="221" customFormat="1" x14ac:dyDescent="0.25">
      <c r="D1565" s="237"/>
    </row>
    <row r="1566" spans="4:4" s="221" customFormat="1" x14ac:dyDescent="0.25">
      <c r="D1566" s="237"/>
    </row>
    <row r="1567" spans="4:4" s="221" customFormat="1" x14ac:dyDescent="0.25">
      <c r="D1567" s="237"/>
    </row>
    <row r="1568" spans="4:4" s="221" customFormat="1" x14ac:dyDescent="0.25">
      <c r="D1568" s="237"/>
    </row>
    <row r="1569" spans="4:4" s="221" customFormat="1" x14ac:dyDescent="0.25">
      <c r="D1569" s="237"/>
    </row>
    <row r="1570" spans="4:4" s="221" customFormat="1" x14ac:dyDescent="0.25">
      <c r="D1570" s="237"/>
    </row>
    <row r="1571" spans="4:4" s="221" customFormat="1" x14ac:dyDescent="0.25">
      <c r="D1571" s="237"/>
    </row>
    <row r="1572" spans="4:4" s="221" customFormat="1" x14ac:dyDescent="0.25">
      <c r="D1572" s="237"/>
    </row>
    <row r="1573" spans="4:4" s="221" customFormat="1" x14ac:dyDescent="0.25">
      <c r="D1573" s="237"/>
    </row>
    <row r="1574" spans="4:4" s="221" customFormat="1" x14ac:dyDescent="0.25">
      <c r="D1574" s="237"/>
    </row>
    <row r="1575" spans="4:4" s="221" customFormat="1" x14ac:dyDescent="0.25">
      <c r="D1575" s="237"/>
    </row>
    <row r="1576" spans="4:4" s="221" customFormat="1" x14ac:dyDescent="0.25">
      <c r="D1576" s="237"/>
    </row>
    <row r="1577" spans="4:4" s="221" customFormat="1" x14ac:dyDescent="0.25">
      <c r="D1577" s="237"/>
    </row>
    <row r="1578" spans="4:4" s="221" customFormat="1" x14ac:dyDescent="0.25">
      <c r="D1578" s="237"/>
    </row>
    <row r="1579" spans="4:4" s="221" customFormat="1" x14ac:dyDescent="0.25">
      <c r="D1579" s="237"/>
    </row>
    <row r="1580" spans="4:4" s="221" customFormat="1" x14ac:dyDescent="0.25">
      <c r="D1580" s="237"/>
    </row>
    <row r="1581" spans="4:4" s="221" customFormat="1" x14ac:dyDescent="0.25">
      <c r="D1581" s="237"/>
    </row>
    <row r="1582" spans="4:4" s="221" customFormat="1" x14ac:dyDescent="0.25">
      <c r="D1582" s="237"/>
    </row>
    <row r="1583" spans="4:4" s="221" customFormat="1" x14ac:dyDescent="0.25">
      <c r="D1583" s="237"/>
    </row>
    <row r="1584" spans="4:4" s="221" customFormat="1" x14ac:dyDescent="0.25">
      <c r="D1584" s="237"/>
    </row>
    <row r="1585" spans="4:4" s="221" customFormat="1" x14ac:dyDescent="0.25">
      <c r="D1585" s="237"/>
    </row>
    <row r="1586" spans="4:4" s="221" customFormat="1" x14ac:dyDescent="0.25">
      <c r="D1586" s="237"/>
    </row>
    <row r="1587" spans="4:4" s="221" customFormat="1" x14ac:dyDescent="0.25">
      <c r="D1587" s="237"/>
    </row>
    <row r="1588" spans="4:4" s="221" customFormat="1" x14ac:dyDescent="0.25">
      <c r="D1588" s="237"/>
    </row>
    <row r="1589" spans="4:4" s="221" customFormat="1" x14ac:dyDescent="0.25">
      <c r="D1589" s="237"/>
    </row>
    <row r="1590" spans="4:4" s="221" customFormat="1" x14ac:dyDescent="0.25">
      <c r="D1590" s="237"/>
    </row>
    <row r="1591" spans="4:4" s="221" customFormat="1" x14ac:dyDescent="0.25">
      <c r="D1591" s="237"/>
    </row>
    <row r="1592" spans="4:4" s="221" customFormat="1" x14ac:dyDescent="0.25">
      <c r="D1592" s="237"/>
    </row>
    <row r="1593" spans="4:4" s="221" customFormat="1" x14ac:dyDescent="0.25">
      <c r="D1593" s="237"/>
    </row>
    <row r="1594" spans="4:4" s="221" customFormat="1" x14ac:dyDescent="0.25">
      <c r="D1594" s="237"/>
    </row>
    <row r="1595" spans="4:4" s="221" customFormat="1" x14ac:dyDescent="0.25">
      <c r="D1595" s="237"/>
    </row>
    <row r="1596" spans="4:4" s="221" customFormat="1" x14ac:dyDescent="0.25">
      <c r="D1596" s="237"/>
    </row>
    <row r="1597" spans="4:4" s="221" customFormat="1" x14ac:dyDescent="0.25">
      <c r="D1597" s="237"/>
    </row>
    <row r="1598" spans="4:4" s="221" customFormat="1" x14ac:dyDescent="0.25">
      <c r="D1598" s="237"/>
    </row>
    <row r="1599" spans="4:4" s="221" customFormat="1" x14ac:dyDescent="0.25">
      <c r="D1599" s="237"/>
    </row>
    <row r="1600" spans="4:4" s="221" customFormat="1" x14ac:dyDescent="0.25">
      <c r="D1600" s="237"/>
    </row>
    <row r="1601" spans="4:4" s="221" customFormat="1" x14ac:dyDescent="0.25">
      <c r="D1601" s="237"/>
    </row>
    <row r="1602" spans="4:4" s="221" customFormat="1" x14ac:dyDescent="0.25">
      <c r="D1602" s="237"/>
    </row>
    <row r="1603" spans="4:4" s="221" customFormat="1" x14ac:dyDescent="0.25">
      <c r="D1603" s="237"/>
    </row>
    <row r="1604" spans="4:4" s="221" customFormat="1" x14ac:dyDescent="0.25">
      <c r="D1604" s="237"/>
    </row>
    <row r="1605" spans="4:4" s="221" customFormat="1" x14ac:dyDescent="0.25">
      <c r="D1605" s="237"/>
    </row>
    <row r="1606" spans="4:4" s="221" customFormat="1" x14ac:dyDescent="0.25">
      <c r="D1606" s="237"/>
    </row>
    <row r="1607" spans="4:4" s="221" customFormat="1" x14ac:dyDescent="0.25">
      <c r="D1607" s="237"/>
    </row>
    <row r="1608" spans="4:4" s="221" customFormat="1" x14ac:dyDescent="0.25">
      <c r="D1608" s="237"/>
    </row>
    <row r="1609" spans="4:4" s="221" customFormat="1" x14ac:dyDescent="0.25">
      <c r="D1609" s="237"/>
    </row>
    <row r="1610" spans="4:4" s="221" customFormat="1" x14ac:dyDescent="0.25">
      <c r="D1610" s="237"/>
    </row>
    <row r="1611" spans="4:4" s="221" customFormat="1" x14ac:dyDescent="0.25">
      <c r="D1611" s="237"/>
    </row>
    <row r="1612" spans="4:4" s="221" customFormat="1" x14ac:dyDescent="0.25">
      <c r="D1612" s="237"/>
    </row>
    <row r="1613" spans="4:4" s="221" customFormat="1" x14ac:dyDescent="0.25">
      <c r="D1613" s="237"/>
    </row>
    <row r="1614" spans="4:4" s="221" customFormat="1" x14ac:dyDescent="0.25">
      <c r="D1614" s="237"/>
    </row>
    <row r="1615" spans="4:4" s="221" customFormat="1" x14ac:dyDescent="0.25">
      <c r="D1615" s="237"/>
    </row>
    <row r="1616" spans="4:4" s="221" customFormat="1" x14ac:dyDescent="0.25">
      <c r="D1616" s="237"/>
    </row>
    <row r="1617" spans="4:4" s="221" customFormat="1" x14ac:dyDescent="0.25">
      <c r="D1617" s="237"/>
    </row>
    <row r="1618" spans="4:4" s="221" customFormat="1" x14ac:dyDescent="0.25">
      <c r="D1618" s="237"/>
    </row>
    <row r="1619" spans="4:4" s="221" customFormat="1" x14ac:dyDescent="0.25">
      <c r="D1619" s="237"/>
    </row>
    <row r="1620" spans="4:4" s="221" customFormat="1" x14ac:dyDescent="0.25">
      <c r="D1620" s="237"/>
    </row>
    <row r="1621" spans="4:4" s="221" customFormat="1" x14ac:dyDescent="0.25">
      <c r="D1621" s="237"/>
    </row>
    <row r="1622" spans="4:4" s="221" customFormat="1" x14ac:dyDescent="0.25">
      <c r="D1622" s="237"/>
    </row>
    <row r="1623" spans="4:4" s="221" customFormat="1" x14ac:dyDescent="0.25">
      <c r="D1623" s="237"/>
    </row>
    <row r="1624" spans="4:4" s="221" customFormat="1" x14ac:dyDescent="0.25">
      <c r="D1624" s="237"/>
    </row>
    <row r="1625" spans="4:4" s="221" customFormat="1" x14ac:dyDescent="0.25">
      <c r="D1625" s="237"/>
    </row>
    <row r="1626" spans="4:4" s="221" customFormat="1" x14ac:dyDescent="0.25">
      <c r="D1626" s="237"/>
    </row>
    <row r="1627" spans="4:4" s="221" customFormat="1" x14ac:dyDescent="0.25">
      <c r="D1627" s="237"/>
    </row>
    <row r="1628" spans="4:4" s="221" customFormat="1" x14ac:dyDescent="0.25">
      <c r="D1628" s="237"/>
    </row>
    <row r="1629" spans="4:4" s="221" customFormat="1" x14ac:dyDescent="0.25">
      <c r="D1629" s="237"/>
    </row>
    <row r="1630" spans="4:4" s="221" customFormat="1" x14ac:dyDescent="0.25">
      <c r="D1630" s="237"/>
    </row>
    <row r="1631" spans="4:4" s="221" customFormat="1" x14ac:dyDescent="0.25">
      <c r="D1631" s="237"/>
    </row>
    <row r="1632" spans="4:4" s="221" customFormat="1" x14ac:dyDescent="0.25">
      <c r="D1632" s="237"/>
    </row>
    <row r="1633" spans="4:4" s="221" customFormat="1" x14ac:dyDescent="0.25">
      <c r="D1633" s="237"/>
    </row>
    <row r="1634" spans="4:4" s="221" customFormat="1" x14ac:dyDescent="0.25">
      <c r="D1634" s="237"/>
    </row>
    <row r="1635" spans="4:4" s="221" customFormat="1" x14ac:dyDescent="0.25">
      <c r="D1635" s="237"/>
    </row>
    <row r="1636" spans="4:4" s="221" customFormat="1" x14ac:dyDescent="0.25">
      <c r="D1636" s="237"/>
    </row>
    <row r="1637" spans="4:4" s="221" customFormat="1" x14ac:dyDescent="0.25">
      <c r="D1637" s="237"/>
    </row>
    <row r="1638" spans="4:4" s="221" customFormat="1" x14ac:dyDescent="0.25">
      <c r="D1638" s="237"/>
    </row>
    <row r="1639" spans="4:4" s="221" customFormat="1" x14ac:dyDescent="0.25">
      <c r="D1639" s="237"/>
    </row>
    <row r="1640" spans="4:4" s="221" customFormat="1" x14ac:dyDescent="0.25">
      <c r="D1640" s="237"/>
    </row>
    <row r="1641" spans="4:4" s="221" customFormat="1" x14ac:dyDescent="0.25">
      <c r="D1641" s="237"/>
    </row>
    <row r="1642" spans="4:4" s="221" customFormat="1" x14ac:dyDescent="0.25">
      <c r="D1642" s="237"/>
    </row>
    <row r="1643" spans="4:4" s="221" customFormat="1" x14ac:dyDescent="0.25">
      <c r="D1643" s="237"/>
    </row>
    <row r="1644" spans="4:4" s="221" customFormat="1" x14ac:dyDescent="0.25">
      <c r="D1644" s="237"/>
    </row>
    <row r="1645" spans="4:4" s="221" customFormat="1" x14ac:dyDescent="0.25">
      <c r="D1645" s="237"/>
    </row>
    <row r="1646" spans="4:4" s="221" customFormat="1" x14ac:dyDescent="0.25">
      <c r="D1646" s="237"/>
    </row>
    <row r="1647" spans="4:4" s="221" customFormat="1" x14ac:dyDescent="0.25">
      <c r="D1647" s="237"/>
    </row>
    <row r="1648" spans="4:4" s="221" customFormat="1" x14ac:dyDescent="0.25">
      <c r="D1648" s="237"/>
    </row>
    <row r="1649" spans="4:4" s="221" customFormat="1" x14ac:dyDescent="0.25">
      <c r="D1649" s="237"/>
    </row>
    <row r="1650" spans="4:4" s="221" customFormat="1" x14ac:dyDescent="0.25">
      <c r="D1650" s="237"/>
    </row>
    <row r="1651" spans="4:4" s="221" customFormat="1" x14ac:dyDescent="0.25">
      <c r="D1651" s="237"/>
    </row>
    <row r="1652" spans="4:4" s="221" customFormat="1" x14ac:dyDescent="0.25">
      <c r="D1652" s="237"/>
    </row>
    <row r="1653" spans="4:4" s="221" customFormat="1" x14ac:dyDescent="0.25">
      <c r="D1653" s="237"/>
    </row>
    <row r="1654" spans="4:4" s="221" customFormat="1" x14ac:dyDescent="0.25">
      <c r="D1654" s="237"/>
    </row>
    <row r="1655" spans="4:4" s="221" customFormat="1" x14ac:dyDescent="0.25">
      <c r="D1655" s="237"/>
    </row>
    <row r="1656" spans="4:4" s="221" customFormat="1" x14ac:dyDescent="0.25">
      <c r="D1656" s="237"/>
    </row>
    <row r="1657" spans="4:4" s="221" customFormat="1" x14ac:dyDescent="0.25">
      <c r="D1657" s="237"/>
    </row>
    <row r="1658" spans="4:4" s="221" customFormat="1" x14ac:dyDescent="0.25">
      <c r="D1658" s="237"/>
    </row>
    <row r="1659" spans="4:4" s="221" customFormat="1" x14ac:dyDescent="0.25">
      <c r="D1659" s="237"/>
    </row>
    <row r="1660" spans="4:4" s="221" customFormat="1" x14ac:dyDescent="0.25">
      <c r="D1660" s="237"/>
    </row>
    <row r="1661" spans="4:4" s="221" customFormat="1" x14ac:dyDescent="0.25">
      <c r="D1661" s="237"/>
    </row>
    <row r="1662" spans="4:4" s="221" customFormat="1" x14ac:dyDescent="0.25">
      <c r="D1662" s="237"/>
    </row>
    <row r="1663" spans="4:4" s="221" customFormat="1" x14ac:dyDescent="0.25">
      <c r="D1663" s="237"/>
    </row>
    <row r="1664" spans="4:4" s="221" customFormat="1" x14ac:dyDescent="0.25">
      <c r="D1664" s="237"/>
    </row>
    <row r="1665" spans="4:4" s="221" customFormat="1" x14ac:dyDescent="0.25">
      <c r="D1665" s="237"/>
    </row>
    <row r="1666" spans="4:4" s="221" customFormat="1" x14ac:dyDescent="0.25">
      <c r="D1666" s="237"/>
    </row>
    <row r="1667" spans="4:4" s="221" customFormat="1" x14ac:dyDescent="0.25">
      <c r="D1667" s="237"/>
    </row>
    <row r="1668" spans="4:4" s="221" customFormat="1" x14ac:dyDescent="0.25">
      <c r="D1668" s="237"/>
    </row>
    <row r="1669" spans="4:4" s="221" customFormat="1" x14ac:dyDescent="0.25">
      <c r="D1669" s="237"/>
    </row>
    <row r="1670" spans="4:4" s="221" customFormat="1" x14ac:dyDescent="0.25">
      <c r="D1670" s="237"/>
    </row>
    <row r="1671" spans="4:4" s="221" customFormat="1" x14ac:dyDescent="0.25">
      <c r="D1671" s="237"/>
    </row>
    <row r="1672" spans="4:4" s="221" customFormat="1" x14ac:dyDescent="0.25">
      <c r="D1672" s="237"/>
    </row>
    <row r="1673" spans="4:4" s="221" customFormat="1" x14ac:dyDescent="0.25">
      <c r="D1673" s="237"/>
    </row>
    <row r="1674" spans="4:4" s="221" customFormat="1" x14ac:dyDescent="0.25">
      <c r="D1674" s="237"/>
    </row>
    <row r="1675" spans="4:4" s="221" customFormat="1" x14ac:dyDescent="0.25">
      <c r="D1675" s="237"/>
    </row>
    <row r="1676" spans="4:4" s="221" customFormat="1" x14ac:dyDescent="0.25">
      <c r="D1676" s="237"/>
    </row>
    <row r="1677" spans="4:4" s="221" customFormat="1" x14ac:dyDescent="0.25">
      <c r="D1677" s="237"/>
    </row>
    <row r="1678" spans="4:4" s="221" customFormat="1" x14ac:dyDescent="0.25">
      <c r="D1678" s="237"/>
    </row>
    <row r="1679" spans="4:4" s="221" customFormat="1" x14ac:dyDescent="0.25">
      <c r="D1679" s="237"/>
    </row>
    <row r="1680" spans="4:4" s="221" customFormat="1" x14ac:dyDescent="0.25">
      <c r="D1680" s="237"/>
    </row>
    <row r="1681" spans="4:4" s="221" customFormat="1" x14ac:dyDescent="0.25">
      <c r="D1681" s="237"/>
    </row>
    <row r="1682" spans="4:4" s="221" customFormat="1" x14ac:dyDescent="0.25">
      <c r="D1682" s="237"/>
    </row>
    <row r="1683" spans="4:4" s="221" customFormat="1" x14ac:dyDescent="0.25">
      <c r="D1683" s="237"/>
    </row>
    <row r="1684" spans="4:4" s="221" customFormat="1" x14ac:dyDescent="0.25">
      <c r="D1684" s="237"/>
    </row>
    <row r="1685" spans="4:4" s="221" customFormat="1" x14ac:dyDescent="0.25">
      <c r="D1685" s="237"/>
    </row>
    <row r="1686" spans="4:4" s="221" customFormat="1" x14ac:dyDescent="0.25">
      <c r="D1686" s="237"/>
    </row>
    <row r="1687" spans="4:4" s="221" customFormat="1" x14ac:dyDescent="0.25">
      <c r="D1687" s="237"/>
    </row>
    <row r="1688" spans="4:4" s="221" customFormat="1" x14ac:dyDescent="0.25">
      <c r="D1688" s="237"/>
    </row>
    <row r="1689" spans="4:4" s="221" customFormat="1" x14ac:dyDescent="0.25">
      <c r="D1689" s="237"/>
    </row>
    <row r="1690" spans="4:4" s="221" customFormat="1" x14ac:dyDescent="0.25">
      <c r="D1690" s="237"/>
    </row>
    <row r="1691" spans="4:4" s="221" customFormat="1" x14ac:dyDescent="0.25">
      <c r="D1691" s="237"/>
    </row>
    <row r="1692" spans="4:4" s="221" customFormat="1" x14ac:dyDescent="0.25">
      <c r="D1692" s="237"/>
    </row>
    <row r="1693" spans="4:4" s="221" customFormat="1" x14ac:dyDescent="0.25">
      <c r="D1693" s="237"/>
    </row>
    <row r="1694" spans="4:4" s="221" customFormat="1" x14ac:dyDescent="0.25">
      <c r="D1694" s="237"/>
    </row>
    <row r="1695" spans="4:4" s="221" customFormat="1" x14ac:dyDescent="0.25">
      <c r="D1695" s="237"/>
    </row>
    <row r="1696" spans="4:4" s="221" customFormat="1" x14ac:dyDescent="0.25">
      <c r="D1696" s="237"/>
    </row>
    <row r="1697" spans="4:4" s="221" customFormat="1" x14ac:dyDescent="0.25">
      <c r="D1697" s="237"/>
    </row>
    <row r="1698" spans="4:4" s="221" customFormat="1" x14ac:dyDescent="0.25">
      <c r="D1698" s="237"/>
    </row>
    <row r="1699" spans="4:4" s="221" customFormat="1" x14ac:dyDescent="0.25">
      <c r="D1699" s="237"/>
    </row>
    <row r="1700" spans="4:4" s="221" customFormat="1" x14ac:dyDescent="0.25">
      <c r="D1700" s="237"/>
    </row>
    <row r="1701" spans="4:4" s="221" customFormat="1" x14ac:dyDescent="0.25">
      <c r="D1701" s="237"/>
    </row>
    <row r="1702" spans="4:4" s="221" customFormat="1" x14ac:dyDescent="0.25">
      <c r="D1702" s="237"/>
    </row>
    <row r="1703" spans="4:4" s="221" customFormat="1" x14ac:dyDescent="0.25">
      <c r="D1703" s="237"/>
    </row>
    <row r="1704" spans="4:4" s="221" customFormat="1" x14ac:dyDescent="0.25">
      <c r="D1704" s="237"/>
    </row>
    <row r="1705" spans="4:4" s="221" customFormat="1" x14ac:dyDescent="0.25">
      <c r="D1705" s="237"/>
    </row>
    <row r="1706" spans="4:4" s="221" customFormat="1" x14ac:dyDescent="0.25">
      <c r="D1706" s="237"/>
    </row>
    <row r="1707" spans="4:4" s="221" customFormat="1" x14ac:dyDescent="0.25">
      <c r="D1707" s="237"/>
    </row>
    <row r="1708" spans="4:4" s="221" customFormat="1" x14ac:dyDescent="0.25">
      <c r="D1708" s="237"/>
    </row>
    <row r="1709" spans="4:4" s="221" customFormat="1" x14ac:dyDescent="0.25">
      <c r="D1709" s="237"/>
    </row>
    <row r="1710" spans="4:4" s="221" customFormat="1" x14ac:dyDescent="0.25">
      <c r="D1710" s="237"/>
    </row>
    <row r="1711" spans="4:4" s="221" customFormat="1" x14ac:dyDescent="0.25">
      <c r="D1711" s="237"/>
    </row>
    <row r="1712" spans="4:4" s="221" customFormat="1" x14ac:dyDescent="0.25">
      <c r="D1712" s="237"/>
    </row>
    <row r="1713" spans="4:4" s="221" customFormat="1" x14ac:dyDescent="0.25">
      <c r="D1713" s="237"/>
    </row>
    <row r="1714" spans="4:4" s="221" customFormat="1" x14ac:dyDescent="0.25">
      <c r="D1714" s="237"/>
    </row>
    <row r="1715" spans="4:4" s="221" customFormat="1" x14ac:dyDescent="0.25">
      <c r="D1715" s="237"/>
    </row>
    <row r="1716" spans="4:4" s="221" customFormat="1" x14ac:dyDescent="0.25">
      <c r="D1716" s="237"/>
    </row>
    <row r="1717" spans="4:4" s="221" customFormat="1" x14ac:dyDescent="0.25">
      <c r="D1717" s="237"/>
    </row>
    <row r="1718" spans="4:4" s="221" customFormat="1" x14ac:dyDescent="0.25">
      <c r="D1718" s="237"/>
    </row>
    <row r="1719" spans="4:4" s="221" customFormat="1" x14ac:dyDescent="0.25">
      <c r="D1719" s="237"/>
    </row>
    <row r="1720" spans="4:4" s="221" customFormat="1" x14ac:dyDescent="0.25">
      <c r="D1720" s="237"/>
    </row>
    <row r="1721" spans="4:4" s="221" customFormat="1" x14ac:dyDescent="0.25">
      <c r="D1721" s="237"/>
    </row>
    <row r="1722" spans="4:4" s="221" customFormat="1" x14ac:dyDescent="0.25">
      <c r="D1722" s="237"/>
    </row>
    <row r="1723" spans="4:4" s="221" customFormat="1" x14ac:dyDescent="0.25">
      <c r="D1723" s="237"/>
    </row>
    <row r="1724" spans="4:4" s="221" customFormat="1" x14ac:dyDescent="0.25">
      <c r="D1724" s="237"/>
    </row>
    <row r="1725" spans="4:4" s="221" customFormat="1" x14ac:dyDescent="0.25">
      <c r="D1725" s="237"/>
    </row>
    <row r="1726" spans="4:4" s="221" customFormat="1" x14ac:dyDescent="0.25">
      <c r="D1726" s="237"/>
    </row>
    <row r="1727" spans="4:4" s="221" customFormat="1" x14ac:dyDescent="0.25">
      <c r="D1727" s="237"/>
    </row>
    <row r="1728" spans="4:4" s="221" customFormat="1" x14ac:dyDescent="0.25">
      <c r="D1728" s="237"/>
    </row>
    <row r="1729" spans="4:4" s="221" customFormat="1" x14ac:dyDescent="0.25">
      <c r="D1729" s="237"/>
    </row>
    <row r="1730" spans="4:4" s="221" customFormat="1" x14ac:dyDescent="0.25">
      <c r="D1730" s="237"/>
    </row>
    <row r="1731" spans="4:4" s="221" customFormat="1" x14ac:dyDescent="0.25">
      <c r="D1731" s="237"/>
    </row>
    <row r="1732" spans="4:4" s="221" customFormat="1" x14ac:dyDescent="0.25">
      <c r="D1732" s="237"/>
    </row>
    <row r="1733" spans="4:4" s="221" customFormat="1" x14ac:dyDescent="0.25">
      <c r="D1733" s="237"/>
    </row>
    <row r="1734" spans="4:4" s="221" customFormat="1" x14ac:dyDescent="0.25">
      <c r="D1734" s="237"/>
    </row>
    <row r="1735" spans="4:4" s="221" customFormat="1" x14ac:dyDescent="0.25">
      <c r="D1735" s="237"/>
    </row>
    <row r="1736" spans="4:4" s="221" customFormat="1" x14ac:dyDescent="0.25">
      <c r="D1736" s="237"/>
    </row>
    <row r="1737" spans="4:4" s="221" customFormat="1" x14ac:dyDescent="0.25">
      <c r="D1737" s="237"/>
    </row>
    <row r="1738" spans="4:4" s="221" customFormat="1" x14ac:dyDescent="0.25">
      <c r="D1738" s="237"/>
    </row>
    <row r="1739" spans="4:4" s="221" customFormat="1" x14ac:dyDescent="0.25">
      <c r="D1739" s="237"/>
    </row>
    <row r="1740" spans="4:4" s="221" customFormat="1" x14ac:dyDescent="0.25">
      <c r="D1740" s="237"/>
    </row>
    <row r="1741" spans="4:4" s="221" customFormat="1" x14ac:dyDescent="0.25">
      <c r="D1741" s="237"/>
    </row>
    <row r="1742" spans="4:4" s="221" customFormat="1" x14ac:dyDescent="0.25">
      <c r="D1742" s="237"/>
    </row>
    <row r="1743" spans="4:4" s="221" customFormat="1" x14ac:dyDescent="0.25">
      <c r="D1743" s="237"/>
    </row>
    <row r="1744" spans="4:4" s="221" customFormat="1" x14ac:dyDescent="0.25">
      <c r="D1744" s="237"/>
    </row>
    <row r="1745" spans="4:4" s="221" customFormat="1" x14ac:dyDescent="0.25">
      <c r="D1745" s="237"/>
    </row>
    <row r="1746" spans="4:4" s="221" customFormat="1" x14ac:dyDescent="0.25">
      <c r="D1746" s="237"/>
    </row>
    <row r="1747" spans="4:4" s="221" customFormat="1" x14ac:dyDescent="0.25">
      <c r="D1747" s="237"/>
    </row>
    <row r="1748" spans="4:4" s="221" customFormat="1" x14ac:dyDescent="0.25">
      <c r="D1748" s="237"/>
    </row>
    <row r="1749" spans="4:4" s="221" customFormat="1" x14ac:dyDescent="0.25">
      <c r="D1749" s="237"/>
    </row>
    <row r="1750" spans="4:4" s="221" customFormat="1" x14ac:dyDescent="0.25">
      <c r="D1750" s="237"/>
    </row>
    <row r="1751" spans="4:4" s="221" customFormat="1" x14ac:dyDescent="0.25">
      <c r="D1751" s="237"/>
    </row>
    <row r="1752" spans="4:4" s="221" customFormat="1" x14ac:dyDescent="0.25">
      <c r="D1752" s="237"/>
    </row>
    <row r="1753" spans="4:4" s="221" customFormat="1" x14ac:dyDescent="0.25">
      <c r="D1753" s="237"/>
    </row>
    <row r="1754" spans="4:4" s="221" customFormat="1" x14ac:dyDescent="0.25">
      <c r="D1754" s="237"/>
    </row>
    <row r="1755" spans="4:4" s="221" customFormat="1" x14ac:dyDescent="0.25">
      <c r="D1755" s="237"/>
    </row>
    <row r="1756" spans="4:4" s="221" customFormat="1" x14ac:dyDescent="0.25">
      <c r="D1756" s="237"/>
    </row>
    <row r="1757" spans="4:4" s="221" customFormat="1" x14ac:dyDescent="0.25">
      <c r="D1757" s="237"/>
    </row>
    <row r="1758" spans="4:4" s="221" customFormat="1" x14ac:dyDescent="0.25">
      <c r="D1758" s="237"/>
    </row>
    <row r="1759" spans="4:4" s="221" customFormat="1" x14ac:dyDescent="0.25">
      <c r="D1759" s="237"/>
    </row>
    <row r="1760" spans="4:4" s="221" customFormat="1" x14ac:dyDescent="0.25">
      <c r="D1760" s="237"/>
    </row>
    <row r="1761" spans="4:4" s="221" customFormat="1" x14ac:dyDescent="0.25">
      <c r="D1761" s="237"/>
    </row>
    <row r="1762" spans="4:4" s="221" customFormat="1" x14ac:dyDescent="0.25">
      <c r="D1762" s="237"/>
    </row>
    <row r="1763" spans="4:4" s="221" customFormat="1" x14ac:dyDescent="0.25">
      <c r="D1763" s="237"/>
    </row>
    <row r="1764" spans="4:4" s="221" customFormat="1" x14ac:dyDescent="0.25">
      <c r="D1764" s="237"/>
    </row>
    <row r="1765" spans="4:4" s="221" customFormat="1" x14ac:dyDescent="0.25">
      <c r="D1765" s="237"/>
    </row>
    <row r="1766" spans="4:4" s="221" customFormat="1" x14ac:dyDescent="0.25">
      <c r="D1766" s="237"/>
    </row>
    <row r="1767" spans="4:4" s="221" customFormat="1" x14ac:dyDescent="0.25">
      <c r="D1767" s="237"/>
    </row>
    <row r="1768" spans="4:4" s="221" customFormat="1" x14ac:dyDescent="0.25">
      <c r="D1768" s="237"/>
    </row>
    <row r="1769" spans="4:4" s="221" customFormat="1" x14ac:dyDescent="0.25">
      <c r="D1769" s="237"/>
    </row>
    <row r="1770" spans="4:4" s="221" customFormat="1" x14ac:dyDescent="0.25">
      <c r="D1770" s="237"/>
    </row>
    <row r="1771" spans="4:4" s="221" customFormat="1" x14ac:dyDescent="0.25">
      <c r="D1771" s="237"/>
    </row>
    <row r="1772" spans="4:4" s="221" customFormat="1" x14ac:dyDescent="0.25">
      <c r="D1772" s="237"/>
    </row>
    <row r="1773" spans="4:4" s="221" customFormat="1" x14ac:dyDescent="0.25">
      <c r="D1773" s="237"/>
    </row>
    <row r="1774" spans="4:4" s="221" customFormat="1" x14ac:dyDescent="0.25">
      <c r="D1774" s="237"/>
    </row>
    <row r="1775" spans="4:4" s="221" customFormat="1" x14ac:dyDescent="0.25">
      <c r="D1775" s="237"/>
    </row>
    <row r="1776" spans="4:4" s="221" customFormat="1" x14ac:dyDescent="0.25">
      <c r="D1776" s="237"/>
    </row>
    <row r="1777" spans="4:4" s="221" customFormat="1" x14ac:dyDescent="0.25">
      <c r="D1777" s="237"/>
    </row>
    <row r="1778" spans="4:4" s="221" customFormat="1" x14ac:dyDescent="0.25">
      <c r="D1778" s="237"/>
    </row>
    <row r="1779" spans="4:4" s="221" customFormat="1" x14ac:dyDescent="0.25">
      <c r="D1779" s="237"/>
    </row>
    <row r="1780" spans="4:4" s="221" customFormat="1" x14ac:dyDescent="0.25">
      <c r="D1780" s="237"/>
    </row>
    <row r="1781" spans="4:4" s="221" customFormat="1" x14ac:dyDescent="0.25">
      <c r="D1781" s="237"/>
    </row>
    <row r="1782" spans="4:4" s="221" customFormat="1" x14ac:dyDescent="0.25">
      <c r="D1782" s="237"/>
    </row>
    <row r="1783" spans="4:4" s="221" customFormat="1" x14ac:dyDescent="0.25">
      <c r="D1783" s="237"/>
    </row>
    <row r="1784" spans="4:4" s="221" customFormat="1" x14ac:dyDescent="0.25">
      <c r="D1784" s="237"/>
    </row>
    <row r="1785" spans="4:4" s="221" customFormat="1" x14ac:dyDescent="0.25">
      <c r="D1785" s="237"/>
    </row>
    <row r="1786" spans="4:4" s="221" customFormat="1" x14ac:dyDescent="0.25">
      <c r="D1786" s="237"/>
    </row>
    <row r="1787" spans="4:4" s="221" customFormat="1" x14ac:dyDescent="0.25">
      <c r="D1787" s="237"/>
    </row>
    <row r="1788" spans="4:4" s="221" customFormat="1" x14ac:dyDescent="0.25">
      <c r="D1788" s="237"/>
    </row>
    <row r="1789" spans="4:4" s="221" customFormat="1" x14ac:dyDescent="0.25">
      <c r="D1789" s="237"/>
    </row>
    <row r="1790" spans="4:4" s="221" customFormat="1" x14ac:dyDescent="0.25">
      <c r="D1790" s="237"/>
    </row>
    <row r="1791" spans="4:4" s="221" customFormat="1" x14ac:dyDescent="0.25">
      <c r="D1791" s="237"/>
    </row>
    <row r="1792" spans="4:4" s="221" customFormat="1" x14ac:dyDescent="0.25">
      <c r="D1792" s="237"/>
    </row>
    <row r="1793" spans="4:4" s="221" customFormat="1" x14ac:dyDescent="0.25">
      <c r="D1793" s="237"/>
    </row>
    <row r="1794" spans="4:4" s="221" customFormat="1" x14ac:dyDescent="0.25">
      <c r="D1794" s="237"/>
    </row>
    <row r="1795" spans="4:4" s="221" customFormat="1" x14ac:dyDescent="0.25">
      <c r="D1795" s="237"/>
    </row>
    <row r="1796" spans="4:4" s="221" customFormat="1" x14ac:dyDescent="0.25">
      <c r="D1796" s="237"/>
    </row>
    <row r="1797" spans="4:4" s="221" customFormat="1" x14ac:dyDescent="0.25">
      <c r="D1797" s="237"/>
    </row>
    <row r="1798" spans="4:4" s="221" customFormat="1" x14ac:dyDescent="0.25">
      <c r="D1798" s="237"/>
    </row>
    <row r="1799" spans="4:4" s="221" customFormat="1" x14ac:dyDescent="0.25">
      <c r="D1799" s="237"/>
    </row>
    <row r="1800" spans="4:4" s="221" customFormat="1" x14ac:dyDescent="0.25">
      <c r="D1800" s="237"/>
    </row>
    <row r="1801" spans="4:4" s="221" customFormat="1" x14ac:dyDescent="0.25">
      <c r="D1801" s="237"/>
    </row>
    <row r="1802" spans="4:4" s="221" customFormat="1" x14ac:dyDescent="0.25">
      <c r="D1802" s="237"/>
    </row>
    <row r="1803" spans="4:4" s="221" customFormat="1" x14ac:dyDescent="0.25">
      <c r="D1803" s="237"/>
    </row>
    <row r="1804" spans="4:4" s="221" customFormat="1" x14ac:dyDescent="0.25">
      <c r="D1804" s="237"/>
    </row>
    <row r="1805" spans="4:4" s="221" customFormat="1" x14ac:dyDescent="0.25">
      <c r="D1805" s="237"/>
    </row>
    <row r="1806" spans="4:4" s="221" customFormat="1" x14ac:dyDescent="0.25">
      <c r="D1806" s="237"/>
    </row>
    <row r="1807" spans="4:4" s="221" customFormat="1" x14ac:dyDescent="0.25">
      <c r="D1807" s="237"/>
    </row>
    <row r="1808" spans="4:4" s="221" customFormat="1" x14ac:dyDescent="0.25">
      <c r="D1808" s="237"/>
    </row>
    <row r="1809" spans="4:4" s="221" customFormat="1" x14ac:dyDescent="0.25">
      <c r="D1809" s="237"/>
    </row>
    <row r="1810" spans="4:4" s="221" customFormat="1" x14ac:dyDescent="0.25">
      <c r="D1810" s="237"/>
    </row>
    <row r="1811" spans="4:4" s="221" customFormat="1" x14ac:dyDescent="0.25">
      <c r="D1811" s="237"/>
    </row>
    <row r="1812" spans="4:4" s="221" customFormat="1" x14ac:dyDescent="0.25">
      <c r="D1812" s="237"/>
    </row>
    <row r="1813" spans="4:4" s="221" customFormat="1" x14ac:dyDescent="0.25">
      <c r="D1813" s="237"/>
    </row>
    <row r="1814" spans="4:4" s="221" customFormat="1" x14ac:dyDescent="0.25">
      <c r="D1814" s="237"/>
    </row>
    <row r="1815" spans="4:4" s="221" customFormat="1" x14ac:dyDescent="0.25">
      <c r="D1815" s="237"/>
    </row>
    <row r="1816" spans="4:4" s="221" customFormat="1" x14ac:dyDescent="0.25">
      <c r="D1816" s="237"/>
    </row>
    <row r="1817" spans="4:4" s="221" customFormat="1" x14ac:dyDescent="0.25">
      <c r="D1817" s="237"/>
    </row>
    <row r="1818" spans="4:4" s="221" customFormat="1" x14ac:dyDescent="0.25">
      <c r="D1818" s="237"/>
    </row>
    <row r="1819" spans="4:4" s="221" customFormat="1" x14ac:dyDescent="0.25">
      <c r="D1819" s="237"/>
    </row>
    <row r="1820" spans="4:4" s="221" customFormat="1" x14ac:dyDescent="0.25">
      <c r="D1820" s="237"/>
    </row>
    <row r="1821" spans="4:4" s="221" customFormat="1" x14ac:dyDescent="0.25">
      <c r="D1821" s="237"/>
    </row>
    <row r="1822" spans="4:4" s="221" customFormat="1" x14ac:dyDescent="0.25">
      <c r="D1822" s="237"/>
    </row>
    <row r="1823" spans="4:4" s="221" customFormat="1" x14ac:dyDescent="0.25">
      <c r="D1823" s="237"/>
    </row>
    <row r="1824" spans="4:4" s="221" customFormat="1" x14ac:dyDescent="0.25">
      <c r="D1824" s="237"/>
    </row>
    <row r="1825" spans="4:4" s="221" customFormat="1" x14ac:dyDescent="0.25">
      <c r="D1825" s="237"/>
    </row>
    <row r="1826" spans="4:4" s="221" customFormat="1" x14ac:dyDescent="0.25">
      <c r="D1826" s="237"/>
    </row>
    <row r="1827" spans="4:4" s="221" customFormat="1" x14ac:dyDescent="0.25">
      <c r="D1827" s="237"/>
    </row>
    <row r="1828" spans="4:4" s="221" customFormat="1" x14ac:dyDescent="0.25">
      <c r="D1828" s="237"/>
    </row>
    <row r="1829" spans="4:4" s="221" customFormat="1" x14ac:dyDescent="0.25">
      <c r="D1829" s="237"/>
    </row>
    <row r="1830" spans="4:4" s="221" customFormat="1" x14ac:dyDescent="0.25">
      <c r="D1830" s="237"/>
    </row>
    <row r="1831" spans="4:4" s="221" customFormat="1" x14ac:dyDescent="0.25">
      <c r="D1831" s="237"/>
    </row>
    <row r="1832" spans="4:4" s="221" customFormat="1" x14ac:dyDescent="0.25">
      <c r="D1832" s="237"/>
    </row>
    <row r="1833" spans="4:4" s="221" customFormat="1" x14ac:dyDescent="0.25">
      <c r="D1833" s="237"/>
    </row>
    <row r="1834" spans="4:4" s="221" customFormat="1" x14ac:dyDescent="0.25">
      <c r="D1834" s="237"/>
    </row>
    <row r="1835" spans="4:4" s="221" customFormat="1" x14ac:dyDescent="0.25">
      <c r="D1835" s="237"/>
    </row>
    <row r="1836" spans="4:4" s="221" customFormat="1" x14ac:dyDescent="0.25">
      <c r="D1836" s="237"/>
    </row>
    <row r="1837" spans="4:4" s="221" customFormat="1" x14ac:dyDescent="0.25">
      <c r="D1837" s="237"/>
    </row>
    <row r="1838" spans="4:4" s="221" customFormat="1" x14ac:dyDescent="0.25">
      <c r="D1838" s="237"/>
    </row>
    <row r="1839" spans="4:4" s="221" customFormat="1" x14ac:dyDescent="0.25">
      <c r="D1839" s="237"/>
    </row>
    <row r="1840" spans="4:4" s="221" customFormat="1" x14ac:dyDescent="0.25">
      <c r="D1840" s="237"/>
    </row>
    <row r="1841" spans="4:4" s="221" customFormat="1" x14ac:dyDescent="0.25">
      <c r="D1841" s="237"/>
    </row>
    <row r="1842" spans="4:4" s="221" customFormat="1" x14ac:dyDescent="0.25">
      <c r="D1842" s="237"/>
    </row>
    <row r="1843" spans="4:4" s="221" customFormat="1" x14ac:dyDescent="0.25">
      <c r="D1843" s="237"/>
    </row>
    <row r="1844" spans="4:4" s="221" customFormat="1" x14ac:dyDescent="0.25">
      <c r="D1844" s="237"/>
    </row>
    <row r="1845" spans="4:4" s="221" customFormat="1" x14ac:dyDescent="0.25">
      <c r="D1845" s="237"/>
    </row>
    <row r="1846" spans="4:4" s="221" customFormat="1" x14ac:dyDescent="0.25">
      <c r="D1846" s="237"/>
    </row>
    <row r="1847" spans="4:4" s="221" customFormat="1" x14ac:dyDescent="0.25">
      <c r="D1847" s="237"/>
    </row>
    <row r="1848" spans="4:4" s="221" customFormat="1" x14ac:dyDescent="0.25">
      <c r="D1848" s="237"/>
    </row>
    <row r="1849" spans="4:4" s="221" customFormat="1" x14ac:dyDescent="0.25">
      <c r="D1849" s="237"/>
    </row>
    <row r="1850" spans="4:4" s="221" customFormat="1" x14ac:dyDescent="0.25">
      <c r="D1850" s="237"/>
    </row>
    <row r="1851" spans="4:4" s="221" customFormat="1" x14ac:dyDescent="0.25">
      <c r="D1851" s="237"/>
    </row>
    <row r="1852" spans="4:4" s="221" customFormat="1" x14ac:dyDescent="0.25">
      <c r="D1852" s="237"/>
    </row>
    <row r="1853" spans="4:4" s="221" customFormat="1" x14ac:dyDescent="0.25">
      <c r="D1853" s="237"/>
    </row>
    <row r="1854" spans="4:4" s="221" customFormat="1" x14ac:dyDescent="0.25">
      <c r="D1854" s="237"/>
    </row>
    <row r="1855" spans="4:4" s="221" customFormat="1" x14ac:dyDescent="0.25">
      <c r="D1855" s="237"/>
    </row>
    <row r="1856" spans="4:4" s="221" customFormat="1" x14ac:dyDescent="0.25">
      <c r="D1856" s="237"/>
    </row>
    <row r="1857" spans="4:4" s="221" customFormat="1" x14ac:dyDescent="0.25">
      <c r="D1857" s="237"/>
    </row>
    <row r="1858" spans="4:4" s="221" customFormat="1" x14ac:dyDescent="0.25">
      <c r="D1858" s="237"/>
    </row>
    <row r="1859" spans="4:4" s="221" customFormat="1" x14ac:dyDescent="0.25">
      <c r="D1859" s="237"/>
    </row>
    <row r="1860" spans="4:4" s="221" customFormat="1" x14ac:dyDescent="0.25">
      <c r="D1860" s="237"/>
    </row>
    <row r="1861" spans="4:4" s="221" customFormat="1" x14ac:dyDescent="0.25">
      <c r="D1861" s="237"/>
    </row>
    <row r="1862" spans="4:4" s="221" customFormat="1" x14ac:dyDescent="0.25">
      <c r="D1862" s="237"/>
    </row>
    <row r="1863" spans="4:4" s="221" customFormat="1" x14ac:dyDescent="0.25">
      <c r="D1863" s="237"/>
    </row>
    <row r="1864" spans="4:4" s="221" customFormat="1" x14ac:dyDescent="0.25">
      <c r="D1864" s="237"/>
    </row>
    <row r="1865" spans="4:4" s="221" customFormat="1" x14ac:dyDescent="0.25">
      <c r="D1865" s="237"/>
    </row>
    <row r="1866" spans="4:4" s="221" customFormat="1" x14ac:dyDescent="0.25">
      <c r="D1866" s="237"/>
    </row>
    <row r="1867" spans="4:4" s="221" customFormat="1" x14ac:dyDescent="0.25">
      <c r="D1867" s="237"/>
    </row>
    <row r="1868" spans="4:4" s="221" customFormat="1" x14ac:dyDescent="0.25">
      <c r="D1868" s="237"/>
    </row>
    <row r="1869" spans="4:4" s="221" customFormat="1" x14ac:dyDescent="0.25">
      <c r="D1869" s="237"/>
    </row>
    <row r="1870" spans="4:4" s="221" customFormat="1" x14ac:dyDescent="0.25">
      <c r="D1870" s="237"/>
    </row>
    <row r="1871" spans="4:4" s="221" customFormat="1" x14ac:dyDescent="0.25">
      <c r="D1871" s="237"/>
    </row>
    <row r="1872" spans="4:4" s="221" customFormat="1" x14ac:dyDescent="0.25">
      <c r="D1872" s="237"/>
    </row>
    <row r="1873" spans="4:4" s="221" customFormat="1" x14ac:dyDescent="0.25">
      <c r="D1873" s="237"/>
    </row>
    <row r="1874" spans="4:4" s="221" customFormat="1" x14ac:dyDescent="0.25">
      <c r="D1874" s="237"/>
    </row>
    <row r="1875" spans="4:4" s="221" customFormat="1" x14ac:dyDescent="0.25">
      <c r="D1875" s="237"/>
    </row>
    <row r="1876" spans="4:4" s="221" customFormat="1" x14ac:dyDescent="0.25">
      <c r="D1876" s="237"/>
    </row>
    <row r="1877" spans="4:4" s="221" customFormat="1" x14ac:dyDescent="0.25">
      <c r="D1877" s="237"/>
    </row>
    <row r="1878" spans="4:4" s="221" customFormat="1" x14ac:dyDescent="0.25">
      <c r="D1878" s="237"/>
    </row>
    <row r="1879" spans="4:4" s="221" customFormat="1" x14ac:dyDescent="0.25">
      <c r="D1879" s="237"/>
    </row>
    <row r="1880" spans="4:4" s="221" customFormat="1" x14ac:dyDescent="0.25">
      <c r="D1880" s="237"/>
    </row>
    <row r="1881" spans="4:4" s="221" customFormat="1" x14ac:dyDescent="0.25">
      <c r="D1881" s="237"/>
    </row>
    <row r="1882" spans="4:4" s="221" customFormat="1" x14ac:dyDescent="0.25">
      <c r="D1882" s="237"/>
    </row>
    <row r="1883" spans="4:4" s="221" customFormat="1" x14ac:dyDescent="0.25">
      <c r="D1883" s="237"/>
    </row>
    <row r="1884" spans="4:4" s="221" customFormat="1" x14ac:dyDescent="0.25">
      <c r="D1884" s="237"/>
    </row>
    <row r="1885" spans="4:4" s="221" customFormat="1" x14ac:dyDescent="0.25">
      <c r="D1885" s="237"/>
    </row>
    <row r="1886" spans="4:4" s="221" customFormat="1" x14ac:dyDescent="0.25">
      <c r="D1886" s="237"/>
    </row>
    <row r="1887" spans="4:4" s="221" customFormat="1" x14ac:dyDescent="0.25">
      <c r="D1887" s="237"/>
    </row>
    <row r="1888" spans="4:4" s="221" customFormat="1" x14ac:dyDescent="0.25">
      <c r="D1888" s="237"/>
    </row>
    <row r="1889" spans="4:4" s="221" customFormat="1" x14ac:dyDescent="0.25">
      <c r="D1889" s="237"/>
    </row>
    <row r="1890" spans="4:4" s="221" customFormat="1" x14ac:dyDescent="0.25">
      <c r="D1890" s="237"/>
    </row>
    <row r="1891" spans="4:4" s="221" customFormat="1" x14ac:dyDescent="0.25">
      <c r="D1891" s="237"/>
    </row>
    <row r="1892" spans="4:4" s="221" customFormat="1" x14ac:dyDescent="0.25">
      <c r="D1892" s="237"/>
    </row>
    <row r="1893" spans="4:4" s="221" customFormat="1" x14ac:dyDescent="0.25">
      <c r="D1893" s="237"/>
    </row>
    <row r="1894" spans="4:4" s="221" customFormat="1" x14ac:dyDescent="0.25">
      <c r="D1894" s="237"/>
    </row>
    <row r="1895" spans="4:4" s="221" customFormat="1" x14ac:dyDescent="0.25">
      <c r="D1895" s="237"/>
    </row>
    <row r="1896" spans="4:4" s="221" customFormat="1" x14ac:dyDescent="0.25">
      <c r="D1896" s="237"/>
    </row>
    <row r="1897" spans="4:4" s="221" customFormat="1" x14ac:dyDescent="0.25">
      <c r="D1897" s="237"/>
    </row>
    <row r="1898" spans="4:4" s="221" customFormat="1" x14ac:dyDescent="0.25">
      <c r="D1898" s="237"/>
    </row>
    <row r="1899" spans="4:4" s="221" customFormat="1" x14ac:dyDescent="0.25">
      <c r="D1899" s="237"/>
    </row>
    <row r="1900" spans="4:4" s="221" customFormat="1" x14ac:dyDescent="0.25">
      <c r="D1900" s="237"/>
    </row>
    <row r="1901" spans="4:4" s="221" customFormat="1" x14ac:dyDescent="0.25">
      <c r="D1901" s="237"/>
    </row>
    <row r="1902" spans="4:4" s="221" customFormat="1" x14ac:dyDescent="0.25">
      <c r="D1902" s="237"/>
    </row>
    <row r="1903" spans="4:4" s="221" customFormat="1" x14ac:dyDescent="0.25">
      <c r="D1903" s="237"/>
    </row>
    <row r="1904" spans="4:4" s="221" customFormat="1" x14ac:dyDescent="0.25">
      <c r="D1904" s="237"/>
    </row>
    <row r="1905" spans="4:4" s="221" customFormat="1" x14ac:dyDescent="0.25">
      <c r="D1905" s="237"/>
    </row>
    <row r="1906" spans="4:4" s="221" customFormat="1" x14ac:dyDescent="0.25">
      <c r="D1906" s="237"/>
    </row>
    <row r="1907" spans="4:4" s="221" customFormat="1" x14ac:dyDescent="0.25">
      <c r="D1907" s="237"/>
    </row>
    <row r="1908" spans="4:4" s="221" customFormat="1" x14ac:dyDescent="0.25">
      <c r="D1908" s="237"/>
    </row>
    <row r="1909" spans="4:4" s="221" customFormat="1" x14ac:dyDescent="0.25">
      <c r="D1909" s="237"/>
    </row>
    <row r="1910" spans="4:4" s="221" customFormat="1" x14ac:dyDescent="0.25">
      <c r="D1910" s="237"/>
    </row>
    <row r="1911" spans="4:4" s="221" customFormat="1" x14ac:dyDescent="0.25">
      <c r="D1911" s="237"/>
    </row>
    <row r="1912" spans="4:4" s="221" customFormat="1" x14ac:dyDescent="0.25">
      <c r="D1912" s="237"/>
    </row>
    <row r="1913" spans="4:4" s="221" customFormat="1" x14ac:dyDescent="0.25">
      <c r="D1913" s="237"/>
    </row>
    <row r="1914" spans="4:4" s="221" customFormat="1" x14ac:dyDescent="0.25">
      <c r="D1914" s="237"/>
    </row>
    <row r="1915" spans="4:4" s="221" customFormat="1" x14ac:dyDescent="0.25">
      <c r="D1915" s="237"/>
    </row>
    <row r="1916" spans="4:4" s="221" customFormat="1" x14ac:dyDescent="0.25">
      <c r="D1916" s="237"/>
    </row>
    <row r="1917" spans="4:4" s="221" customFormat="1" x14ac:dyDescent="0.25">
      <c r="D1917" s="237"/>
    </row>
    <row r="1918" spans="4:4" s="221" customFormat="1" x14ac:dyDescent="0.25">
      <c r="D1918" s="237"/>
    </row>
    <row r="1919" spans="4:4" s="221" customFormat="1" x14ac:dyDescent="0.25">
      <c r="D1919" s="237"/>
    </row>
    <row r="1920" spans="4:4" s="221" customFormat="1" x14ac:dyDescent="0.25">
      <c r="D1920" s="237"/>
    </row>
    <row r="1921" spans="4:4" s="221" customFormat="1" x14ac:dyDescent="0.25">
      <c r="D1921" s="237"/>
    </row>
    <row r="1922" spans="4:4" s="221" customFormat="1" x14ac:dyDescent="0.25">
      <c r="D1922" s="237"/>
    </row>
    <row r="1923" spans="4:4" s="221" customFormat="1" x14ac:dyDescent="0.25">
      <c r="D1923" s="237"/>
    </row>
    <row r="1924" spans="4:4" s="221" customFormat="1" x14ac:dyDescent="0.25">
      <c r="D1924" s="237"/>
    </row>
    <row r="1925" spans="4:4" s="221" customFormat="1" x14ac:dyDescent="0.25">
      <c r="D1925" s="237"/>
    </row>
    <row r="1926" spans="4:4" s="221" customFormat="1" x14ac:dyDescent="0.25">
      <c r="D1926" s="237"/>
    </row>
    <row r="1927" spans="4:4" s="221" customFormat="1" x14ac:dyDescent="0.25">
      <c r="D1927" s="237"/>
    </row>
    <row r="1928" spans="4:4" s="221" customFormat="1" x14ac:dyDescent="0.25">
      <c r="D1928" s="237"/>
    </row>
    <row r="1929" spans="4:4" s="221" customFormat="1" x14ac:dyDescent="0.25">
      <c r="D1929" s="237"/>
    </row>
    <row r="1930" spans="4:4" s="221" customFormat="1" x14ac:dyDescent="0.25">
      <c r="D1930" s="237"/>
    </row>
    <row r="1931" spans="4:4" s="221" customFormat="1" x14ac:dyDescent="0.25">
      <c r="D1931" s="237"/>
    </row>
    <row r="1932" spans="4:4" s="221" customFormat="1" x14ac:dyDescent="0.25">
      <c r="D1932" s="237"/>
    </row>
    <row r="1933" spans="4:4" s="221" customFormat="1" x14ac:dyDescent="0.25">
      <c r="D1933" s="237"/>
    </row>
    <row r="1934" spans="4:4" s="221" customFormat="1" x14ac:dyDescent="0.25">
      <c r="D1934" s="237"/>
    </row>
    <row r="1935" spans="4:4" s="221" customFormat="1" x14ac:dyDescent="0.25">
      <c r="D1935" s="237"/>
    </row>
    <row r="1936" spans="4:4" s="221" customFormat="1" x14ac:dyDescent="0.25">
      <c r="D1936" s="237"/>
    </row>
    <row r="1937" spans="4:4" s="221" customFormat="1" x14ac:dyDescent="0.25">
      <c r="D1937" s="237"/>
    </row>
    <row r="1938" spans="4:4" s="221" customFormat="1" x14ac:dyDescent="0.25">
      <c r="D1938" s="237"/>
    </row>
    <row r="1939" spans="4:4" s="221" customFormat="1" x14ac:dyDescent="0.25">
      <c r="D1939" s="237"/>
    </row>
    <row r="1940" spans="4:4" s="221" customFormat="1" x14ac:dyDescent="0.25">
      <c r="D1940" s="237"/>
    </row>
    <row r="1941" spans="4:4" s="221" customFormat="1" x14ac:dyDescent="0.25">
      <c r="D1941" s="237"/>
    </row>
    <row r="1942" spans="4:4" s="221" customFormat="1" x14ac:dyDescent="0.25">
      <c r="D1942" s="237"/>
    </row>
    <row r="1943" spans="4:4" s="221" customFormat="1" x14ac:dyDescent="0.25">
      <c r="D1943" s="237"/>
    </row>
    <row r="1944" spans="4:4" s="221" customFormat="1" x14ac:dyDescent="0.25">
      <c r="D1944" s="237"/>
    </row>
    <row r="1945" spans="4:4" s="221" customFormat="1" x14ac:dyDescent="0.25">
      <c r="D1945" s="237"/>
    </row>
    <row r="1946" spans="4:4" s="221" customFormat="1" x14ac:dyDescent="0.25">
      <c r="D1946" s="237"/>
    </row>
    <row r="1947" spans="4:4" s="221" customFormat="1" x14ac:dyDescent="0.25">
      <c r="D1947" s="237"/>
    </row>
    <row r="1948" spans="4:4" s="221" customFormat="1" x14ac:dyDescent="0.25">
      <c r="D1948" s="237"/>
    </row>
    <row r="1949" spans="4:4" s="221" customFormat="1" x14ac:dyDescent="0.25">
      <c r="D1949" s="237"/>
    </row>
    <row r="1950" spans="4:4" s="221" customFormat="1" x14ac:dyDescent="0.25">
      <c r="D1950" s="237"/>
    </row>
    <row r="1951" spans="4:4" s="221" customFormat="1" x14ac:dyDescent="0.25">
      <c r="D1951" s="237"/>
    </row>
    <row r="1952" spans="4:4" s="221" customFormat="1" x14ac:dyDescent="0.25">
      <c r="D1952" s="237"/>
    </row>
    <row r="1953" spans="4:4" s="221" customFormat="1" x14ac:dyDescent="0.25">
      <c r="D1953" s="237"/>
    </row>
    <row r="1954" spans="4:4" s="221" customFormat="1" x14ac:dyDescent="0.25">
      <c r="D1954" s="237"/>
    </row>
    <row r="1955" spans="4:4" s="221" customFormat="1" x14ac:dyDescent="0.25">
      <c r="D1955" s="237"/>
    </row>
    <row r="1956" spans="4:4" s="221" customFormat="1" x14ac:dyDescent="0.25">
      <c r="D1956" s="237"/>
    </row>
    <row r="1957" spans="4:4" s="221" customFormat="1" x14ac:dyDescent="0.25">
      <c r="D1957" s="237"/>
    </row>
    <row r="1958" spans="4:4" s="221" customFormat="1" x14ac:dyDescent="0.25">
      <c r="D1958" s="237"/>
    </row>
    <row r="1959" spans="4:4" s="221" customFormat="1" x14ac:dyDescent="0.25">
      <c r="D1959" s="237"/>
    </row>
    <row r="1960" spans="4:4" s="221" customFormat="1" x14ac:dyDescent="0.25">
      <c r="D1960" s="237"/>
    </row>
    <row r="1961" spans="4:4" s="221" customFormat="1" x14ac:dyDescent="0.25">
      <c r="D1961" s="237"/>
    </row>
    <row r="1962" spans="4:4" s="221" customFormat="1" x14ac:dyDescent="0.25">
      <c r="D1962" s="237"/>
    </row>
    <row r="1963" spans="4:4" s="221" customFormat="1" x14ac:dyDescent="0.25">
      <c r="D1963" s="237"/>
    </row>
    <row r="1964" spans="4:4" s="221" customFormat="1" x14ac:dyDescent="0.25">
      <c r="D1964" s="237"/>
    </row>
    <row r="1965" spans="4:4" s="221" customFormat="1" x14ac:dyDescent="0.25">
      <c r="D1965" s="237"/>
    </row>
    <row r="1966" spans="4:4" s="221" customFormat="1" x14ac:dyDescent="0.25">
      <c r="D1966" s="237"/>
    </row>
    <row r="1967" spans="4:4" s="221" customFormat="1" x14ac:dyDescent="0.25">
      <c r="D1967" s="237"/>
    </row>
    <row r="1968" spans="4:4" s="221" customFormat="1" x14ac:dyDescent="0.25">
      <c r="D1968" s="237"/>
    </row>
    <row r="1969" spans="4:4" s="221" customFormat="1" x14ac:dyDescent="0.25">
      <c r="D1969" s="237"/>
    </row>
    <row r="1970" spans="4:4" s="221" customFormat="1" x14ac:dyDescent="0.25">
      <c r="D1970" s="237"/>
    </row>
    <row r="1971" spans="4:4" s="221" customFormat="1" x14ac:dyDescent="0.25">
      <c r="D1971" s="237"/>
    </row>
    <row r="1972" spans="4:4" s="221" customFormat="1" x14ac:dyDescent="0.25">
      <c r="D1972" s="237"/>
    </row>
    <row r="1973" spans="4:4" s="221" customFormat="1" x14ac:dyDescent="0.25">
      <c r="D1973" s="237"/>
    </row>
    <row r="1974" spans="4:4" s="221" customFormat="1" x14ac:dyDescent="0.25">
      <c r="D1974" s="237"/>
    </row>
    <row r="1975" spans="4:4" s="221" customFormat="1" x14ac:dyDescent="0.25">
      <c r="D1975" s="237"/>
    </row>
    <row r="1976" spans="4:4" s="221" customFormat="1" x14ac:dyDescent="0.25">
      <c r="D1976" s="237"/>
    </row>
    <row r="1977" spans="4:4" s="221" customFormat="1" x14ac:dyDescent="0.25">
      <c r="D1977" s="237"/>
    </row>
    <row r="1978" spans="4:4" s="221" customFormat="1" x14ac:dyDescent="0.25">
      <c r="D1978" s="237"/>
    </row>
    <row r="1979" spans="4:4" s="221" customFormat="1" x14ac:dyDescent="0.25">
      <c r="D1979" s="237"/>
    </row>
    <row r="1980" spans="4:4" s="221" customFormat="1" x14ac:dyDescent="0.25">
      <c r="D1980" s="237"/>
    </row>
    <row r="1981" spans="4:4" s="221" customFormat="1" x14ac:dyDescent="0.25">
      <c r="D1981" s="237"/>
    </row>
    <row r="1982" spans="4:4" s="221" customFormat="1" x14ac:dyDescent="0.25">
      <c r="D1982" s="237"/>
    </row>
    <row r="1983" spans="4:4" s="221" customFormat="1" x14ac:dyDescent="0.25">
      <c r="D1983" s="237"/>
    </row>
    <row r="1984" spans="4:4" s="221" customFormat="1" x14ac:dyDescent="0.25">
      <c r="D1984" s="237"/>
    </row>
    <row r="1985" spans="4:4" s="221" customFormat="1" x14ac:dyDescent="0.25">
      <c r="D1985" s="237"/>
    </row>
    <row r="1986" spans="4:4" s="221" customFormat="1" x14ac:dyDescent="0.25">
      <c r="D1986" s="237"/>
    </row>
    <row r="1987" spans="4:4" s="221" customFormat="1" x14ac:dyDescent="0.25">
      <c r="D1987" s="237"/>
    </row>
    <row r="1988" spans="4:4" s="221" customFormat="1" x14ac:dyDescent="0.25">
      <c r="D1988" s="237"/>
    </row>
    <row r="1989" spans="4:4" s="221" customFormat="1" x14ac:dyDescent="0.25">
      <c r="D1989" s="237"/>
    </row>
    <row r="1990" spans="4:4" s="221" customFormat="1" x14ac:dyDescent="0.25">
      <c r="D1990" s="237"/>
    </row>
    <row r="1991" spans="4:4" s="221" customFormat="1" x14ac:dyDescent="0.25">
      <c r="D1991" s="237"/>
    </row>
    <row r="1992" spans="4:4" s="221" customFormat="1" x14ac:dyDescent="0.25">
      <c r="D1992" s="237"/>
    </row>
    <row r="1993" spans="4:4" s="221" customFormat="1" x14ac:dyDescent="0.25">
      <c r="D1993" s="237"/>
    </row>
    <row r="1994" spans="4:4" s="221" customFormat="1" x14ac:dyDescent="0.25">
      <c r="D1994" s="237"/>
    </row>
    <row r="1995" spans="4:4" s="221" customFormat="1" x14ac:dyDescent="0.25">
      <c r="D1995" s="237"/>
    </row>
    <row r="1996" spans="4:4" s="221" customFormat="1" x14ac:dyDescent="0.25">
      <c r="D1996" s="237"/>
    </row>
    <row r="1997" spans="4:4" s="221" customFormat="1" x14ac:dyDescent="0.25">
      <c r="D1997" s="237"/>
    </row>
    <row r="1998" spans="4:4" s="221" customFormat="1" x14ac:dyDescent="0.25">
      <c r="D1998" s="237"/>
    </row>
    <row r="1999" spans="4:4" s="221" customFormat="1" x14ac:dyDescent="0.25">
      <c r="D1999" s="237"/>
    </row>
    <row r="2000" spans="4:4" s="221" customFormat="1" x14ac:dyDescent="0.25">
      <c r="D2000" s="237"/>
    </row>
    <row r="2001" spans="4:4" s="221" customFormat="1" x14ac:dyDescent="0.25">
      <c r="D2001" s="237"/>
    </row>
    <row r="2002" spans="4:4" s="221" customFormat="1" x14ac:dyDescent="0.25">
      <c r="D2002" s="237"/>
    </row>
    <row r="2003" spans="4:4" s="221" customFormat="1" x14ac:dyDescent="0.25">
      <c r="D2003" s="237"/>
    </row>
    <row r="2004" spans="4:4" s="221" customFormat="1" x14ac:dyDescent="0.25">
      <c r="D2004" s="237"/>
    </row>
    <row r="2005" spans="4:4" s="221" customFormat="1" x14ac:dyDescent="0.25">
      <c r="D2005" s="237"/>
    </row>
    <row r="2006" spans="4:4" s="221" customFormat="1" x14ac:dyDescent="0.25">
      <c r="D2006" s="237"/>
    </row>
    <row r="2007" spans="4:4" s="221" customFormat="1" x14ac:dyDescent="0.25">
      <c r="D2007" s="237"/>
    </row>
    <row r="2008" spans="4:4" s="221" customFormat="1" x14ac:dyDescent="0.25">
      <c r="D2008" s="237"/>
    </row>
    <row r="2009" spans="4:4" s="221" customFormat="1" x14ac:dyDescent="0.25">
      <c r="D2009" s="237"/>
    </row>
    <row r="2010" spans="4:4" s="221" customFormat="1" x14ac:dyDescent="0.25">
      <c r="D2010" s="237"/>
    </row>
    <row r="2011" spans="4:4" s="221" customFormat="1" x14ac:dyDescent="0.25">
      <c r="D2011" s="237"/>
    </row>
    <row r="2012" spans="4:4" s="221" customFormat="1" x14ac:dyDescent="0.25">
      <c r="D2012" s="237"/>
    </row>
    <row r="2013" spans="4:4" s="221" customFormat="1" x14ac:dyDescent="0.25">
      <c r="D2013" s="237"/>
    </row>
    <row r="2014" spans="4:4" s="221" customFormat="1" x14ac:dyDescent="0.25">
      <c r="D2014" s="237"/>
    </row>
    <row r="2015" spans="4:4" s="221" customFormat="1" x14ac:dyDescent="0.25">
      <c r="D2015" s="237"/>
    </row>
    <row r="2016" spans="4:4" s="221" customFormat="1" x14ac:dyDescent="0.25">
      <c r="D2016" s="237"/>
    </row>
    <row r="2017" spans="4:4" s="221" customFormat="1" x14ac:dyDescent="0.25">
      <c r="D2017" s="237"/>
    </row>
    <row r="2018" spans="4:4" s="221" customFormat="1" x14ac:dyDescent="0.25">
      <c r="D2018" s="237"/>
    </row>
    <row r="2019" spans="4:4" s="221" customFormat="1" x14ac:dyDescent="0.25">
      <c r="D2019" s="237"/>
    </row>
    <row r="2020" spans="4:4" s="221" customFormat="1" x14ac:dyDescent="0.25">
      <c r="D2020" s="237"/>
    </row>
    <row r="2021" spans="4:4" s="221" customFormat="1" x14ac:dyDescent="0.25">
      <c r="D2021" s="237"/>
    </row>
    <row r="2022" spans="4:4" s="221" customFormat="1" x14ac:dyDescent="0.25">
      <c r="D2022" s="237"/>
    </row>
    <row r="2023" spans="4:4" s="221" customFormat="1" x14ac:dyDescent="0.25">
      <c r="D2023" s="237"/>
    </row>
    <row r="2024" spans="4:4" s="221" customFormat="1" x14ac:dyDescent="0.25">
      <c r="D2024" s="237"/>
    </row>
    <row r="2025" spans="4:4" s="221" customFormat="1" x14ac:dyDescent="0.25">
      <c r="D2025" s="237"/>
    </row>
    <row r="2026" spans="4:4" s="221" customFormat="1" x14ac:dyDescent="0.25">
      <c r="D2026" s="237"/>
    </row>
    <row r="2027" spans="4:4" s="221" customFormat="1" x14ac:dyDescent="0.25">
      <c r="D2027" s="237"/>
    </row>
    <row r="2028" spans="4:4" s="221" customFormat="1" x14ac:dyDescent="0.25">
      <c r="D2028" s="237"/>
    </row>
    <row r="2029" spans="4:4" s="221" customFormat="1" x14ac:dyDescent="0.25">
      <c r="D2029" s="237"/>
    </row>
    <row r="2030" spans="4:4" s="221" customFormat="1" x14ac:dyDescent="0.25">
      <c r="D2030" s="237"/>
    </row>
    <row r="2031" spans="4:4" s="221" customFormat="1" x14ac:dyDescent="0.25">
      <c r="D2031" s="237"/>
    </row>
    <row r="2032" spans="4:4" s="221" customFormat="1" x14ac:dyDescent="0.25">
      <c r="D2032" s="237"/>
    </row>
    <row r="2033" spans="4:4" s="221" customFormat="1" x14ac:dyDescent="0.25">
      <c r="D2033" s="237"/>
    </row>
    <row r="2034" spans="4:4" s="221" customFormat="1" x14ac:dyDescent="0.25">
      <c r="D2034" s="237"/>
    </row>
    <row r="2035" spans="4:4" s="221" customFormat="1" x14ac:dyDescent="0.25">
      <c r="D2035" s="237"/>
    </row>
    <row r="2036" spans="4:4" s="221" customFormat="1" x14ac:dyDescent="0.25">
      <c r="D2036" s="237"/>
    </row>
    <row r="2037" spans="4:4" s="221" customFormat="1" x14ac:dyDescent="0.25">
      <c r="D2037" s="237"/>
    </row>
    <row r="2038" spans="4:4" s="221" customFormat="1" x14ac:dyDescent="0.25">
      <c r="D2038" s="237"/>
    </row>
    <row r="2039" spans="4:4" s="221" customFormat="1" x14ac:dyDescent="0.25">
      <c r="D2039" s="237"/>
    </row>
    <row r="2040" spans="4:4" s="221" customFormat="1" x14ac:dyDescent="0.25">
      <c r="D2040" s="237"/>
    </row>
    <row r="2041" spans="4:4" s="221" customFormat="1" x14ac:dyDescent="0.25">
      <c r="D2041" s="237"/>
    </row>
    <row r="2042" spans="4:4" s="221" customFormat="1" x14ac:dyDescent="0.25">
      <c r="D2042" s="237"/>
    </row>
    <row r="2043" spans="4:4" s="221" customFormat="1" x14ac:dyDescent="0.25">
      <c r="D2043" s="237"/>
    </row>
    <row r="2044" spans="4:4" s="221" customFormat="1" x14ac:dyDescent="0.25">
      <c r="D2044" s="237"/>
    </row>
    <row r="2045" spans="4:4" s="221" customFormat="1" x14ac:dyDescent="0.25">
      <c r="D2045" s="237"/>
    </row>
    <row r="2046" spans="4:4" s="221" customFormat="1" x14ac:dyDescent="0.25">
      <c r="D2046" s="237"/>
    </row>
    <row r="2047" spans="4:4" s="221" customFormat="1" x14ac:dyDescent="0.25">
      <c r="D2047" s="237"/>
    </row>
    <row r="2048" spans="4:4" s="221" customFormat="1" x14ac:dyDescent="0.25">
      <c r="D2048" s="237"/>
    </row>
    <row r="2049" spans="4:4" s="221" customFormat="1" x14ac:dyDescent="0.25">
      <c r="D2049" s="237"/>
    </row>
    <row r="2050" spans="4:4" s="221" customFormat="1" x14ac:dyDescent="0.25">
      <c r="D2050" s="237"/>
    </row>
    <row r="2051" spans="4:4" s="221" customFormat="1" x14ac:dyDescent="0.25">
      <c r="D2051" s="237"/>
    </row>
    <row r="2052" spans="4:4" s="221" customFormat="1" x14ac:dyDescent="0.25">
      <c r="D2052" s="237"/>
    </row>
    <row r="2053" spans="4:4" s="221" customFormat="1" x14ac:dyDescent="0.25">
      <c r="D2053" s="237"/>
    </row>
    <row r="2054" spans="4:4" s="221" customFormat="1" x14ac:dyDescent="0.25">
      <c r="D2054" s="237"/>
    </row>
    <row r="2055" spans="4:4" s="221" customFormat="1" x14ac:dyDescent="0.25">
      <c r="D2055" s="237"/>
    </row>
    <row r="2056" spans="4:4" s="221" customFormat="1" x14ac:dyDescent="0.25">
      <c r="D2056" s="237"/>
    </row>
    <row r="2057" spans="4:4" s="221" customFormat="1" x14ac:dyDescent="0.25">
      <c r="D2057" s="237"/>
    </row>
    <row r="2058" spans="4:4" s="221" customFormat="1" x14ac:dyDescent="0.25">
      <c r="D2058" s="237"/>
    </row>
    <row r="2059" spans="4:4" s="221" customFormat="1" x14ac:dyDescent="0.25">
      <c r="D2059" s="237"/>
    </row>
    <row r="2060" spans="4:4" s="221" customFormat="1" x14ac:dyDescent="0.25">
      <c r="D2060" s="237"/>
    </row>
    <row r="2061" spans="4:4" s="221" customFormat="1" x14ac:dyDescent="0.25">
      <c r="D2061" s="237"/>
    </row>
    <row r="2062" spans="4:4" s="221" customFormat="1" x14ac:dyDescent="0.25">
      <c r="D2062" s="237"/>
    </row>
    <row r="2063" spans="4:4" s="221" customFormat="1" x14ac:dyDescent="0.25">
      <c r="D2063" s="237"/>
    </row>
    <row r="2064" spans="4:4" s="221" customFormat="1" x14ac:dyDescent="0.25">
      <c r="D2064" s="237"/>
    </row>
    <row r="2065" spans="4:4" s="221" customFormat="1" x14ac:dyDescent="0.25">
      <c r="D2065" s="237"/>
    </row>
    <row r="2066" spans="4:4" s="221" customFormat="1" x14ac:dyDescent="0.25">
      <c r="D2066" s="237"/>
    </row>
    <row r="2067" spans="4:4" s="221" customFormat="1" x14ac:dyDescent="0.25">
      <c r="D2067" s="237"/>
    </row>
    <row r="2068" spans="4:4" s="221" customFormat="1" x14ac:dyDescent="0.25">
      <c r="D2068" s="237"/>
    </row>
    <row r="2069" spans="4:4" s="221" customFormat="1" x14ac:dyDescent="0.25">
      <c r="D2069" s="237"/>
    </row>
    <row r="2070" spans="4:4" s="221" customFormat="1" x14ac:dyDescent="0.25">
      <c r="D2070" s="237"/>
    </row>
    <row r="2071" spans="4:4" s="221" customFormat="1" x14ac:dyDescent="0.25">
      <c r="D2071" s="237"/>
    </row>
    <row r="2072" spans="4:4" s="221" customFormat="1" x14ac:dyDescent="0.25">
      <c r="D2072" s="237"/>
    </row>
    <row r="2073" spans="4:4" s="221" customFormat="1" x14ac:dyDescent="0.25">
      <c r="D2073" s="237"/>
    </row>
    <row r="2074" spans="4:4" s="221" customFormat="1" x14ac:dyDescent="0.25">
      <c r="D2074" s="237"/>
    </row>
    <row r="2075" spans="4:4" s="221" customFormat="1" x14ac:dyDescent="0.25">
      <c r="D2075" s="237"/>
    </row>
    <row r="2076" spans="4:4" s="221" customFormat="1" x14ac:dyDescent="0.25">
      <c r="D2076" s="237"/>
    </row>
    <row r="2077" spans="4:4" s="221" customFormat="1" x14ac:dyDescent="0.25">
      <c r="D2077" s="237"/>
    </row>
    <row r="2078" spans="4:4" s="221" customFormat="1" x14ac:dyDescent="0.25">
      <c r="D2078" s="237"/>
    </row>
    <row r="2079" spans="4:4" s="221" customFormat="1" x14ac:dyDescent="0.25">
      <c r="D2079" s="237"/>
    </row>
    <row r="2080" spans="4:4" s="221" customFormat="1" x14ac:dyDescent="0.25">
      <c r="D2080" s="237"/>
    </row>
    <row r="2081" spans="4:4" s="221" customFormat="1" x14ac:dyDescent="0.25">
      <c r="D2081" s="237"/>
    </row>
    <row r="2082" spans="4:4" s="221" customFormat="1" x14ac:dyDescent="0.25">
      <c r="D2082" s="237"/>
    </row>
    <row r="2083" spans="4:4" s="221" customFormat="1" x14ac:dyDescent="0.25">
      <c r="D2083" s="237"/>
    </row>
    <row r="2084" spans="4:4" s="221" customFormat="1" x14ac:dyDescent="0.25">
      <c r="D2084" s="237"/>
    </row>
    <row r="2085" spans="4:4" s="221" customFormat="1" x14ac:dyDescent="0.25">
      <c r="D2085" s="237"/>
    </row>
    <row r="2086" spans="4:4" s="221" customFormat="1" x14ac:dyDescent="0.25">
      <c r="D2086" s="237"/>
    </row>
    <row r="2087" spans="4:4" s="221" customFormat="1" x14ac:dyDescent="0.25">
      <c r="D2087" s="237"/>
    </row>
    <row r="2088" spans="4:4" s="221" customFormat="1" x14ac:dyDescent="0.25">
      <c r="D2088" s="237"/>
    </row>
    <row r="2089" spans="4:4" s="221" customFormat="1" x14ac:dyDescent="0.25">
      <c r="D2089" s="237"/>
    </row>
    <row r="2090" spans="4:4" s="221" customFormat="1" x14ac:dyDescent="0.25">
      <c r="D2090" s="237"/>
    </row>
    <row r="2091" spans="4:4" s="221" customFormat="1" x14ac:dyDescent="0.25">
      <c r="D2091" s="237"/>
    </row>
    <row r="2092" spans="4:4" s="221" customFormat="1" x14ac:dyDescent="0.25">
      <c r="D2092" s="237"/>
    </row>
    <row r="2093" spans="4:4" s="221" customFormat="1" x14ac:dyDescent="0.25">
      <c r="D2093" s="237"/>
    </row>
    <row r="2094" spans="4:4" s="221" customFormat="1" x14ac:dyDescent="0.25">
      <c r="D2094" s="237"/>
    </row>
    <row r="2095" spans="4:4" s="221" customFormat="1" x14ac:dyDescent="0.25">
      <c r="D2095" s="237"/>
    </row>
    <row r="2096" spans="4:4" s="221" customFormat="1" x14ac:dyDescent="0.25">
      <c r="D2096" s="237"/>
    </row>
    <row r="2097" spans="4:4" s="221" customFormat="1" x14ac:dyDescent="0.25">
      <c r="D2097" s="237"/>
    </row>
    <row r="2098" spans="4:4" s="221" customFormat="1" x14ac:dyDescent="0.25">
      <c r="D2098" s="237"/>
    </row>
    <row r="2099" spans="4:4" s="221" customFormat="1" x14ac:dyDescent="0.25">
      <c r="D2099" s="237"/>
    </row>
    <row r="2100" spans="4:4" s="221" customFormat="1" x14ac:dyDescent="0.25">
      <c r="D2100" s="237"/>
    </row>
    <row r="2101" spans="4:4" s="221" customFormat="1" x14ac:dyDescent="0.25">
      <c r="D2101" s="237"/>
    </row>
    <row r="2102" spans="4:4" s="221" customFormat="1" x14ac:dyDescent="0.25">
      <c r="D2102" s="237"/>
    </row>
    <row r="2103" spans="4:4" s="221" customFormat="1" x14ac:dyDescent="0.25">
      <c r="D2103" s="237"/>
    </row>
    <row r="2104" spans="4:4" s="221" customFormat="1" x14ac:dyDescent="0.25">
      <c r="D2104" s="237"/>
    </row>
    <row r="2105" spans="4:4" s="221" customFormat="1" x14ac:dyDescent="0.25">
      <c r="D2105" s="237"/>
    </row>
    <row r="2106" spans="4:4" s="221" customFormat="1" x14ac:dyDescent="0.25">
      <c r="D2106" s="237"/>
    </row>
    <row r="2107" spans="4:4" s="221" customFormat="1" x14ac:dyDescent="0.25">
      <c r="D2107" s="237"/>
    </row>
    <row r="2108" spans="4:4" s="221" customFormat="1" x14ac:dyDescent="0.25">
      <c r="D2108" s="237"/>
    </row>
    <row r="2109" spans="4:4" s="221" customFormat="1" x14ac:dyDescent="0.25">
      <c r="D2109" s="237"/>
    </row>
    <row r="2110" spans="4:4" s="221" customFormat="1" x14ac:dyDescent="0.25">
      <c r="D2110" s="237"/>
    </row>
    <row r="2111" spans="4:4" s="221" customFormat="1" x14ac:dyDescent="0.25">
      <c r="D2111" s="237"/>
    </row>
    <row r="2112" spans="4:4" s="221" customFormat="1" x14ac:dyDescent="0.25">
      <c r="D2112" s="237"/>
    </row>
    <row r="2113" spans="4:4" s="221" customFormat="1" x14ac:dyDescent="0.25">
      <c r="D2113" s="237"/>
    </row>
    <row r="2114" spans="4:4" s="221" customFormat="1" x14ac:dyDescent="0.25">
      <c r="D2114" s="237"/>
    </row>
    <row r="2115" spans="4:4" s="221" customFormat="1" x14ac:dyDescent="0.25">
      <c r="D2115" s="237"/>
    </row>
    <row r="2116" spans="4:4" s="221" customFormat="1" x14ac:dyDescent="0.25">
      <c r="D2116" s="237"/>
    </row>
    <row r="2117" spans="4:4" s="221" customFormat="1" x14ac:dyDescent="0.25">
      <c r="D2117" s="237"/>
    </row>
    <row r="2118" spans="4:4" s="221" customFormat="1" x14ac:dyDescent="0.25">
      <c r="D2118" s="237"/>
    </row>
    <row r="2119" spans="4:4" s="221" customFormat="1" x14ac:dyDescent="0.25">
      <c r="D2119" s="237"/>
    </row>
    <row r="2120" spans="4:4" s="221" customFormat="1" x14ac:dyDescent="0.25">
      <c r="D2120" s="237"/>
    </row>
    <row r="2121" spans="4:4" s="221" customFormat="1" x14ac:dyDescent="0.25">
      <c r="D2121" s="237"/>
    </row>
    <row r="2122" spans="4:4" s="221" customFormat="1" x14ac:dyDescent="0.25">
      <c r="D2122" s="237"/>
    </row>
    <row r="2123" spans="4:4" s="221" customFormat="1" x14ac:dyDescent="0.25">
      <c r="D2123" s="237"/>
    </row>
    <row r="2124" spans="4:4" s="221" customFormat="1" x14ac:dyDescent="0.25">
      <c r="D2124" s="237"/>
    </row>
    <row r="2125" spans="4:4" s="221" customFormat="1" x14ac:dyDescent="0.25">
      <c r="D2125" s="237"/>
    </row>
    <row r="2126" spans="4:4" s="221" customFormat="1" x14ac:dyDescent="0.25">
      <c r="D2126" s="237"/>
    </row>
    <row r="2127" spans="4:4" s="221" customFormat="1" x14ac:dyDescent="0.25">
      <c r="D2127" s="237"/>
    </row>
    <row r="2128" spans="4:4" s="221" customFormat="1" x14ac:dyDescent="0.25">
      <c r="D2128" s="237"/>
    </row>
    <row r="2129" spans="4:4" s="221" customFormat="1" x14ac:dyDescent="0.25">
      <c r="D2129" s="237"/>
    </row>
    <row r="2130" spans="4:4" s="221" customFormat="1" x14ac:dyDescent="0.25">
      <c r="D2130" s="237"/>
    </row>
    <row r="2131" spans="4:4" s="221" customFormat="1" x14ac:dyDescent="0.25">
      <c r="D2131" s="237"/>
    </row>
    <row r="2132" spans="4:4" s="221" customFormat="1" x14ac:dyDescent="0.25">
      <c r="D2132" s="237"/>
    </row>
    <row r="2133" spans="4:4" s="221" customFormat="1" x14ac:dyDescent="0.25">
      <c r="D2133" s="237"/>
    </row>
    <row r="2134" spans="4:4" s="221" customFormat="1" x14ac:dyDescent="0.25">
      <c r="D2134" s="237"/>
    </row>
    <row r="2135" spans="4:4" s="221" customFormat="1" x14ac:dyDescent="0.25">
      <c r="D2135" s="237"/>
    </row>
    <row r="2136" spans="4:4" s="221" customFormat="1" x14ac:dyDescent="0.25">
      <c r="D2136" s="237"/>
    </row>
    <row r="2137" spans="4:4" s="221" customFormat="1" x14ac:dyDescent="0.25">
      <c r="D2137" s="237"/>
    </row>
    <row r="2138" spans="4:4" s="221" customFormat="1" x14ac:dyDescent="0.25">
      <c r="D2138" s="237"/>
    </row>
    <row r="2139" spans="4:4" s="221" customFormat="1" x14ac:dyDescent="0.25">
      <c r="D2139" s="237"/>
    </row>
    <row r="2140" spans="4:4" s="221" customFormat="1" x14ac:dyDescent="0.25">
      <c r="D2140" s="237"/>
    </row>
    <row r="2141" spans="4:4" s="221" customFormat="1" x14ac:dyDescent="0.25">
      <c r="D2141" s="237"/>
    </row>
    <row r="2142" spans="4:4" s="221" customFormat="1" x14ac:dyDescent="0.25">
      <c r="D2142" s="237"/>
    </row>
    <row r="2143" spans="4:4" s="221" customFormat="1" x14ac:dyDescent="0.25">
      <c r="D2143" s="237"/>
    </row>
    <row r="2144" spans="4:4" s="221" customFormat="1" x14ac:dyDescent="0.25">
      <c r="D2144" s="237"/>
    </row>
    <row r="2145" spans="4:4" s="221" customFormat="1" x14ac:dyDescent="0.25">
      <c r="D2145" s="237"/>
    </row>
    <row r="2146" spans="4:4" s="221" customFormat="1" x14ac:dyDescent="0.25">
      <c r="D2146" s="237"/>
    </row>
    <row r="2147" spans="4:4" s="221" customFormat="1" x14ac:dyDescent="0.25">
      <c r="D2147" s="237"/>
    </row>
    <row r="2148" spans="4:4" s="221" customFormat="1" x14ac:dyDescent="0.25">
      <c r="D2148" s="237"/>
    </row>
    <row r="2149" spans="4:4" s="221" customFormat="1" x14ac:dyDescent="0.25">
      <c r="D2149" s="237"/>
    </row>
    <row r="2150" spans="4:4" s="221" customFormat="1" x14ac:dyDescent="0.25">
      <c r="D2150" s="237"/>
    </row>
    <row r="2151" spans="4:4" s="221" customFormat="1" x14ac:dyDescent="0.25">
      <c r="D2151" s="237"/>
    </row>
    <row r="2152" spans="4:4" s="221" customFormat="1" x14ac:dyDescent="0.25">
      <c r="D2152" s="237"/>
    </row>
    <row r="2153" spans="4:4" s="221" customFormat="1" x14ac:dyDescent="0.25">
      <c r="D2153" s="237"/>
    </row>
    <row r="2154" spans="4:4" s="221" customFormat="1" x14ac:dyDescent="0.25">
      <c r="D2154" s="237"/>
    </row>
    <row r="2155" spans="4:4" s="221" customFormat="1" x14ac:dyDescent="0.25">
      <c r="D2155" s="237"/>
    </row>
    <row r="2156" spans="4:4" s="221" customFormat="1" x14ac:dyDescent="0.25">
      <c r="D2156" s="237"/>
    </row>
    <row r="2157" spans="4:4" s="221" customFormat="1" x14ac:dyDescent="0.25">
      <c r="D2157" s="237"/>
    </row>
    <row r="2158" spans="4:4" s="221" customFormat="1" x14ac:dyDescent="0.25">
      <c r="D2158" s="237"/>
    </row>
    <row r="2159" spans="4:4" s="221" customFormat="1" x14ac:dyDescent="0.25">
      <c r="D2159" s="237"/>
    </row>
    <row r="2160" spans="4:4" s="221" customFormat="1" x14ac:dyDescent="0.25">
      <c r="D2160" s="237"/>
    </row>
    <row r="2161" spans="4:4" s="221" customFormat="1" x14ac:dyDescent="0.25">
      <c r="D2161" s="237"/>
    </row>
    <row r="2162" spans="4:4" s="221" customFormat="1" x14ac:dyDescent="0.25">
      <c r="D2162" s="237"/>
    </row>
    <row r="2163" spans="4:4" s="221" customFormat="1" x14ac:dyDescent="0.25">
      <c r="D2163" s="237"/>
    </row>
    <row r="2164" spans="4:4" s="221" customFormat="1" x14ac:dyDescent="0.25">
      <c r="D2164" s="237"/>
    </row>
    <row r="2165" spans="4:4" s="221" customFormat="1" x14ac:dyDescent="0.25">
      <c r="D2165" s="237"/>
    </row>
    <row r="2166" spans="4:4" s="221" customFormat="1" x14ac:dyDescent="0.25">
      <c r="D2166" s="237"/>
    </row>
    <row r="2167" spans="4:4" s="221" customFormat="1" x14ac:dyDescent="0.25">
      <c r="D2167" s="237"/>
    </row>
    <row r="2168" spans="4:4" s="221" customFormat="1" x14ac:dyDescent="0.25">
      <c r="D2168" s="237"/>
    </row>
    <row r="2169" spans="4:4" s="221" customFormat="1" x14ac:dyDescent="0.25">
      <c r="D2169" s="237"/>
    </row>
  </sheetData>
  <pageMargins left="0.19685039370078741" right="0.19685039370078741" top="0.27559055118110237" bottom="0.27559055118110237" header="0.11811023622047245" footer="0.11811023622047245"/>
  <pageSetup paperSize="9" scale="80" orientation="portrait" r:id="rId1"/>
  <headerFooter alignWithMargins="0"/>
  <colBreaks count="4" manualBreakCount="4">
    <brk id="5" max="1048575" man="1"/>
    <brk id="17" max="1048575" man="1"/>
    <brk id="29" max="1048575" man="1"/>
    <brk id="4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3"/>
  <sheetViews>
    <sheetView zoomScaleNormal="100" zoomScaleSheetLayoutView="100" workbookViewId="0">
      <pane xSplit="5" ySplit="2" topLeftCell="F3" activePane="bottomRight" state="frozen"/>
      <selection activeCell="E261" sqref="E261"/>
      <selection pane="topRight" activeCell="E261" sqref="E261"/>
      <selection pane="bottomLeft" activeCell="E261" sqref="E261"/>
      <selection pane="bottomRight" activeCell="E261" sqref="E261"/>
    </sheetView>
  </sheetViews>
  <sheetFormatPr defaultColWidth="9.109375" defaultRowHeight="13.2" x14ac:dyDescent="0.25"/>
  <cols>
    <col min="1" max="1" width="7.44140625" style="262" customWidth="1"/>
    <col min="2" max="2" width="7" style="262" bestFit="1" customWidth="1"/>
    <col min="3" max="3" width="7.6640625" style="262" bestFit="1" customWidth="1"/>
    <col min="4" max="4" width="5.33203125" style="262" bestFit="1" customWidth="1"/>
    <col min="5" max="5" width="98.44140625" style="283" customWidth="1"/>
    <col min="6" max="6" width="11.6640625" style="221" customWidth="1"/>
    <col min="7" max="7" width="11.88671875" style="221" customWidth="1"/>
    <col min="8" max="8" width="12.5546875" style="221" customWidth="1"/>
    <col min="9" max="9" width="11.33203125" style="221" customWidth="1"/>
    <col min="10" max="10" width="9.88671875" style="221" customWidth="1"/>
    <col min="11" max="16384" width="9.109375" style="221"/>
  </cols>
  <sheetData>
    <row r="1" spans="1:5" s="201" customFormat="1" ht="27.75" customHeight="1" x14ac:dyDescent="0.25">
      <c r="A1" s="197" t="s">
        <v>573</v>
      </c>
      <c r="B1" s="197" t="s">
        <v>574</v>
      </c>
      <c r="C1" s="198" t="s">
        <v>575</v>
      </c>
      <c r="D1" s="197" t="s">
        <v>576</v>
      </c>
      <c r="E1" s="265" t="s">
        <v>577</v>
      </c>
    </row>
    <row r="2" spans="1:5" s="207" customFormat="1" x14ac:dyDescent="0.25">
      <c r="A2" s="266" t="s">
        <v>1299</v>
      </c>
      <c r="B2" s="203"/>
      <c r="C2" s="203"/>
      <c r="D2" s="203"/>
      <c r="E2" s="267" t="s">
        <v>71</v>
      </c>
    </row>
    <row r="3" spans="1:5" s="216" customFormat="1" x14ac:dyDescent="0.25">
      <c r="A3" s="268" t="s">
        <v>1300</v>
      </c>
      <c r="B3" s="263"/>
      <c r="C3" s="263"/>
      <c r="D3" s="263"/>
      <c r="E3" s="269" t="s">
        <v>1301</v>
      </c>
    </row>
    <row r="4" spans="1:5" s="214" customFormat="1" ht="15.6" x14ac:dyDescent="0.3">
      <c r="A4" s="263"/>
      <c r="B4" s="268" t="s">
        <v>1302</v>
      </c>
      <c r="C4" s="263"/>
      <c r="D4" s="263"/>
      <c r="E4" s="269" t="s">
        <v>1303</v>
      </c>
    </row>
    <row r="5" spans="1:5" s="216" customFormat="1" x14ac:dyDescent="0.25">
      <c r="A5" s="263"/>
      <c r="B5" s="263"/>
      <c r="C5" s="268" t="s">
        <v>1304</v>
      </c>
      <c r="D5" s="263"/>
      <c r="E5" s="269" t="s">
        <v>27</v>
      </c>
    </row>
    <row r="6" spans="1:5" ht="26.4" x14ac:dyDescent="0.25">
      <c r="D6" s="270" t="s">
        <v>1305</v>
      </c>
      <c r="E6" s="271" t="s">
        <v>1306</v>
      </c>
    </row>
    <row r="7" spans="1:5" ht="26.4" x14ac:dyDescent="0.25">
      <c r="D7" s="270" t="s">
        <v>1307</v>
      </c>
      <c r="E7" s="271" t="s">
        <v>1308</v>
      </c>
    </row>
    <row r="8" spans="1:5" ht="26.4" x14ac:dyDescent="0.25">
      <c r="D8" s="270" t="s">
        <v>1309</v>
      </c>
      <c r="E8" s="271" t="s">
        <v>1310</v>
      </c>
    </row>
    <row r="9" spans="1:5" x14ac:dyDescent="0.25">
      <c r="C9" s="263">
        <v>4112</v>
      </c>
      <c r="D9" s="270"/>
      <c r="E9" s="269" t="s">
        <v>1311</v>
      </c>
    </row>
    <row r="10" spans="1:5" x14ac:dyDescent="0.25">
      <c r="D10" s="270">
        <v>41121</v>
      </c>
      <c r="E10" s="271" t="s">
        <v>1312</v>
      </c>
    </row>
    <row r="11" spans="1:5" x14ac:dyDescent="0.25">
      <c r="D11" s="270">
        <v>41122</v>
      </c>
      <c r="E11" s="271" t="s">
        <v>1313</v>
      </c>
    </row>
    <row r="12" spans="1:5" x14ac:dyDescent="0.25">
      <c r="D12" s="270">
        <v>41123</v>
      </c>
      <c r="E12" s="271" t="s">
        <v>1314</v>
      </c>
    </row>
    <row r="13" spans="1:5" x14ac:dyDescent="0.25">
      <c r="D13" s="270">
        <v>41129</v>
      </c>
      <c r="E13" s="271" t="s">
        <v>1315</v>
      </c>
    </row>
    <row r="14" spans="1:5" s="216" customFormat="1" x14ac:dyDescent="0.25">
      <c r="A14" s="263"/>
      <c r="B14" s="263"/>
      <c r="C14" s="268">
        <v>4113</v>
      </c>
      <c r="D14" s="263"/>
      <c r="E14" s="269" t="s">
        <v>1316</v>
      </c>
    </row>
    <row r="15" spans="1:5" x14ac:dyDescent="0.25">
      <c r="D15" s="270">
        <v>41131</v>
      </c>
      <c r="E15" s="271" t="s">
        <v>1317</v>
      </c>
    </row>
    <row r="16" spans="1:5" x14ac:dyDescent="0.25">
      <c r="D16" s="270">
        <v>41132</v>
      </c>
      <c r="E16" s="271" t="s">
        <v>1318</v>
      </c>
    </row>
    <row r="17" spans="1:5" x14ac:dyDescent="0.25">
      <c r="D17" s="270">
        <v>41133</v>
      </c>
      <c r="E17" s="271" t="s">
        <v>1319</v>
      </c>
    </row>
    <row r="18" spans="1:5" x14ac:dyDescent="0.25">
      <c r="D18" s="270">
        <v>41139</v>
      </c>
      <c r="E18" s="271" t="s">
        <v>1320</v>
      </c>
    </row>
    <row r="19" spans="1:5" s="214" customFormat="1" ht="15.6" x14ac:dyDescent="0.3">
      <c r="A19" s="263"/>
      <c r="B19" s="268" t="s">
        <v>1321</v>
      </c>
      <c r="C19" s="263"/>
      <c r="D19" s="263"/>
      <c r="E19" s="269" t="s">
        <v>99</v>
      </c>
    </row>
    <row r="20" spans="1:5" s="216" customFormat="1" x14ac:dyDescent="0.25">
      <c r="A20" s="263"/>
      <c r="B20" s="263"/>
      <c r="C20" s="268" t="s">
        <v>1322</v>
      </c>
      <c r="D20" s="263"/>
      <c r="E20" s="269" t="s">
        <v>1323</v>
      </c>
    </row>
    <row r="21" spans="1:5" ht="26.4" x14ac:dyDescent="0.25">
      <c r="D21" s="270" t="s">
        <v>1324</v>
      </c>
      <c r="E21" s="271" t="s">
        <v>1323</v>
      </c>
    </row>
    <row r="22" spans="1:5" s="216" customFormat="1" x14ac:dyDescent="0.25">
      <c r="A22" s="263"/>
      <c r="B22" s="263"/>
      <c r="C22" s="268" t="s">
        <v>1325</v>
      </c>
      <c r="D22" s="263"/>
      <c r="E22" s="269" t="s">
        <v>1326</v>
      </c>
    </row>
    <row r="23" spans="1:5" ht="26.4" x14ac:dyDescent="0.25">
      <c r="D23" s="270" t="s">
        <v>1327</v>
      </c>
      <c r="E23" s="271" t="s">
        <v>1326</v>
      </c>
    </row>
    <row r="24" spans="1:5" s="216" customFormat="1" x14ac:dyDescent="0.25">
      <c r="A24" s="263"/>
      <c r="B24" s="263"/>
      <c r="C24" s="268" t="s">
        <v>1328</v>
      </c>
      <c r="D24" s="263"/>
      <c r="E24" s="269" t="s">
        <v>100</v>
      </c>
    </row>
    <row r="25" spans="1:5" ht="26.4" x14ac:dyDescent="0.25">
      <c r="D25" s="270" t="s">
        <v>1329</v>
      </c>
      <c r="E25" s="271" t="s">
        <v>100</v>
      </c>
    </row>
    <row r="26" spans="1:5" s="216" customFormat="1" x14ac:dyDescent="0.25">
      <c r="A26" s="263"/>
      <c r="B26" s="263"/>
      <c r="C26" s="268" t="s">
        <v>1330</v>
      </c>
      <c r="D26" s="263"/>
      <c r="E26" s="269" t="s">
        <v>1331</v>
      </c>
    </row>
    <row r="27" spans="1:5" ht="26.4" x14ac:dyDescent="0.25">
      <c r="D27" s="270" t="s">
        <v>1332</v>
      </c>
      <c r="E27" s="271" t="s">
        <v>1333</v>
      </c>
    </row>
    <row r="28" spans="1:5" ht="26.4" x14ac:dyDescent="0.25">
      <c r="D28" s="270" t="s">
        <v>1334</v>
      </c>
      <c r="E28" s="271" t="s">
        <v>1335</v>
      </c>
    </row>
    <row r="29" spans="1:5" ht="26.4" x14ac:dyDescent="0.25">
      <c r="D29" s="270" t="s">
        <v>1336</v>
      </c>
      <c r="E29" s="271" t="s">
        <v>1337</v>
      </c>
    </row>
    <row r="30" spans="1:5" ht="26.4" x14ac:dyDescent="0.25">
      <c r="D30" s="270" t="s">
        <v>1338</v>
      </c>
      <c r="E30" s="271" t="s">
        <v>1339</v>
      </c>
    </row>
    <row r="31" spans="1:5" x14ac:dyDescent="0.25">
      <c r="D31" s="270">
        <v>41245</v>
      </c>
      <c r="E31" s="272" t="s">
        <v>1340</v>
      </c>
    </row>
    <row r="32" spans="1:5" ht="26.4" x14ac:dyDescent="0.25">
      <c r="D32" s="270" t="s">
        <v>1341</v>
      </c>
      <c r="E32" s="271" t="s">
        <v>1342</v>
      </c>
    </row>
    <row r="33" spans="1:5" s="216" customFormat="1" x14ac:dyDescent="0.25">
      <c r="A33" s="263"/>
      <c r="B33" s="263"/>
      <c r="C33" s="268" t="s">
        <v>1343</v>
      </c>
      <c r="D33" s="263"/>
      <c r="E33" s="269" t="s">
        <v>1344</v>
      </c>
    </row>
    <row r="34" spans="1:5" ht="26.4" x14ac:dyDescent="0.25">
      <c r="D34" s="270" t="s">
        <v>1345</v>
      </c>
      <c r="E34" s="271" t="s">
        <v>1344</v>
      </c>
    </row>
    <row r="35" spans="1:5" s="216" customFormat="1" x14ac:dyDescent="0.25">
      <c r="A35" s="263"/>
      <c r="B35" s="263"/>
      <c r="C35" s="268" t="s">
        <v>1346</v>
      </c>
      <c r="D35" s="263"/>
      <c r="E35" s="269" t="s">
        <v>1347</v>
      </c>
    </row>
    <row r="36" spans="1:5" ht="26.4" x14ac:dyDescent="0.25">
      <c r="D36" s="270" t="s">
        <v>1348</v>
      </c>
      <c r="E36" s="271" t="s">
        <v>1347</v>
      </c>
    </row>
    <row r="37" spans="1:5" s="213" customFormat="1" ht="17.399999999999999" x14ac:dyDescent="0.3">
      <c r="A37" s="268" t="s">
        <v>1349</v>
      </c>
      <c r="B37" s="263"/>
      <c r="C37" s="263"/>
      <c r="D37" s="263"/>
      <c r="E37" s="269" t="s">
        <v>72</v>
      </c>
    </row>
    <row r="38" spans="1:5" s="214" customFormat="1" ht="15.6" x14ac:dyDescent="0.3">
      <c r="A38" s="263"/>
      <c r="B38" s="268" t="s">
        <v>1350</v>
      </c>
      <c r="C38" s="263"/>
      <c r="D38" s="263"/>
      <c r="E38" s="269" t="s">
        <v>120</v>
      </c>
    </row>
    <row r="39" spans="1:5" s="216" customFormat="1" x14ac:dyDescent="0.25">
      <c r="A39" s="263"/>
      <c r="B39" s="263"/>
      <c r="C39" s="268" t="s">
        <v>1351</v>
      </c>
      <c r="D39" s="263"/>
      <c r="E39" s="269" t="s">
        <v>223</v>
      </c>
    </row>
    <row r="40" spans="1:5" ht="26.4" x14ac:dyDescent="0.25">
      <c r="D40" s="270" t="s">
        <v>1352</v>
      </c>
      <c r="E40" s="271" t="s">
        <v>1353</v>
      </c>
    </row>
    <row r="41" spans="1:5" ht="26.4" x14ac:dyDescent="0.25">
      <c r="D41" s="270" t="s">
        <v>1354</v>
      </c>
      <c r="E41" s="271" t="s">
        <v>1355</v>
      </c>
    </row>
    <row r="42" spans="1:5" ht="26.4" x14ac:dyDescent="0.25">
      <c r="D42" s="270" t="s">
        <v>1356</v>
      </c>
      <c r="E42" s="271" t="s">
        <v>1357</v>
      </c>
    </row>
    <row r="43" spans="1:5" s="216" customFormat="1" x14ac:dyDescent="0.25">
      <c r="A43" s="263"/>
      <c r="B43" s="263"/>
      <c r="C43" s="268" t="s">
        <v>1358</v>
      </c>
      <c r="D43" s="263"/>
      <c r="E43" s="269" t="s">
        <v>148</v>
      </c>
    </row>
    <row r="44" spans="1:5" ht="26.4" x14ac:dyDescent="0.25">
      <c r="D44" s="270" t="s">
        <v>1359</v>
      </c>
      <c r="E44" s="271" t="s">
        <v>1360</v>
      </c>
    </row>
    <row r="45" spans="1:5" ht="26.4" x14ac:dyDescent="0.25">
      <c r="D45" s="270" t="s">
        <v>1361</v>
      </c>
      <c r="E45" s="271" t="s">
        <v>1362</v>
      </c>
    </row>
    <row r="46" spans="1:5" ht="26.4" x14ac:dyDescent="0.25">
      <c r="D46" s="270" t="s">
        <v>1363</v>
      </c>
      <c r="E46" s="271" t="s">
        <v>1364</v>
      </c>
    </row>
    <row r="47" spans="1:5" ht="26.4" x14ac:dyDescent="0.25">
      <c r="D47" s="270" t="s">
        <v>1365</v>
      </c>
      <c r="E47" s="271" t="s">
        <v>1366</v>
      </c>
    </row>
    <row r="48" spans="1:5" ht="26.4" x14ac:dyDescent="0.25">
      <c r="D48" s="270" t="s">
        <v>1367</v>
      </c>
      <c r="E48" s="271" t="s">
        <v>1368</v>
      </c>
    </row>
    <row r="49" spans="1:5" ht="26.4" x14ac:dyDescent="0.25">
      <c r="D49" s="270" t="s">
        <v>1369</v>
      </c>
      <c r="E49" s="271" t="s">
        <v>1370</v>
      </c>
    </row>
    <row r="50" spans="1:5" ht="26.4" x14ac:dyDescent="0.25">
      <c r="D50" s="270" t="s">
        <v>1371</v>
      </c>
      <c r="E50" s="271" t="s">
        <v>1372</v>
      </c>
    </row>
    <row r="51" spans="1:5" ht="26.4" x14ac:dyDescent="0.25">
      <c r="D51" s="270" t="s">
        <v>1373</v>
      </c>
      <c r="E51" s="271" t="s">
        <v>1374</v>
      </c>
    </row>
    <row r="52" spans="1:5" s="216" customFormat="1" x14ac:dyDescent="0.25">
      <c r="A52" s="263"/>
      <c r="B52" s="263"/>
      <c r="C52" s="268" t="s">
        <v>1375</v>
      </c>
      <c r="D52" s="263"/>
      <c r="E52" s="269" t="s">
        <v>1376</v>
      </c>
    </row>
    <row r="53" spans="1:5" ht="26.4" x14ac:dyDescent="0.25">
      <c r="D53" s="270" t="s">
        <v>1377</v>
      </c>
      <c r="E53" s="271" t="s">
        <v>1378</v>
      </c>
    </row>
    <row r="54" spans="1:5" ht="26.4" x14ac:dyDescent="0.25">
      <c r="D54" s="270" t="s">
        <v>1379</v>
      </c>
      <c r="E54" s="271" t="s">
        <v>1380</v>
      </c>
    </row>
    <row r="55" spans="1:5" ht="26.4" x14ac:dyDescent="0.25">
      <c r="D55" s="270" t="s">
        <v>1381</v>
      </c>
      <c r="E55" s="271" t="s">
        <v>1382</v>
      </c>
    </row>
    <row r="56" spans="1:5" ht="26.4" x14ac:dyDescent="0.25">
      <c r="D56" s="270" t="s">
        <v>1383</v>
      </c>
      <c r="E56" s="271" t="s">
        <v>1384</v>
      </c>
    </row>
    <row r="57" spans="1:5" ht="26.4" x14ac:dyDescent="0.25">
      <c r="D57" s="270" t="s">
        <v>1385</v>
      </c>
      <c r="E57" s="271" t="s">
        <v>1386</v>
      </c>
    </row>
    <row r="58" spans="1:5" s="216" customFormat="1" x14ac:dyDescent="0.25">
      <c r="A58" s="263"/>
      <c r="B58" s="263"/>
      <c r="C58" s="268" t="s">
        <v>1387</v>
      </c>
      <c r="D58" s="263"/>
      <c r="E58" s="269" t="s">
        <v>121</v>
      </c>
    </row>
    <row r="59" spans="1:5" ht="26.4" x14ac:dyDescent="0.25">
      <c r="D59" s="270" t="s">
        <v>1388</v>
      </c>
      <c r="E59" s="271" t="s">
        <v>1389</v>
      </c>
    </row>
    <row r="60" spans="1:5" ht="26.4" x14ac:dyDescent="0.25">
      <c r="D60" s="270" t="s">
        <v>1390</v>
      </c>
      <c r="E60" s="271" t="s">
        <v>1391</v>
      </c>
    </row>
    <row r="61" spans="1:5" ht="26.4" x14ac:dyDescent="0.25">
      <c r="D61" s="270" t="s">
        <v>1392</v>
      </c>
      <c r="E61" s="271" t="s">
        <v>1393</v>
      </c>
    </row>
    <row r="62" spans="1:5" ht="26.4" x14ac:dyDescent="0.25">
      <c r="D62" s="270" t="s">
        <v>1394</v>
      </c>
      <c r="E62" s="271" t="s">
        <v>1395</v>
      </c>
    </row>
    <row r="63" spans="1:5" ht="26.4" x14ac:dyDescent="0.25">
      <c r="D63" s="270" t="s">
        <v>1396</v>
      </c>
      <c r="E63" s="271" t="s">
        <v>1397</v>
      </c>
    </row>
    <row r="64" spans="1:5" ht="26.4" x14ac:dyDescent="0.25">
      <c r="D64" s="270" t="s">
        <v>1398</v>
      </c>
      <c r="E64" s="271" t="s">
        <v>1399</v>
      </c>
    </row>
    <row r="65" spans="1:5" ht="26.4" x14ac:dyDescent="0.25">
      <c r="D65" s="273" t="s">
        <v>1400</v>
      </c>
      <c r="E65" s="271" t="s">
        <v>1401</v>
      </c>
    </row>
    <row r="66" spans="1:5" ht="26.4" x14ac:dyDescent="0.25">
      <c r="D66" s="270" t="s">
        <v>1402</v>
      </c>
      <c r="E66" s="271" t="s">
        <v>1403</v>
      </c>
    </row>
    <row r="67" spans="1:5" s="214" customFormat="1" ht="15.6" x14ac:dyDescent="0.3">
      <c r="A67" s="263"/>
      <c r="B67" s="268" t="s">
        <v>1404</v>
      </c>
      <c r="C67" s="263"/>
      <c r="D67" s="263"/>
      <c r="E67" s="269" t="s">
        <v>73</v>
      </c>
    </row>
    <row r="68" spans="1:5" s="216" customFormat="1" x14ac:dyDescent="0.25">
      <c r="A68" s="263"/>
      <c r="B68" s="263"/>
      <c r="C68" s="268" t="s">
        <v>1405</v>
      </c>
      <c r="D68" s="263"/>
      <c r="E68" s="269" t="s">
        <v>74</v>
      </c>
    </row>
    <row r="69" spans="1:5" ht="26.4" x14ac:dyDescent="0.25">
      <c r="D69" s="270" t="s">
        <v>1406</v>
      </c>
      <c r="E69" s="271" t="s">
        <v>1407</v>
      </c>
    </row>
    <row r="70" spans="1:5" ht="26.4" x14ac:dyDescent="0.25">
      <c r="D70" s="270" t="s">
        <v>1408</v>
      </c>
      <c r="E70" s="271" t="s">
        <v>1409</v>
      </c>
    </row>
    <row r="71" spans="1:5" ht="26.4" x14ac:dyDescent="0.25">
      <c r="D71" s="270" t="s">
        <v>1410</v>
      </c>
      <c r="E71" s="271" t="s">
        <v>1411</v>
      </c>
    </row>
    <row r="72" spans="1:5" s="216" customFormat="1" x14ac:dyDescent="0.25">
      <c r="A72" s="263"/>
      <c r="B72" s="263"/>
      <c r="C72" s="268" t="s">
        <v>1412</v>
      </c>
      <c r="D72" s="263"/>
      <c r="E72" s="269" t="s">
        <v>101</v>
      </c>
    </row>
    <row r="73" spans="1:5" ht="26.4" x14ac:dyDescent="0.25">
      <c r="D73" s="270" t="s">
        <v>1413</v>
      </c>
      <c r="E73" s="271" t="s">
        <v>1414</v>
      </c>
    </row>
    <row r="74" spans="1:5" ht="26.4" x14ac:dyDescent="0.25">
      <c r="D74" s="270" t="s">
        <v>1415</v>
      </c>
      <c r="E74" s="271" t="s">
        <v>1416</v>
      </c>
    </row>
    <row r="75" spans="1:5" ht="26.4" x14ac:dyDescent="0.25">
      <c r="D75" s="270" t="s">
        <v>1417</v>
      </c>
      <c r="E75" s="271" t="s">
        <v>1418</v>
      </c>
    </row>
    <row r="76" spans="1:5" ht="26.4" x14ac:dyDescent="0.25">
      <c r="D76" s="270" t="s">
        <v>1419</v>
      </c>
      <c r="E76" s="271" t="s">
        <v>1420</v>
      </c>
    </row>
    <row r="77" spans="1:5" s="216" customFormat="1" x14ac:dyDescent="0.25">
      <c r="A77" s="263"/>
      <c r="B77" s="263"/>
      <c r="C77" s="268" t="s">
        <v>1421</v>
      </c>
      <c r="D77" s="263"/>
      <c r="E77" s="269" t="s">
        <v>102</v>
      </c>
    </row>
    <row r="78" spans="1:5" ht="26.4" x14ac:dyDescent="0.25">
      <c r="D78" s="270" t="s">
        <v>1422</v>
      </c>
      <c r="E78" s="271" t="s">
        <v>1423</v>
      </c>
    </row>
    <row r="79" spans="1:5" ht="26.4" x14ac:dyDescent="0.25">
      <c r="D79" s="270" t="s">
        <v>1424</v>
      </c>
      <c r="E79" s="271" t="s">
        <v>1425</v>
      </c>
    </row>
    <row r="80" spans="1:5" ht="26.4" x14ac:dyDescent="0.25">
      <c r="D80" s="270" t="s">
        <v>1426</v>
      </c>
      <c r="E80" s="271" t="s">
        <v>1427</v>
      </c>
    </row>
    <row r="81" spans="1:5" ht="26.4" x14ac:dyDescent="0.25">
      <c r="D81" s="270" t="s">
        <v>1428</v>
      </c>
      <c r="E81" s="271" t="s">
        <v>1429</v>
      </c>
    </row>
    <row r="82" spans="1:5" ht="26.4" x14ac:dyDescent="0.25">
      <c r="D82" s="270" t="s">
        <v>1430</v>
      </c>
      <c r="E82" s="271" t="s">
        <v>1431</v>
      </c>
    </row>
    <row r="83" spans="1:5" ht="26.4" x14ac:dyDescent="0.25">
      <c r="D83" s="270" t="s">
        <v>1432</v>
      </c>
      <c r="E83" s="271" t="s">
        <v>1433</v>
      </c>
    </row>
    <row r="84" spans="1:5" s="216" customFormat="1" x14ac:dyDescent="0.25">
      <c r="A84" s="263"/>
      <c r="B84" s="263"/>
      <c r="C84" s="268" t="s">
        <v>1434</v>
      </c>
      <c r="D84" s="263"/>
      <c r="E84" s="269" t="s">
        <v>122</v>
      </c>
    </row>
    <row r="85" spans="1:5" ht="26.4" x14ac:dyDescent="0.25">
      <c r="D85" s="270" t="s">
        <v>1435</v>
      </c>
      <c r="E85" s="271" t="s">
        <v>1436</v>
      </c>
    </row>
    <row r="86" spans="1:5" ht="26.4" x14ac:dyDescent="0.25">
      <c r="D86" s="270" t="s">
        <v>1437</v>
      </c>
      <c r="E86" s="271" t="s">
        <v>1438</v>
      </c>
    </row>
    <row r="87" spans="1:5" s="216" customFormat="1" x14ac:dyDescent="0.25">
      <c r="A87" s="263"/>
      <c r="B87" s="263"/>
      <c r="C87" s="268" t="s">
        <v>1439</v>
      </c>
      <c r="D87" s="263"/>
      <c r="E87" s="269" t="s">
        <v>108</v>
      </c>
    </row>
    <row r="88" spans="1:5" ht="26.4" x14ac:dyDescent="0.25">
      <c r="D88" s="270" t="s">
        <v>1440</v>
      </c>
      <c r="E88" s="271" t="s">
        <v>1441</v>
      </c>
    </row>
    <row r="89" spans="1:5" ht="26.4" x14ac:dyDescent="0.25">
      <c r="D89" s="270" t="s">
        <v>1442</v>
      </c>
      <c r="E89" s="271" t="s">
        <v>1443</v>
      </c>
    </row>
    <row r="90" spans="1:5" ht="26.4" x14ac:dyDescent="0.25">
      <c r="D90" s="270" t="s">
        <v>1444</v>
      </c>
      <c r="E90" s="271" t="s">
        <v>1445</v>
      </c>
    </row>
    <row r="91" spans="1:5" ht="26.4" x14ac:dyDescent="0.25">
      <c r="D91" s="270" t="s">
        <v>1446</v>
      </c>
      <c r="E91" s="271" t="s">
        <v>1447</v>
      </c>
    </row>
    <row r="92" spans="1:5" s="216" customFormat="1" x14ac:dyDescent="0.25">
      <c r="A92" s="263"/>
      <c r="B92" s="263"/>
      <c r="C92" s="268" t="s">
        <v>1448</v>
      </c>
      <c r="D92" s="263"/>
      <c r="E92" s="269" t="s">
        <v>151</v>
      </c>
    </row>
    <row r="93" spans="1:5" ht="26.4" x14ac:dyDescent="0.25">
      <c r="D93" s="270" t="s">
        <v>1449</v>
      </c>
      <c r="E93" s="271" t="s">
        <v>1450</v>
      </c>
    </row>
    <row r="94" spans="1:5" ht="26.4" x14ac:dyDescent="0.25">
      <c r="D94" s="270" t="s">
        <v>1451</v>
      </c>
      <c r="E94" s="271" t="s">
        <v>1452</v>
      </c>
    </row>
    <row r="95" spans="1:5" s="216" customFormat="1" x14ac:dyDescent="0.25">
      <c r="A95" s="263"/>
      <c r="B95" s="263"/>
      <c r="C95" s="268" t="s">
        <v>1453</v>
      </c>
      <c r="D95" s="263"/>
      <c r="E95" s="269" t="s">
        <v>103</v>
      </c>
    </row>
    <row r="96" spans="1:5" ht="26.4" x14ac:dyDescent="0.25">
      <c r="D96" s="270" t="s">
        <v>1454</v>
      </c>
      <c r="E96" s="271" t="s">
        <v>1455</v>
      </c>
    </row>
    <row r="97" spans="1:5" ht="26.4" x14ac:dyDescent="0.25">
      <c r="D97" s="270" t="s">
        <v>1456</v>
      </c>
      <c r="E97" s="271" t="s">
        <v>1457</v>
      </c>
    </row>
    <row r="98" spans="1:5" ht="26.4" x14ac:dyDescent="0.25">
      <c r="D98" s="270" t="s">
        <v>1458</v>
      </c>
      <c r="E98" s="271" t="s">
        <v>1459</v>
      </c>
    </row>
    <row r="99" spans="1:5" s="224" customFormat="1" x14ac:dyDescent="0.25">
      <c r="A99" s="217"/>
      <c r="B99" s="217"/>
      <c r="C99" s="209">
        <v>4228</v>
      </c>
      <c r="D99" s="268"/>
      <c r="E99" s="269" t="s">
        <v>1460</v>
      </c>
    </row>
    <row r="100" spans="1:5" s="224" customFormat="1" x14ac:dyDescent="0.25">
      <c r="A100" s="217"/>
      <c r="B100" s="217"/>
      <c r="C100" s="217"/>
      <c r="D100" s="270">
        <v>42281</v>
      </c>
      <c r="E100" s="271" t="s">
        <v>1460</v>
      </c>
    </row>
    <row r="101" spans="1:5" s="274" customFormat="1" ht="15.6" x14ac:dyDescent="0.3">
      <c r="A101" s="209"/>
      <c r="B101" s="268" t="s">
        <v>1461</v>
      </c>
      <c r="C101" s="209"/>
      <c r="D101" s="209"/>
      <c r="E101" s="269" t="s">
        <v>152</v>
      </c>
    </row>
    <row r="102" spans="1:5" s="216" customFormat="1" x14ac:dyDescent="0.25">
      <c r="A102" s="263"/>
      <c r="B102" s="263"/>
      <c r="C102" s="268" t="s">
        <v>1462</v>
      </c>
      <c r="D102" s="263"/>
      <c r="E102" s="269" t="s">
        <v>153</v>
      </c>
    </row>
    <row r="103" spans="1:5" ht="26.4" x14ac:dyDescent="0.25">
      <c r="D103" s="270" t="s">
        <v>1463</v>
      </c>
      <c r="E103" s="271" t="s">
        <v>1464</v>
      </c>
    </row>
    <row r="104" spans="1:5" ht="26.4" x14ac:dyDescent="0.25">
      <c r="D104" s="270" t="s">
        <v>1465</v>
      </c>
      <c r="E104" s="271" t="s">
        <v>1466</v>
      </c>
    </row>
    <row r="105" spans="1:5" ht="26.4" x14ac:dyDescent="0.25">
      <c r="D105" s="270" t="s">
        <v>1467</v>
      </c>
      <c r="E105" s="271" t="s">
        <v>1468</v>
      </c>
    </row>
    <row r="106" spans="1:5" ht="26.4" x14ac:dyDescent="0.25">
      <c r="D106" s="270" t="s">
        <v>1469</v>
      </c>
      <c r="E106" s="271" t="s">
        <v>1470</v>
      </c>
    </row>
    <row r="107" spans="1:5" ht="26.4" x14ac:dyDescent="0.25">
      <c r="D107" s="270" t="s">
        <v>1471</v>
      </c>
      <c r="E107" s="271" t="s">
        <v>1472</v>
      </c>
    </row>
    <row r="108" spans="1:5" ht="26.4" x14ac:dyDescent="0.25">
      <c r="D108" s="270" t="s">
        <v>1473</v>
      </c>
      <c r="E108" s="271" t="s">
        <v>1474</v>
      </c>
    </row>
    <row r="109" spans="1:5" ht="26.4" x14ac:dyDescent="0.25">
      <c r="D109" s="270" t="s">
        <v>1475</v>
      </c>
      <c r="E109" s="271" t="s">
        <v>1476</v>
      </c>
    </row>
    <row r="110" spans="1:5" ht="26.4" x14ac:dyDescent="0.25">
      <c r="D110" s="270" t="s">
        <v>1477</v>
      </c>
      <c r="E110" s="271" t="s">
        <v>1478</v>
      </c>
    </row>
    <row r="111" spans="1:5" ht="26.4" x14ac:dyDescent="0.25">
      <c r="D111" s="270" t="s">
        <v>1479</v>
      </c>
      <c r="E111" s="271" t="s">
        <v>1480</v>
      </c>
    </row>
    <row r="112" spans="1:5" s="216" customFormat="1" x14ac:dyDescent="0.25">
      <c r="A112" s="263"/>
      <c r="B112" s="263"/>
      <c r="C112" s="268" t="s">
        <v>1481</v>
      </c>
      <c r="D112" s="263"/>
      <c r="E112" s="269" t="s">
        <v>1482</v>
      </c>
    </row>
    <row r="113" spans="1:5" x14ac:dyDescent="0.25">
      <c r="D113" s="270">
        <v>42321</v>
      </c>
      <c r="E113" s="271" t="s">
        <v>1483</v>
      </c>
    </row>
    <row r="114" spans="1:5" x14ac:dyDescent="0.25">
      <c r="D114" s="270">
        <v>42322</v>
      </c>
      <c r="E114" s="271" t="s">
        <v>1484</v>
      </c>
    </row>
    <row r="115" spans="1:5" ht="26.4" x14ac:dyDescent="0.25">
      <c r="D115" s="270" t="s">
        <v>1485</v>
      </c>
      <c r="E115" s="271" t="s">
        <v>1486</v>
      </c>
    </row>
    <row r="116" spans="1:5" ht="26.4" x14ac:dyDescent="0.25">
      <c r="D116" s="270" t="s">
        <v>1487</v>
      </c>
      <c r="E116" s="271" t="s">
        <v>1488</v>
      </c>
    </row>
    <row r="117" spans="1:5" ht="26.4" x14ac:dyDescent="0.25">
      <c r="D117" s="270" t="s">
        <v>1489</v>
      </c>
      <c r="E117" s="271" t="s">
        <v>1490</v>
      </c>
    </row>
    <row r="118" spans="1:5" s="216" customFormat="1" x14ac:dyDescent="0.25">
      <c r="A118" s="263"/>
      <c r="B118" s="263"/>
      <c r="C118" s="268" t="s">
        <v>1491</v>
      </c>
      <c r="D118" s="263"/>
      <c r="E118" s="269" t="s">
        <v>1492</v>
      </c>
    </row>
    <row r="119" spans="1:5" ht="26.4" x14ac:dyDescent="0.25">
      <c r="D119" s="270" t="s">
        <v>1493</v>
      </c>
      <c r="E119" s="271" t="s">
        <v>1494</v>
      </c>
    </row>
    <row r="120" spans="1:5" ht="26.4" x14ac:dyDescent="0.25">
      <c r="D120" s="270" t="s">
        <v>1495</v>
      </c>
      <c r="E120" s="271" t="s">
        <v>1496</v>
      </c>
    </row>
    <row r="121" spans="1:5" ht="26.4" x14ac:dyDescent="0.25">
      <c r="D121" s="270" t="s">
        <v>1497</v>
      </c>
      <c r="E121" s="271" t="s">
        <v>1498</v>
      </c>
    </row>
    <row r="122" spans="1:5" s="216" customFormat="1" x14ac:dyDescent="0.25">
      <c r="A122" s="263"/>
      <c r="B122" s="263"/>
      <c r="C122" s="268" t="s">
        <v>1499</v>
      </c>
      <c r="D122" s="263"/>
      <c r="E122" s="269" t="s">
        <v>1500</v>
      </c>
    </row>
    <row r="123" spans="1:5" ht="26.4" x14ac:dyDescent="0.25">
      <c r="D123" s="270" t="s">
        <v>1501</v>
      </c>
      <c r="E123" s="271" t="s">
        <v>1502</v>
      </c>
    </row>
    <row r="124" spans="1:5" ht="26.4" x14ac:dyDescent="0.25">
      <c r="D124" s="270" t="s">
        <v>1503</v>
      </c>
      <c r="E124" s="271" t="s">
        <v>1504</v>
      </c>
    </row>
    <row r="125" spans="1:5" ht="26.4" x14ac:dyDescent="0.25">
      <c r="D125" s="270" t="s">
        <v>1505</v>
      </c>
      <c r="E125" s="271" t="s">
        <v>1506</v>
      </c>
    </row>
    <row r="126" spans="1:5" x14ac:dyDescent="0.25">
      <c r="B126" s="263">
        <v>424</v>
      </c>
      <c r="C126" s="263"/>
      <c r="D126" s="268"/>
      <c r="E126" s="269" t="s">
        <v>134</v>
      </c>
    </row>
    <row r="127" spans="1:5" s="216" customFormat="1" x14ac:dyDescent="0.25">
      <c r="A127" s="263"/>
      <c r="B127" s="263"/>
      <c r="C127" s="275">
        <v>4241</v>
      </c>
      <c r="D127" s="263"/>
      <c r="E127" s="276" t="s">
        <v>135</v>
      </c>
    </row>
    <row r="128" spans="1:5" x14ac:dyDescent="0.25">
      <c r="D128" s="277">
        <v>42411</v>
      </c>
      <c r="E128" s="278" t="s">
        <v>135</v>
      </c>
    </row>
    <row r="129" spans="1:5" s="216" customFormat="1" x14ac:dyDescent="0.25">
      <c r="A129" s="263"/>
      <c r="B129" s="263"/>
      <c r="C129" s="275">
        <v>4242</v>
      </c>
      <c r="D129" s="263"/>
      <c r="E129" s="279" t="s">
        <v>1507</v>
      </c>
    </row>
    <row r="130" spans="1:5" x14ac:dyDescent="0.25">
      <c r="D130" s="277">
        <v>42421</v>
      </c>
      <c r="E130" s="280" t="s">
        <v>1508</v>
      </c>
    </row>
    <row r="131" spans="1:5" x14ac:dyDescent="0.25">
      <c r="D131" s="277">
        <v>42422</v>
      </c>
      <c r="E131" s="280" t="s">
        <v>1509</v>
      </c>
    </row>
    <row r="132" spans="1:5" x14ac:dyDescent="0.25">
      <c r="D132" s="277">
        <v>42429</v>
      </c>
      <c r="E132" s="280" t="s">
        <v>1510</v>
      </c>
    </row>
    <row r="133" spans="1:5" s="216" customFormat="1" x14ac:dyDescent="0.25">
      <c r="A133" s="263"/>
      <c r="B133" s="263"/>
      <c r="C133" s="275">
        <v>4243</v>
      </c>
      <c r="D133" s="263"/>
      <c r="E133" s="279" t="s">
        <v>1511</v>
      </c>
    </row>
    <row r="134" spans="1:5" x14ac:dyDescent="0.25">
      <c r="D134" s="277">
        <v>42431</v>
      </c>
      <c r="E134" s="280" t="s">
        <v>1512</v>
      </c>
    </row>
    <row r="135" spans="1:5" x14ac:dyDescent="0.25">
      <c r="D135" s="277">
        <v>42432</v>
      </c>
      <c r="E135" s="280" t="s">
        <v>1513</v>
      </c>
    </row>
    <row r="136" spans="1:5" s="216" customFormat="1" x14ac:dyDescent="0.25">
      <c r="A136" s="263"/>
      <c r="B136" s="263"/>
      <c r="C136" s="275">
        <v>4244</v>
      </c>
      <c r="D136" s="263"/>
      <c r="E136" s="279" t="s">
        <v>1514</v>
      </c>
    </row>
    <row r="137" spans="1:5" x14ac:dyDescent="0.25">
      <c r="D137" s="277">
        <v>42441</v>
      </c>
      <c r="E137" s="280" t="s">
        <v>1514</v>
      </c>
    </row>
    <row r="138" spans="1:5" s="214" customFormat="1" ht="15.6" x14ac:dyDescent="0.3">
      <c r="A138" s="263"/>
      <c r="B138" s="268">
        <v>425</v>
      </c>
      <c r="C138" s="263"/>
      <c r="D138" s="263"/>
      <c r="E138" s="269" t="s">
        <v>187</v>
      </c>
    </row>
    <row r="139" spans="1:5" s="216" customFormat="1" x14ac:dyDescent="0.25">
      <c r="A139" s="263"/>
      <c r="B139" s="263"/>
      <c r="C139" s="268">
        <v>4251</v>
      </c>
      <c r="D139" s="263"/>
      <c r="E139" s="269" t="s">
        <v>188</v>
      </c>
    </row>
    <row r="140" spans="1:5" x14ac:dyDescent="0.25">
      <c r="D140" s="270">
        <v>42511</v>
      </c>
      <c r="E140" s="271" t="s">
        <v>1515</v>
      </c>
    </row>
    <row r="141" spans="1:5" x14ac:dyDescent="0.25">
      <c r="D141" s="270">
        <v>42519</v>
      </c>
      <c r="E141" s="271" t="s">
        <v>1516</v>
      </c>
    </row>
    <row r="142" spans="1:5" s="216" customFormat="1" x14ac:dyDescent="0.25">
      <c r="A142" s="263"/>
      <c r="B142" s="263"/>
      <c r="C142" s="268">
        <v>4252</v>
      </c>
      <c r="D142" s="263"/>
      <c r="E142" s="269" t="s">
        <v>1517</v>
      </c>
    </row>
    <row r="143" spans="1:5" x14ac:dyDescent="0.25">
      <c r="D143" s="270">
        <v>42521</v>
      </c>
      <c r="E143" s="271" t="s">
        <v>1517</v>
      </c>
    </row>
    <row r="144" spans="1:5" s="214" customFormat="1" ht="15.6" x14ac:dyDescent="0.3">
      <c r="A144" s="263"/>
      <c r="B144" s="268">
        <v>426</v>
      </c>
      <c r="C144" s="263"/>
      <c r="D144" s="263"/>
      <c r="E144" s="269" t="s">
        <v>104</v>
      </c>
    </row>
    <row r="145" spans="1:5" s="216" customFormat="1" x14ac:dyDescent="0.25">
      <c r="A145" s="263"/>
      <c r="B145" s="263"/>
      <c r="C145" s="268">
        <v>4261</v>
      </c>
      <c r="D145" s="263"/>
      <c r="E145" s="269" t="s">
        <v>1518</v>
      </c>
    </row>
    <row r="146" spans="1:5" x14ac:dyDescent="0.25">
      <c r="D146" s="270">
        <v>42611</v>
      </c>
      <c r="E146" s="271" t="s">
        <v>1518</v>
      </c>
    </row>
    <row r="147" spans="1:5" s="216" customFormat="1" x14ac:dyDescent="0.25">
      <c r="A147" s="263"/>
      <c r="B147" s="263"/>
      <c r="C147" s="268">
        <v>4262</v>
      </c>
      <c r="D147" s="263"/>
      <c r="E147" s="269" t="s">
        <v>105</v>
      </c>
    </row>
    <row r="148" spans="1:5" x14ac:dyDescent="0.25">
      <c r="D148" s="270">
        <v>42621</v>
      </c>
      <c r="E148" s="271" t="s">
        <v>105</v>
      </c>
    </row>
    <row r="149" spans="1:5" s="216" customFormat="1" x14ac:dyDescent="0.25">
      <c r="A149" s="263"/>
      <c r="B149" s="263"/>
      <c r="C149" s="268">
        <v>4263</v>
      </c>
      <c r="D149" s="263"/>
      <c r="E149" s="269" t="s">
        <v>1519</v>
      </c>
    </row>
    <row r="150" spans="1:5" x14ac:dyDescent="0.25">
      <c r="D150" s="270">
        <v>42631</v>
      </c>
      <c r="E150" s="271" t="s">
        <v>1520</v>
      </c>
    </row>
    <row r="151" spans="1:5" x14ac:dyDescent="0.25">
      <c r="D151" s="270">
        <v>42632</v>
      </c>
      <c r="E151" s="271" t="s">
        <v>1521</v>
      </c>
    </row>
    <row r="152" spans="1:5" x14ac:dyDescent="0.25">
      <c r="D152" s="270">
        <v>42633</v>
      </c>
      <c r="E152" s="271" t="s">
        <v>1522</v>
      </c>
    </row>
    <row r="153" spans="1:5" x14ac:dyDescent="0.25">
      <c r="D153" s="270">
        <v>42634</v>
      </c>
      <c r="E153" s="271" t="s">
        <v>1523</v>
      </c>
    </row>
    <row r="154" spans="1:5" x14ac:dyDescent="0.25">
      <c r="D154" s="270">
        <v>42636</v>
      </c>
      <c r="E154" s="271" t="s">
        <v>1524</v>
      </c>
    </row>
    <row r="155" spans="1:5" x14ac:dyDescent="0.25">
      <c r="D155" s="270">
        <v>42637</v>
      </c>
      <c r="E155" s="278" t="s">
        <v>1525</v>
      </c>
    </row>
    <row r="156" spans="1:5" x14ac:dyDescent="0.25">
      <c r="D156" s="270">
        <v>42639</v>
      </c>
      <c r="E156" s="271" t="s">
        <v>1526</v>
      </c>
    </row>
    <row r="157" spans="1:5" s="216" customFormat="1" x14ac:dyDescent="0.25">
      <c r="A157" s="263"/>
      <c r="B157" s="263"/>
      <c r="C157" s="268">
        <v>4264</v>
      </c>
      <c r="D157" s="263"/>
      <c r="E157" s="269" t="s">
        <v>1527</v>
      </c>
    </row>
    <row r="158" spans="1:5" x14ac:dyDescent="0.25">
      <c r="D158" s="270">
        <v>42641</v>
      </c>
      <c r="E158" s="271" t="s">
        <v>1527</v>
      </c>
    </row>
    <row r="159" spans="1:5" s="248" customFormat="1" ht="16.5" customHeight="1" x14ac:dyDescent="0.3">
      <c r="A159" s="281" t="s">
        <v>1528</v>
      </c>
      <c r="B159" s="263"/>
      <c r="C159" s="263"/>
      <c r="D159" s="263"/>
      <c r="E159" s="269" t="s">
        <v>1529</v>
      </c>
    </row>
    <row r="160" spans="1:5" s="214" customFormat="1" ht="15.6" x14ac:dyDescent="0.3">
      <c r="A160" s="263"/>
      <c r="B160" s="268" t="s">
        <v>1530</v>
      </c>
      <c r="C160" s="263"/>
      <c r="D160" s="263"/>
      <c r="E160" s="269" t="s">
        <v>1531</v>
      </c>
    </row>
    <row r="161" spans="1:5" s="216" customFormat="1" x14ac:dyDescent="0.25">
      <c r="A161" s="263"/>
      <c r="B161" s="263"/>
      <c r="C161" s="268" t="s">
        <v>1532</v>
      </c>
      <c r="D161" s="263"/>
      <c r="E161" s="269" t="s">
        <v>1533</v>
      </c>
    </row>
    <row r="162" spans="1:5" ht="26.4" x14ac:dyDescent="0.25">
      <c r="D162" s="270" t="s">
        <v>1534</v>
      </c>
      <c r="E162" s="271" t="s">
        <v>1313</v>
      </c>
    </row>
    <row r="163" spans="1:5" x14ac:dyDescent="0.25">
      <c r="D163" s="270">
        <v>43112</v>
      </c>
      <c r="E163" s="271" t="s">
        <v>1314</v>
      </c>
    </row>
    <row r="164" spans="1:5" s="216" customFormat="1" x14ac:dyDescent="0.25">
      <c r="A164" s="263"/>
      <c r="B164" s="263"/>
      <c r="C164" s="275">
        <v>4312</v>
      </c>
      <c r="D164" s="263"/>
      <c r="E164" s="279" t="s">
        <v>1535</v>
      </c>
    </row>
    <row r="165" spans="1:5" x14ac:dyDescent="0.25">
      <c r="D165" s="277">
        <v>43121</v>
      </c>
      <c r="E165" s="280" t="s">
        <v>1536</v>
      </c>
    </row>
    <row r="166" spans="1:5" x14ac:dyDescent="0.25">
      <c r="D166" s="277">
        <v>43122</v>
      </c>
      <c r="E166" s="280" t="s">
        <v>1537</v>
      </c>
    </row>
    <row r="167" spans="1:5" x14ac:dyDescent="0.25">
      <c r="D167" s="277">
        <v>43123</v>
      </c>
      <c r="E167" s="280" t="s">
        <v>1538</v>
      </c>
    </row>
    <row r="168" spans="1:5" x14ac:dyDescent="0.25">
      <c r="D168" s="277">
        <v>43124</v>
      </c>
      <c r="E168" s="280" t="s">
        <v>1539</v>
      </c>
    </row>
    <row r="169" spans="1:5" x14ac:dyDescent="0.25">
      <c r="D169" s="277">
        <v>43125</v>
      </c>
      <c r="E169" s="280" t="s">
        <v>1540</v>
      </c>
    </row>
    <row r="170" spans="1:5" ht="26.4" x14ac:dyDescent="0.25">
      <c r="D170" s="282" t="s">
        <v>1541</v>
      </c>
      <c r="E170" s="280" t="s">
        <v>1542</v>
      </c>
    </row>
    <row r="171" spans="1:5" x14ac:dyDescent="0.25">
      <c r="D171" s="277">
        <v>43129</v>
      </c>
      <c r="E171" s="280" t="s">
        <v>1543</v>
      </c>
    </row>
    <row r="172" spans="1:5" s="213" customFormat="1" ht="17.399999999999999" x14ac:dyDescent="0.3">
      <c r="A172" s="268" t="s">
        <v>1544</v>
      </c>
      <c r="B172" s="263"/>
      <c r="C172" s="263"/>
      <c r="D172" s="263"/>
      <c r="E172" s="269" t="s">
        <v>1545</v>
      </c>
    </row>
    <row r="173" spans="1:5" s="214" customFormat="1" ht="15.6" x14ac:dyDescent="0.3">
      <c r="A173" s="263"/>
      <c r="B173" s="268" t="s">
        <v>1546</v>
      </c>
      <c r="C173" s="263"/>
      <c r="D173" s="263"/>
      <c r="E173" s="269" t="s">
        <v>1547</v>
      </c>
    </row>
    <row r="174" spans="1:5" s="216" customFormat="1" x14ac:dyDescent="0.25">
      <c r="A174" s="263"/>
      <c r="B174" s="263"/>
      <c r="C174" s="268" t="s">
        <v>1548</v>
      </c>
      <c r="D174" s="263"/>
      <c r="E174" s="269" t="s">
        <v>1549</v>
      </c>
    </row>
    <row r="175" spans="1:5" ht="26.4" x14ac:dyDescent="0.25">
      <c r="D175" s="270" t="s">
        <v>1550</v>
      </c>
      <c r="E175" s="271" t="s">
        <v>1549</v>
      </c>
    </row>
    <row r="176" spans="1:5" s="213" customFormat="1" ht="17.399999999999999" x14ac:dyDescent="0.3">
      <c r="A176" s="268" t="s">
        <v>1551</v>
      </c>
      <c r="B176" s="263"/>
      <c r="C176" s="263"/>
      <c r="D176" s="263"/>
      <c r="E176" s="269" t="s">
        <v>106</v>
      </c>
    </row>
    <row r="177" spans="1:5" s="214" customFormat="1" ht="15.6" x14ac:dyDescent="0.3">
      <c r="A177" s="263"/>
      <c r="B177" s="268" t="s">
        <v>1552</v>
      </c>
      <c r="C177" s="263"/>
      <c r="D177" s="263"/>
      <c r="E177" s="269" t="s">
        <v>1553</v>
      </c>
    </row>
    <row r="178" spans="1:5" s="216" customFormat="1" x14ac:dyDescent="0.25">
      <c r="A178" s="263"/>
      <c r="B178" s="263"/>
      <c r="C178" s="268" t="s">
        <v>1554</v>
      </c>
      <c r="D178" s="263"/>
      <c r="E178" s="269" t="s">
        <v>1553</v>
      </c>
    </row>
    <row r="179" spans="1:5" ht="26.4" x14ac:dyDescent="0.25">
      <c r="D179" s="270" t="s">
        <v>1555</v>
      </c>
      <c r="E179" s="271" t="s">
        <v>1553</v>
      </c>
    </row>
    <row r="180" spans="1:5" s="214" customFormat="1" ht="15.6" x14ac:dyDescent="0.3">
      <c r="A180" s="263"/>
      <c r="B180" s="268" t="s">
        <v>1556</v>
      </c>
      <c r="C180" s="263"/>
      <c r="D180" s="263"/>
      <c r="E180" s="269" t="s">
        <v>189</v>
      </c>
    </row>
    <row r="181" spans="1:5" s="216" customFormat="1" x14ac:dyDescent="0.25">
      <c r="A181" s="263"/>
      <c r="B181" s="263"/>
      <c r="C181" s="268" t="s">
        <v>1557</v>
      </c>
      <c r="D181" s="263"/>
      <c r="E181" s="269" t="s">
        <v>189</v>
      </c>
    </row>
    <row r="182" spans="1:5" ht="26.4" x14ac:dyDescent="0.25">
      <c r="D182" s="270" t="s">
        <v>1558</v>
      </c>
      <c r="E182" s="271" t="s">
        <v>189</v>
      </c>
    </row>
    <row r="183" spans="1:5" s="214" customFormat="1" ht="15.6" x14ac:dyDescent="0.3">
      <c r="A183" s="263"/>
      <c r="B183" s="268" t="s">
        <v>1559</v>
      </c>
      <c r="C183" s="263"/>
      <c r="D183" s="263"/>
      <c r="E183" s="269" t="s">
        <v>1560</v>
      </c>
    </row>
    <row r="184" spans="1:5" s="216" customFormat="1" x14ac:dyDescent="0.25">
      <c r="A184" s="263"/>
      <c r="B184" s="263"/>
      <c r="C184" s="268" t="s">
        <v>1561</v>
      </c>
      <c r="D184" s="263"/>
      <c r="E184" s="269" t="s">
        <v>1560</v>
      </c>
    </row>
    <row r="185" spans="1:5" ht="26.4" x14ac:dyDescent="0.25">
      <c r="D185" s="270" t="s">
        <v>1562</v>
      </c>
      <c r="E185" s="271" t="s">
        <v>1560</v>
      </c>
    </row>
    <row r="186" spans="1:5" s="214" customFormat="1" ht="15.6" x14ac:dyDescent="0.3">
      <c r="A186" s="263"/>
      <c r="B186" s="268" t="s">
        <v>1563</v>
      </c>
      <c r="C186" s="263"/>
      <c r="D186" s="263"/>
      <c r="E186" s="269" t="s">
        <v>1564</v>
      </c>
    </row>
    <row r="187" spans="1:5" s="216" customFormat="1" x14ac:dyDescent="0.25">
      <c r="A187" s="263"/>
      <c r="B187" s="263"/>
      <c r="C187" s="268" t="s">
        <v>1565</v>
      </c>
      <c r="D187" s="263"/>
      <c r="E187" s="269" t="s">
        <v>1564</v>
      </c>
    </row>
    <row r="188" spans="1:5" ht="26.4" x14ac:dyDescent="0.25">
      <c r="D188" s="270" t="s">
        <v>1566</v>
      </c>
      <c r="E188" s="271" t="s">
        <v>1564</v>
      </c>
    </row>
    <row r="189" spans="1:5" s="213" customFormat="1" ht="17.399999999999999" x14ac:dyDescent="0.3">
      <c r="A189" s="268" t="s">
        <v>1567</v>
      </c>
      <c r="B189" s="263"/>
      <c r="C189" s="263"/>
      <c r="D189" s="263"/>
      <c r="E189" s="269" t="s">
        <v>1292</v>
      </c>
    </row>
    <row r="190" spans="1:5" s="214" customFormat="1" ht="15.6" x14ac:dyDescent="0.3">
      <c r="A190" s="263"/>
      <c r="B190" s="268" t="s">
        <v>1568</v>
      </c>
      <c r="C190" s="263"/>
      <c r="D190" s="263"/>
      <c r="E190" s="269" t="s">
        <v>1292</v>
      </c>
    </row>
    <row r="191" spans="1:5" s="216" customFormat="1" x14ac:dyDescent="0.25">
      <c r="A191" s="263"/>
      <c r="B191" s="263"/>
      <c r="C191" s="268" t="s">
        <v>1569</v>
      </c>
      <c r="D191" s="263"/>
      <c r="E191" s="269" t="s">
        <v>1292</v>
      </c>
    </row>
    <row r="192" spans="1:5" ht="26.4" x14ac:dyDescent="0.25">
      <c r="D192" s="270" t="s">
        <v>1570</v>
      </c>
      <c r="E192" s="271" t="s">
        <v>1292</v>
      </c>
    </row>
    <row r="193" s="221" customFormat="1" x14ac:dyDescent="0.25"/>
    <row r="194" s="221" customFormat="1" x14ac:dyDescent="0.25"/>
    <row r="195" s="221" customFormat="1" x14ac:dyDescent="0.25"/>
    <row r="196" s="221" customFormat="1" x14ac:dyDescent="0.25"/>
    <row r="197" s="221" customFormat="1" x14ac:dyDescent="0.25"/>
    <row r="198" s="221" customFormat="1" x14ac:dyDescent="0.25"/>
    <row r="199" s="221" customFormat="1" x14ac:dyDescent="0.25"/>
    <row r="200" s="221" customFormat="1" x14ac:dyDescent="0.25"/>
    <row r="201" s="221" customFormat="1" x14ac:dyDescent="0.25"/>
    <row r="202" s="221" customFormat="1" x14ac:dyDescent="0.25"/>
    <row r="203" s="221" customFormat="1" x14ac:dyDescent="0.25"/>
    <row r="204" s="221" customFormat="1" x14ac:dyDescent="0.25"/>
    <row r="205" s="221" customFormat="1" x14ac:dyDescent="0.25"/>
    <row r="206" s="221" customFormat="1" x14ac:dyDescent="0.25"/>
    <row r="207" s="221" customFormat="1" x14ac:dyDescent="0.25"/>
    <row r="208" s="221" customFormat="1" x14ac:dyDescent="0.25"/>
    <row r="209" s="221" customFormat="1" x14ac:dyDescent="0.25"/>
    <row r="210" s="221" customFormat="1" x14ac:dyDescent="0.25"/>
    <row r="211" s="221" customFormat="1" x14ac:dyDescent="0.25"/>
    <row r="212" s="221" customFormat="1" x14ac:dyDescent="0.25"/>
    <row r="213" s="221" customFormat="1" x14ac:dyDescent="0.25"/>
    <row r="214" s="221" customFormat="1" x14ac:dyDescent="0.25"/>
    <row r="215" s="221" customFormat="1" x14ac:dyDescent="0.25"/>
    <row r="216" s="221" customFormat="1" x14ac:dyDescent="0.25"/>
    <row r="217" s="221" customFormat="1" x14ac:dyDescent="0.25"/>
    <row r="218" s="221" customFormat="1" x14ac:dyDescent="0.25"/>
    <row r="219" s="221" customFormat="1" x14ac:dyDescent="0.25"/>
    <row r="220" s="221" customFormat="1" x14ac:dyDescent="0.25"/>
    <row r="221" s="221" customFormat="1" x14ac:dyDescent="0.25"/>
    <row r="222" s="221" customFormat="1" x14ac:dyDescent="0.25"/>
    <row r="223" s="221" customFormat="1" x14ac:dyDescent="0.25"/>
    <row r="224" s="221" customFormat="1" x14ac:dyDescent="0.25"/>
    <row r="225" s="221" customFormat="1" x14ac:dyDescent="0.25"/>
    <row r="226" s="221" customFormat="1" x14ac:dyDescent="0.25"/>
    <row r="227" s="221" customFormat="1" x14ac:dyDescent="0.25"/>
    <row r="228" s="221" customFormat="1" x14ac:dyDescent="0.25"/>
    <row r="229" s="221" customFormat="1" x14ac:dyDescent="0.25"/>
    <row r="230" s="221" customFormat="1" x14ac:dyDescent="0.25"/>
    <row r="231" s="221" customFormat="1" x14ac:dyDescent="0.25"/>
    <row r="232" s="221" customFormat="1" x14ac:dyDescent="0.25"/>
    <row r="233" s="221" customFormat="1" x14ac:dyDescent="0.25"/>
    <row r="234" s="221" customFormat="1" x14ac:dyDescent="0.25"/>
    <row r="235" s="221" customFormat="1" x14ac:dyDescent="0.25"/>
    <row r="236" s="221" customFormat="1" x14ac:dyDescent="0.25"/>
    <row r="237" s="221" customFormat="1" x14ac:dyDescent="0.25"/>
    <row r="238" s="221" customFormat="1" x14ac:dyDescent="0.25"/>
    <row r="239" s="221" customFormat="1" x14ac:dyDescent="0.25"/>
    <row r="240" s="221" customFormat="1" x14ac:dyDescent="0.25"/>
    <row r="241" s="221" customFormat="1" x14ac:dyDescent="0.25"/>
    <row r="242" s="221" customFormat="1" x14ac:dyDescent="0.25"/>
    <row r="243" s="221" customFormat="1" x14ac:dyDescent="0.25"/>
    <row r="244" s="221" customFormat="1" x14ac:dyDescent="0.25"/>
    <row r="245" s="221" customFormat="1" x14ac:dyDescent="0.25"/>
    <row r="246" s="221" customFormat="1" x14ac:dyDescent="0.25"/>
    <row r="247" s="221" customFormat="1" x14ac:dyDescent="0.25"/>
    <row r="248" s="221" customFormat="1" x14ac:dyDescent="0.25"/>
    <row r="249" s="221" customFormat="1" x14ac:dyDescent="0.25"/>
    <row r="250" s="221" customFormat="1" x14ac:dyDescent="0.25"/>
    <row r="251" s="221" customFormat="1" x14ac:dyDescent="0.25"/>
    <row r="252" s="221" customFormat="1" x14ac:dyDescent="0.25"/>
    <row r="253" s="221" customFormat="1" x14ac:dyDescent="0.25"/>
    <row r="254" s="221" customFormat="1" x14ac:dyDescent="0.25"/>
    <row r="255" s="221" customFormat="1" x14ac:dyDescent="0.25"/>
    <row r="256" s="221" customFormat="1" x14ac:dyDescent="0.25"/>
    <row r="257" s="221" customFormat="1" x14ac:dyDescent="0.25"/>
    <row r="258" s="221" customFormat="1" x14ac:dyDescent="0.25"/>
    <row r="259" s="221" customFormat="1" x14ac:dyDescent="0.25"/>
    <row r="260" s="221" customFormat="1" x14ac:dyDescent="0.25"/>
    <row r="261" s="221" customFormat="1" x14ac:dyDescent="0.25"/>
    <row r="262" s="221" customFormat="1" x14ac:dyDescent="0.25"/>
    <row r="263" s="221" customFormat="1" x14ac:dyDescent="0.25"/>
    <row r="264" s="221" customFormat="1" x14ac:dyDescent="0.25"/>
    <row r="265" s="221" customFormat="1" x14ac:dyDescent="0.25"/>
    <row r="266" s="221" customFormat="1" x14ac:dyDescent="0.25"/>
    <row r="267" s="221" customFormat="1" x14ac:dyDescent="0.25"/>
    <row r="268" s="221" customFormat="1" x14ac:dyDescent="0.25"/>
    <row r="269" s="221" customFormat="1" x14ac:dyDescent="0.25"/>
    <row r="270" s="221" customFormat="1" x14ac:dyDescent="0.25"/>
    <row r="271" s="221" customFormat="1" x14ac:dyDescent="0.25"/>
    <row r="272" s="221" customFormat="1" x14ac:dyDescent="0.25"/>
    <row r="273" s="221" customFormat="1" x14ac:dyDescent="0.25"/>
    <row r="274" s="221" customFormat="1" x14ac:dyDescent="0.25"/>
    <row r="275" s="221" customFormat="1" x14ac:dyDescent="0.25"/>
    <row r="276" s="221" customFormat="1" x14ac:dyDescent="0.25"/>
    <row r="277" s="221" customFormat="1" x14ac:dyDescent="0.25"/>
    <row r="278" s="221" customFormat="1" x14ac:dyDescent="0.25"/>
    <row r="279" s="221" customFormat="1" x14ac:dyDescent="0.25"/>
    <row r="280" s="221" customFormat="1" x14ac:dyDescent="0.25"/>
    <row r="281" s="221" customFormat="1" x14ac:dyDescent="0.25"/>
    <row r="282" s="221" customFormat="1" x14ac:dyDescent="0.25"/>
    <row r="283" s="221" customFormat="1" x14ac:dyDescent="0.25"/>
    <row r="284" s="221" customFormat="1" x14ac:dyDescent="0.25"/>
    <row r="285" s="221" customFormat="1" x14ac:dyDescent="0.25"/>
    <row r="286" s="221" customFormat="1" x14ac:dyDescent="0.25"/>
    <row r="287" s="221" customFormat="1" x14ac:dyDescent="0.25"/>
    <row r="288" s="221" customFormat="1" x14ac:dyDescent="0.25"/>
    <row r="289" spans="1:5" x14ac:dyDescent="0.25">
      <c r="A289" s="221"/>
      <c r="B289" s="221"/>
      <c r="C289" s="221"/>
      <c r="D289" s="221"/>
      <c r="E289" s="221"/>
    </row>
    <row r="290" spans="1:5" x14ac:dyDescent="0.25">
      <c r="A290" s="221"/>
      <c r="B290" s="221"/>
      <c r="C290" s="221"/>
      <c r="D290" s="221"/>
      <c r="E290" s="221"/>
    </row>
    <row r="291" spans="1:5" x14ac:dyDescent="0.25">
      <c r="A291" s="221"/>
      <c r="B291" s="221"/>
      <c r="C291" s="221"/>
      <c r="D291" s="221"/>
      <c r="E291" s="221"/>
    </row>
    <row r="292" spans="1:5" x14ac:dyDescent="0.25">
      <c r="A292" s="221"/>
      <c r="B292" s="221"/>
      <c r="C292" s="221"/>
      <c r="D292" s="221"/>
      <c r="E292" s="221"/>
    </row>
    <row r="293" spans="1:5" x14ac:dyDescent="0.25">
      <c r="A293" s="221"/>
      <c r="B293" s="221"/>
      <c r="C293" s="221"/>
      <c r="D293" s="221"/>
      <c r="E293" s="221"/>
    </row>
    <row r="294" spans="1:5" x14ac:dyDescent="0.25">
      <c r="A294" s="221"/>
      <c r="B294" s="221"/>
      <c r="C294" s="221"/>
      <c r="D294" s="221"/>
      <c r="E294" s="221"/>
    </row>
    <row r="295" spans="1:5" x14ac:dyDescent="0.25">
      <c r="A295" s="221"/>
      <c r="B295" s="221"/>
      <c r="C295" s="221"/>
      <c r="D295" s="221"/>
      <c r="E295" s="221"/>
    </row>
    <row r="296" spans="1:5" x14ac:dyDescent="0.25">
      <c r="A296" s="221"/>
      <c r="B296" s="221"/>
      <c r="C296" s="221"/>
      <c r="D296" s="221"/>
      <c r="E296" s="221"/>
    </row>
    <row r="305" s="221" customFormat="1" x14ac:dyDescent="0.25"/>
    <row r="306" s="221" customFormat="1" x14ac:dyDescent="0.25"/>
    <row r="307" s="221" customFormat="1" x14ac:dyDescent="0.25"/>
    <row r="308" s="221" customFormat="1" x14ac:dyDescent="0.25"/>
    <row r="309" s="221" customFormat="1" x14ac:dyDescent="0.25"/>
    <row r="310" s="221" customFormat="1" x14ac:dyDescent="0.25"/>
    <row r="311" s="221" customFormat="1" x14ac:dyDescent="0.25"/>
    <row r="312" s="221" customFormat="1" x14ac:dyDescent="0.25"/>
    <row r="313" s="221" customFormat="1" x14ac:dyDescent="0.25"/>
    <row r="314" s="221" customFormat="1" x14ac:dyDescent="0.25"/>
    <row r="315" s="221" customFormat="1" x14ac:dyDescent="0.25"/>
    <row r="316" s="221" customFormat="1" x14ac:dyDescent="0.25"/>
    <row r="317" s="221" customFormat="1" x14ac:dyDescent="0.25"/>
    <row r="318" s="221" customFormat="1" x14ac:dyDescent="0.25"/>
    <row r="319" s="221" customFormat="1" x14ac:dyDescent="0.25"/>
    <row r="320" s="221" customFormat="1" x14ac:dyDescent="0.25"/>
    <row r="321" s="221" customFormat="1" x14ac:dyDescent="0.25"/>
    <row r="322" s="221" customFormat="1" x14ac:dyDescent="0.25"/>
    <row r="323" s="221" customFormat="1" x14ac:dyDescent="0.25"/>
    <row r="324" s="221" customFormat="1" x14ac:dyDescent="0.25"/>
    <row r="325" s="221" customFormat="1" x14ac:dyDescent="0.25"/>
    <row r="326" s="221" customFormat="1" x14ac:dyDescent="0.25"/>
    <row r="327" s="221" customFormat="1" x14ac:dyDescent="0.25"/>
    <row r="328" s="221" customFormat="1" x14ac:dyDescent="0.25"/>
    <row r="329" s="221" customFormat="1" x14ac:dyDescent="0.25"/>
    <row r="330" s="221" customFormat="1" x14ac:dyDescent="0.25"/>
    <row r="331" s="221" customFormat="1" x14ac:dyDescent="0.25"/>
    <row r="332" s="221" customFormat="1" x14ac:dyDescent="0.25"/>
    <row r="333" s="221" customFormat="1" x14ac:dyDescent="0.25"/>
    <row r="334" s="221" customFormat="1" x14ac:dyDescent="0.25"/>
    <row r="335" s="221" customFormat="1" x14ac:dyDescent="0.25"/>
    <row r="336" s="221" customFormat="1" x14ac:dyDescent="0.25"/>
    <row r="337" s="221" customFormat="1" x14ac:dyDescent="0.25"/>
    <row r="338" s="221" customFormat="1" x14ac:dyDescent="0.25"/>
    <row r="339" s="221" customFormat="1" x14ac:dyDescent="0.25"/>
    <row r="340" s="221" customFormat="1" x14ac:dyDescent="0.25"/>
    <row r="341" s="221" customFormat="1" x14ac:dyDescent="0.25"/>
    <row r="342" s="221" customFormat="1" x14ac:dyDescent="0.25"/>
    <row r="343" s="221" customFormat="1" x14ac:dyDescent="0.25"/>
    <row r="344" s="221" customFormat="1" x14ac:dyDescent="0.25"/>
    <row r="345" s="221" customFormat="1" x14ac:dyDescent="0.25"/>
    <row r="346" s="221" customFormat="1" x14ac:dyDescent="0.25"/>
    <row r="347" s="221" customFormat="1" x14ac:dyDescent="0.25"/>
    <row r="348" s="221" customFormat="1" x14ac:dyDescent="0.25"/>
    <row r="349" s="221" customFormat="1" x14ac:dyDescent="0.25"/>
    <row r="350" s="221" customFormat="1" x14ac:dyDescent="0.25"/>
    <row r="351" s="221" customFormat="1" x14ac:dyDescent="0.25"/>
    <row r="352" s="221" customFormat="1" x14ac:dyDescent="0.25"/>
    <row r="353" s="221" customFormat="1" x14ac:dyDescent="0.25"/>
    <row r="354" s="221" customFormat="1" x14ac:dyDescent="0.25"/>
    <row r="355" s="221" customFormat="1" x14ac:dyDescent="0.25"/>
    <row r="356" s="221" customFormat="1" x14ac:dyDescent="0.25"/>
    <row r="357" s="221" customFormat="1" x14ac:dyDescent="0.25"/>
    <row r="358" s="221" customFormat="1" x14ac:dyDescent="0.25"/>
    <row r="359" s="221" customFormat="1" x14ac:dyDescent="0.25"/>
    <row r="360" s="221" customFormat="1" x14ac:dyDescent="0.25"/>
    <row r="361" s="221" customFormat="1" x14ac:dyDescent="0.25"/>
    <row r="362" s="221" customFormat="1" x14ac:dyDescent="0.25"/>
    <row r="363" s="221" customFormat="1" x14ac:dyDescent="0.25"/>
    <row r="364" s="221" customFormat="1" x14ac:dyDescent="0.25"/>
    <row r="365" s="221" customFormat="1" x14ac:dyDescent="0.25"/>
    <row r="366" s="221" customFormat="1" x14ac:dyDescent="0.25"/>
    <row r="367" s="221" customFormat="1" x14ac:dyDescent="0.25"/>
    <row r="368" s="221" customFormat="1" x14ac:dyDescent="0.25"/>
    <row r="369" s="221" customFormat="1" x14ac:dyDescent="0.25"/>
    <row r="370" s="221" customFormat="1" x14ac:dyDescent="0.25"/>
    <row r="371" s="221" customFormat="1" x14ac:dyDescent="0.25"/>
    <row r="372" s="221" customFormat="1" x14ac:dyDescent="0.25"/>
    <row r="373" s="221" customFormat="1" x14ac:dyDescent="0.25"/>
    <row r="374" s="221" customFormat="1" x14ac:dyDescent="0.25"/>
    <row r="375" s="221" customFormat="1" x14ac:dyDescent="0.25"/>
    <row r="376" s="221" customFormat="1" x14ac:dyDescent="0.25"/>
    <row r="377" s="221" customFormat="1" x14ac:dyDescent="0.25"/>
    <row r="378" s="221" customFormat="1" x14ac:dyDescent="0.25"/>
    <row r="379" s="221" customFormat="1" x14ac:dyDescent="0.25"/>
    <row r="380" s="221" customFormat="1" x14ac:dyDescent="0.25"/>
    <row r="381" s="221" customFormat="1" x14ac:dyDescent="0.25"/>
    <row r="382" s="221" customFormat="1" x14ac:dyDescent="0.25"/>
    <row r="383" s="221" customFormat="1" x14ac:dyDescent="0.25"/>
    <row r="384" s="221" customFormat="1" x14ac:dyDescent="0.25"/>
    <row r="385" s="221" customFormat="1" x14ac:dyDescent="0.25"/>
    <row r="386" s="221" customFormat="1" x14ac:dyDescent="0.25"/>
    <row r="387" s="221" customFormat="1" x14ac:dyDescent="0.25"/>
    <row r="388" s="221" customFormat="1" x14ac:dyDescent="0.25"/>
    <row r="389" s="221" customFormat="1" x14ac:dyDescent="0.25"/>
    <row r="390" s="221" customFormat="1" x14ac:dyDescent="0.25"/>
    <row r="391" s="221" customFormat="1" x14ac:dyDescent="0.25"/>
    <row r="392" s="221" customFormat="1" x14ac:dyDescent="0.25"/>
    <row r="393" s="221" customFormat="1" x14ac:dyDescent="0.25"/>
    <row r="394" s="221" customFormat="1" x14ac:dyDescent="0.25"/>
    <row r="395" s="221" customFormat="1" x14ac:dyDescent="0.25"/>
    <row r="396" s="221" customFormat="1" x14ac:dyDescent="0.25"/>
    <row r="397" s="221" customFormat="1" x14ac:dyDescent="0.25"/>
    <row r="398" s="221" customFormat="1" x14ac:dyDescent="0.25"/>
    <row r="399" s="221" customFormat="1" x14ac:dyDescent="0.25"/>
    <row r="400" s="221" customFormat="1" x14ac:dyDescent="0.25"/>
    <row r="401" s="221" customFormat="1" x14ac:dyDescent="0.25"/>
    <row r="402" s="221" customFormat="1" x14ac:dyDescent="0.25"/>
    <row r="403" s="221" customFormat="1" x14ac:dyDescent="0.25"/>
    <row r="404" s="221" customFormat="1" x14ac:dyDescent="0.25"/>
    <row r="405" s="221" customFormat="1" x14ac:dyDescent="0.25"/>
    <row r="406" s="221" customFormat="1" x14ac:dyDescent="0.25"/>
    <row r="407" s="221" customFormat="1" x14ac:dyDescent="0.25"/>
    <row r="408" s="221" customFormat="1" x14ac:dyDescent="0.25"/>
    <row r="409" s="221" customFormat="1" x14ac:dyDescent="0.25"/>
    <row r="410" s="221" customFormat="1" x14ac:dyDescent="0.25"/>
    <row r="411" s="221" customFormat="1" x14ac:dyDescent="0.25"/>
    <row r="412" s="221" customFormat="1" x14ac:dyDescent="0.25"/>
    <row r="413" s="221" customFormat="1" x14ac:dyDescent="0.25"/>
    <row r="414" s="221" customFormat="1" x14ac:dyDescent="0.25"/>
    <row r="415" s="221" customFormat="1" x14ac:dyDescent="0.25"/>
    <row r="416" s="221" customFormat="1" x14ac:dyDescent="0.25"/>
    <row r="417" s="221" customFormat="1" x14ac:dyDescent="0.25"/>
    <row r="418" s="221" customFormat="1" x14ac:dyDescent="0.25"/>
    <row r="419" s="221" customFormat="1" x14ac:dyDescent="0.25"/>
    <row r="420" s="221" customFormat="1" x14ac:dyDescent="0.25"/>
    <row r="421" s="221" customFormat="1" x14ac:dyDescent="0.25"/>
    <row r="422" s="221" customFormat="1" x14ac:dyDescent="0.25"/>
    <row r="423" s="221" customFormat="1" x14ac:dyDescent="0.25"/>
    <row r="424" s="221" customFormat="1" x14ac:dyDescent="0.25"/>
    <row r="425" s="221" customFormat="1" x14ac:dyDescent="0.25"/>
    <row r="426" s="221" customFormat="1" x14ac:dyDescent="0.25"/>
    <row r="427" s="221" customFormat="1" x14ac:dyDescent="0.25"/>
    <row r="428" s="221" customFormat="1" x14ac:dyDescent="0.25"/>
    <row r="429" s="221" customFormat="1" x14ac:dyDescent="0.25"/>
    <row r="430" s="221" customFormat="1" x14ac:dyDescent="0.25"/>
    <row r="431" s="221" customFormat="1" x14ac:dyDescent="0.25"/>
    <row r="432" s="221" customFormat="1" x14ac:dyDescent="0.25"/>
    <row r="433" s="221" customFormat="1" x14ac:dyDescent="0.25"/>
    <row r="434" s="221" customFormat="1" x14ac:dyDescent="0.25"/>
    <row r="435" s="221" customFormat="1" x14ac:dyDescent="0.25"/>
    <row r="436" s="221" customFormat="1" x14ac:dyDescent="0.25"/>
    <row r="437" s="221" customFormat="1" x14ac:dyDescent="0.25"/>
    <row r="438" s="221" customFormat="1" x14ac:dyDescent="0.25"/>
    <row r="439" s="221" customFormat="1" x14ac:dyDescent="0.25"/>
    <row r="440" s="221" customFormat="1" x14ac:dyDescent="0.25"/>
    <row r="441" s="221" customFormat="1" x14ac:dyDescent="0.25"/>
    <row r="442" s="221" customFormat="1" x14ac:dyDescent="0.25"/>
    <row r="443" s="221" customFormat="1" x14ac:dyDescent="0.25"/>
  </sheetData>
  <printOptions horizontalCentered="1"/>
  <pageMargins left="0.19685039370078741" right="0.19685039370078741" top="0.27559055118110237" bottom="0.27559055118110237" header="0.11811023622047245" footer="0.11811023622047245"/>
  <pageSetup paperSize="9" scale="80" orientation="portrait" r:id="rId1"/>
  <headerFooter alignWithMargins="0"/>
  <rowBreaks count="2" manualBreakCount="2">
    <brk id="231" max="16383" man="1"/>
    <brk id="25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6"/>
  <sheetViews>
    <sheetView zoomScaleNormal="100" workbookViewId="0">
      <pane xSplit="5" ySplit="2" topLeftCell="F3" activePane="bottomRight" state="frozen"/>
      <selection activeCell="E261" sqref="E261"/>
      <selection pane="topRight" activeCell="E261" sqref="E261"/>
      <selection pane="bottomLeft" activeCell="E261" sqref="E261"/>
      <selection pane="bottomRight" activeCell="E261" sqref="E261"/>
    </sheetView>
  </sheetViews>
  <sheetFormatPr defaultColWidth="9.109375" defaultRowHeight="13.2" x14ac:dyDescent="0.25"/>
  <cols>
    <col min="1" max="1" width="7.44140625" style="262" customWidth="1"/>
    <col min="2" max="2" width="7" style="262" bestFit="1" customWidth="1"/>
    <col min="3" max="3" width="7.6640625" style="313" bestFit="1" customWidth="1"/>
    <col min="4" max="4" width="5.33203125" style="236" bestFit="1" customWidth="1"/>
    <col min="5" max="5" width="98.44140625" style="223" customWidth="1"/>
    <col min="6" max="6" width="11.6640625" style="221" customWidth="1"/>
    <col min="7" max="7" width="11.88671875" style="221" customWidth="1"/>
    <col min="8" max="8" width="12.5546875" style="221" customWidth="1"/>
    <col min="9" max="9" width="11.33203125" style="221" customWidth="1"/>
    <col min="10" max="10" width="9.88671875" style="221" customWidth="1"/>
    <col min="11" max="16384" width="9.109375" style="221"/>
  </cols>
  <sheetData>
    <row r="1" spans="1:5" s="201" customFormat="1" ht="27.75" customHeight="1" x14ac:dyDescent="0.25">
      <c r="A1" s="284" t="s">
        <v>573</v>
      </c>
      <c r="B1" s="284" t="s">
        <v>574</v>
      </c>
      <c r="C1" s="285" t="s">
        <v>575</v>
      </c>
      <c r="D1" s="286" t="s">
        <v>576</v>
      </c>
      <c r="E1" s="265" t="s">
        <v>577</v>
      </c>
    </row>
    <row r="2" spans="1:5" s="207" customFormat="1" x14ac:dyDescent="0.25">
      <c r="A2" s="287" t="s">
        <v>1571</v>
      </c>
      <c r="B2" s="203"/>
      <c r="C2" s="288"/>
      <c r="D2" s="205"/>
      <c r="E2" s="289" t="s">
        <v>130</v>
      </c>
    </row>
    <row r="3" spans="1:5" s="216" customFormat="1" x14ac:dyDescent="0.25">
      <c r="A3" s="290" t="s">
        <v>1572</v>
      </c>
      <c r="B3" s="209"/>
      <c r="C3" s="291"/>
      <c r="D3" s="211"/>
      <c r="E3" s="292" t="s">
        <v>1573</v>
      </c>
    </row>
    <row r="4" spans="1:5" s="214" customFormat="1" ht="15.6" x14ac:dyDescent="0.3">
      <c r="A4" s="263"/>
      <c r="B4" s="290" t="s">
        <v>1574</v>
      </c>
      <c r="C4" s="293"/>
      <c r="D4" s="294"/>
      <c r="E4" s="292" t="s">
        <v>1575</v>
      </c>
    </row>
    <row r="5" spans="1:5" s="216" customFormat="1" x14ac:dyDescent="0.25">
      <c r="A5" s="263"/>
      <c r="B5" s="263"/>
      <c r="C5" s="295" t="s">
        <v>1576</v>
      </c>
      <c r="D5" s="211"/>
      <c r="E5" s="292" t="s">
        <v>1577</v>
      </c>
    </row>
    <row r="6" spans="1:5" ht="26.4" x14ac:dyDescent="0.25">
      <c r="C6" s="296"/>
      <c r="D6" s="297" t="s">
        <v>1578</v>
      </c>
      <c r="E6" s="298" t="s">
        <v>1579</v>
      </c>
    </row>
    <row r="7" spans="1:5" ht="26.4" x14ac:dyDescent="0.25">
      <c r="C7" s="296"/>
      <c r="D7" s="297" t="s">
        <v>1580</v>
      </c>
      <c r="E7" s="298" t="s">
        <v>1581</v>
      </c>
    </row>
    <row r="8" spans="1:5" s="216" customFormat="1" x14ac:dyDescent="0.25">
      <c r="A8" s="263"/>
      <c r="B8" s="263"/>
      <c r="C8" s="299" t="s">
        <v>1582</v>
      </c>
      <c r="D8" s="300"/>
      <c r="E8" s="301" t="s">
        <v>1583</v>
      </c>
    </row>
    <row r="9" spans="1:5" ht="26.4" x14ac:dyDescent="0.25">
      <c r="C9" s="296"/>
      <c r="D9" s="302" t="s">
        <v>1584</v>
      </c>
      <c r="E9" s="303" t="s">
        <v>1585</v>
      </c>
    </row>
    <row r="10" spans="1:5" ht="26.4" x14ac:dyDescent="0.25">
      <c r="C10" s="296"/>
      <c r="D10" s="302" t="s">
        <v>1586</v>
      </c>
      <c r="E10" s="303" t="s">
        <v>1587</v>
      </c>
    </row>
    <row r="11" spans="1:5" s="216" customFormat="1" x14ac:dyDescent="0.25">
      <c r="A11" s="263"/>
      <c r="B11" s="263"/>
      <c r="C11" s="299" t="s">
        <v>1588</v>
      </c>
      <c r="D11" s="300"/>
      <c r="E11" s="292" t="s">
        <v>1589</v>
      </c>
    </row>
    <row r="12" spans="1:5" ht="26.4" x14ac:dyDescent="0.25">
      <c r="C12" s="296"/>
      <c r="D12" s="302" t="s">
        <v>1590</v>
      </c>
      <c r="E12" s="298" t="s">
        <v>1591</v>
      </c>
    </row>
    <row r="13" spans="1:5" ht="26.4" x14ac:dyDescent="0.25">
      <c r="C13" s="296"/>
      <c r="D13" s="302" t="s">
        <v>1592</v>
      </c>
      <c r="E13" s="298" t="s">
        <v>1593</v>
      </c>
    </row>
    <row r="14" spans="1:5" s="216" customFormat="1" x14ac:dyDescent="0.25">
      <c r="A14" s="263"/>
      <c r="B14" s="263"/>
      <c r="C14" s="299" t="s">
        <v>1594</v>
      </c>
      <c r="D14" s="300"/>
      <c r="E14" s="301" t="s">
        <v>1595</v>
      </c>
    </row>
    <row r="15" spans="1:5" ht="26.4" x14ac:dyDescent="0.25">
      <c r="C15" s="304"/>
      <c r="D15" s="302" t="s">
        <v>1596</v>
      </c>
      <c r="E15" s="303" t="s">
        <v>1597</v>
      </c>
    </row>
    <row r="16" spans="1:5" ht="26.4" x14ac:dyDescent="0.25">
      <c r="C16" s="304"/>
      <c r="D16" s="302" t="s">
        <v>1598</v>
      </c>
      <c r="E16" s="303" t="s">
        <v>1599</v>
      </c>
    </row>
    <row r="17" spans="1:5" s="214" customFormat="1" ht="15.6" x14ac:dyDescent="0.3">
      <c r="A17" s="263"/>
      <c r="B17" s="290" t="s">
        <v>1600</v>
      </c>
      <c r="C17" s="293"/>
      <c r="D17" s="294"/>
      <c r="E17" s="292" t="s">
        <v>1601</v>
      </c>
    </row>
    <row r="18" spans="1:5" s="216" customFormat="1" x14ac:dyDescent="0.25">
      <c r="A18" s="263"/>
      <c r="B18" s="263"/>
      <c r="C18" s="295" t="s">
        <v>1602</v>
      </c>
      <c r="D18" s="211"/>
      <c r="E18" s="292" t="s">
        <v>1603</v>
      </c>
    </row>
    <row r="19" spans="1:5" ht="26.4" x14ac:dyDescent="0.25">
      <c r="C19" s="296"/>
      <c r="D19" s="297" t="s">
        <v>1604</v>
      </c>
      <c r="E19" s="298" t="s">
        <v>1605</v>
      </c>
    </row>
    <row r="20" spans="1:5" ht="26.4" x14ac:dyDescent="0.25">
      <c r="C20" s="296"/>
      <c r="D20" s="297" t="s">
        <v>1606</v>
      </c>
      <c r="E20" s="298" t="s">
        <v>1607</v>
      </c>
    </row>
    <row r="21" spans="1:5" s="224" customFormat="1" ht="13.5" customHeight="1" x14ac:dyDescent="0.25">
      <c r="A21" s="217"/>
      <c r="B21" s="217"/>
      <c r="C21" s="296"/>
      <c r="D21" s="297" t="s">
        <v>1608</v>
      </c>
      <c r="E21" s="298" t="s">
        <v>1609</v>
      </c>
    </row>
    <row r="22" spans="1:5" s="225" customFormat="1" x14ac:dyDescent="0.25">
      <c r="A22" s="209"/>
      <c r="B22" s="209"/>
      <c r="C22" s="295" t="s">
        <v>1610</v>
      </c>
      <c r="D22" s="211"/>
      <c r="E22" s="292" t="s">
        <v>1611</v>
      </c>
    </row>
    <row r="23" spans="1:5" s="224" customFormat="1" ht="26.4" x14ac:dyDescent="0.25">
      <c r="A23" s="217"/>
      <c r="B23" s="217"/>
      <c r="C23" s="296"/>
      <c r="D23" s="297" t="s">
        <v>1612</v>
      </c>
      <c r="E23" s="298" t="s">
        <v>1613</v>
      </c>
    </row>
    <row r="24" spans="1:5" s="224" customFormat="1" ht="26.4" x14ac:dyDescent="0.25">
      <c r="A24" s="217"/>
      <c r="B24" s="217"/>
      <c r="C24" s="296"/>
      <c r="D24" s="297" t="s">
        <v>1614</v>
      </c>
      <c r="E24" s="298" t="s">
        <v>1615</v>
      </c>
    </row>
    <row r="25" spans="1:5" s="274" customFormat="1" ht="15.6" x14ac:dyDescent="0.3">
      <c r="A25" s="209"/>
      <c r="B25" s="290" t="s">
        <v>1616</v>
      </c>
      <c r="C25" s="293"/>
      <c r="D25" s="294"/>
      <c r="E25" s="292" t="s">
        <v>1617</v>
      </c>
    </row>
    <row r="26" spans="1:5" s="225" customFormat="1" x14ac:dyDescent="0.25">
      <c r="A26" s="209"/>
      <c r="B26" s="209"/>
      <c r="C26" s="291">
        <v>5132</v>
      </c>
      <c r="D26" s="300"/>
      <c r="E26" s="292" t="s">
        <v>1618</v>
      </c>
    </row>
    <row r="27" spans="1:5" s="224" customFormat="1" x14ac:dyDescent="0.25">
      <c r="A27" s="217"/>
      <c r="B27" s="217"/>
      <c r="C27" s="296"/>
      <c r="D27" s="297">
        <v>51321</v>
      </c>
      <c r="E27" s="298" t="s">
        <v>1619</v>
      </c>
    </row>
    <row r="28" spans="1:5" s="224" customFormat="1" x14ac:dyDescent="0.25">
      <c r="A28" s="217"/>
      <c r="B28" s="217"/>
      <c r="C28" s="296"/>
      <c r="D28" s="297">
        <v>51322</v>
      </c>
      <c r="E28" s="298" t="s">
        <v>1620</v>
      </c>
    </row>
    <row r="29" spans="1:5" s="224" customFormat="1" ht="26.4" x14ac:dyDescent="0.25">
      <c r="A29" s="217"/>
      <c r="B29" s="217"/>
      <c r="C29" s="296"/>
      <c r="D29" s="297" t="s">
        <v>1621</v>
      </c>
      <c r="E29" s="298" t="s">
        <v>1622</v>
      </c>
    </row>
    <row r="30" spans="1:5" s="225" customFormat="1" x14ac:dyDescent="0.25">
      <c r="A30" s="209"/>
      <c r="B30" s="209"/>
      <c r="C30" s="291">
        <v>5133</v>
      </c>
      <c r="D30" s="300"/>
      <c r="E30" s="292" t="s">
        <v>1623</v>
      </c>
    </row>
    <row r="31" spans="1:5" s="224" customFormat="1" ht="12.75" customHeight="1" x14ac:dyDescent="0.25">
      <c r="A31" s="217"/>
      <c r="B31" s="217"/>
      <c r="C31" s="296"/>
      <c r="D31" s="297">
        <v>51331</v>
      </c>
      <c r="E31" s="298" t="s">
        <v>1624</v>
      </c>
    </row>
    <row r="32" spans="1:5" s="224" customFormat="1" ht="12.75" customHeight="1" x14ac:dyDescent="0.25">
      <c r="A32" s="217"/>
      <c r="B32" s="217"/>
      <c r="C32" s="296"/>
      <c r="D32" s="297">
        <v>51332</v>
      </c>
      <c r="E32" s="298" t="s">
        <v>1625</v>
      </c>
    </row>
    <row r="33" spans="1:5" s="224" customFormat="1" ht="26.4" x14ac:dyDescent="0.25">
      <c r="A33" s="217"/>
      <c r="B33" s="217"/>
      <c r="C33" s="296"/>
      <c r="D33" s="297" t="s">
        <v>1626</v>
      </c>
      <c r="E33" s="298" t="s">
        <v>1627</v>
      </c>
    </row>
    <row r="34" spans="1:5" s="225" customFormat="1" x14ac:dyDescent="0.25">
      <c r="A34" s="209"/>
      <c r="B34" s="209"/>
      <c r="C34" s="291">
        <v>5134</v>
      </c>
      <c r="D34" s="300"/>
      <c r="E34" s="292" t="s">
        <v>1628</v>
      </c>
    </row>
    <row r="35" spans="1:5" s="224" customFormat="1" x14ac:dyDescent="0.25">
      <c r="A35" s="217"/>
      <c r="B35" s="217"/>
      <c r="C35" s="296"/>
      <c r="D35" s="297">
        <v>51341</v>
      </c>
      <c r="E35" s="298" t="s">
        <v>1629</v>
      </c>
    </row>
    <row r="36" spans="1:5" s="224" customFormat="1" x14ac:dyDescent="0.25">
      <c r="A36" s="217"/>
      <c r="B36" s="217"/>
      <c r="C36" s="296"/>
      <c r="D36" s="297">
        <v>51342</v>
      </c>
      <c r="E36" s="298" t="s">
        <v>1630</v>
      </c>
    </row>
    <row r="37" spans="1:5" s="224" customFormat="1" ht="26.4" x14ac:dyDescent="0.25">
      <c r="A37" s="217"/>
      <c r="B37" s="217"/>
      <c r="C37" s="296"/>
      <c r="D37" s="297" t="s">
        <v>1631</v>
      </c>
      <c r="E37" s="298" t="s">
        <v>1632</v>
      </c>
    </row>
    <row r="38" spans="1:5" s="274" customFormat="1" ht="15.6" x14ac:dyDescent="0.3">
      <c r="A38" s="209"/>
      <c r="B38" s="290" t="s">
        <v>1633</v>
      </c>
      <c r="C38" s="293"/>
      <c r="D38" s="294"/>
      <c r="E38" s="292" t="s">
        <v>1634</v>
      </c>
    </row>
    <row r="39" spans="1:5" s="225" customFormat="1" x14ac:dyDescent="0.25">
      <c r="A39" s="209"/>
      <c r="B39" s="209"/>
      <c r="C39" s="295" t="s">
        <v>1635</v>
      </c>
      <c r="D39" s="211"/>
      <c r="E39" s="292" t="s">
        <v>1636</v>
      </c>
    </row>
    <row r="40" spans="1:5" s="224" customFormat="1" ht="26.4" x14ac:dyDescent="0.25">
      <c r="A40" s="217"/>
      <c r="B40" s="217"/>
      <c r="C40" s="296"/>
      <c r="D40" s="297" t="s">
        <v>1637</v>
      </c>
      <c r="E40" s="298" t="s">
        <v>1638</v>
      </c>
    </row>
    <row r="41" spans="1:5" s="224" customFormat="1" ht="26.4" x14ac:dyDescent="0.25">
      <c r="A41" s="217"/>
      <c r="B41" s="217"/>
      <c r="C41" s="296"/>
      <c r="D41" s="297" t="s">
        <v>1639</v>
      </c>
      <c r="E41" s="298" t="s">
        <v>1640</v>
      </c>
    </row>
    <row r="42" spans="1:5" s="224" customFormat="1" ht="26.4" x14ac:dyDescent="0.25">
      <c r="A42" s="217"/>
      <c r="B42" s="217"/>
      <c r="C42" s="296"/>
      <c r="D42" s="297" t="s">
        <v>1641</v>
      </c>
      <c r="E42" s="298" t="s">
        <v>1642</v>
      </c>
    </row>
    <row r="43" spans="1:5" s="306" customFormat="1" ht="18.75" customHeight="1" x14ac:dyDescent="0.3">
      <c r="A43" s="209"/>
      <c r="B43" s="305" t="s">
        <v>1643</v>
      </c>
      <c r="C43" s="293"/>
      <c r="D43" s="294"/>
      <c r="E43" s="292" t="s">
        <v>1644</v>
      </c>
    </row>
    <row r="44" spans="1:5" s="225" customFormat="1" ht="12.75" customHeight="1" x14ac:dyDescent="0.25">
      <c r="A44" s="209"/>
      <c r="B44" s="209"/>
      <c r="C44" s="291" t="s">
        <v>1645</v>
      </c>
      <c r="D44" s="300"/>
      <c r="E44" s="292" t="s">
        <v>1646</v>
      </c>
    </row>
    <row r="45" spans="1:5" s="224" customFormat="1" ht="26.4" x14ac:dyDescent="0.25">
      <c r="A45" s="217"/>
      <c r="B45" s="217"/>
      <c r="C45" s="296"/>
      <c r="D45" s="297" t="s">
        <v>1647</v>
      </c>
      <c r="E45" s="298" t="s">
        <v>1648</v>
      </c>
    </row>
    <row r="46" spans="1:5" s="224" customFormat="1" ht="26.4" x14ac:dyDescent="0.25">
      <c r="A46" s="217"/>
      <c r="B46" s="217"/>
      <c r="C46" s="296"/>
      <c r="D46" s="297" t="s">
        <v>1649</v>
      </c>
      <c r="E46" s="298" t="s">
        <v>1650</v>
      </c>
    </row>
    <row r="47" spans="1:5" s="224" customFormat="1" ht="26.4" x14ac:dyDescent="0.25">
      <c r="A47" s="217"/>
      <c r="B47" s="217"/>
      <c r="C47" s="296"/>
      <c r="D47" s="297" t="s">
        <v>1651</v>
      </c>
      <c r="E47" s="298" t="s">
        <v>1652</v>
      </c>
    </row>
    <row r="48" spans="1:5" s="225" customFormat="1" ht="12.75" customHeight="1" x14ac:dyDescent="0.25">
      <c r="A48" s="209"/>
      <c r="B48" s="209"/>
      <c r="C48" s="291" t="s">
        <v>1653</v>
      </c>
      <c r="D48" s="300"/>
      <c r="E48" s="292" t="s">
        <v>1654</v>
      </c>
    </row>
    <row r="49" spans="1:5" s="224" customFormat="1" ht="26.4" x14ac:dyDescent="0.25">
      <c r="A49" s="217"/>
      <c r="B49" s="217"/>
      <c r="C49" s="296"/>
      <c r="D49" s="297" t="s">
        <v>1655</v>
      </c>
      <c r="E49" s="298" t="s">
        <v>1656</v>
      </c>
    </row>
    <row r="50" spans="1:5" s="224" customFormat="1" ht="26.4" x14ac:dyDescent="0.25">
      <c r="A50" s="217"/>
      <c r="B50" s="217"/>
      <c r="C50" s="296"/>
      <c r="D50" s="297" t="s">
        <v>1657</v>
      </c>
      <c r="E50" s="298" t="s">
        <v>1658</v>
      </c>
    </row>
    <row r="51" spans="1:5" s="224" customFormat="1" ht="26.4" x14ac:dyDescent="0.25">
      <c r="A51" s="217"/>
      <c r="B51" s="217"/>
      <c r="C51" s="296"/>
      <c r="D51" s="297" t="s">
        <v>1659</v>
      </c>
      <c r="E51" s="298" t="s">
        <v>1660</v>
      </c>
    </row>
    <row r="52" spans="1:5" s="225" customFormat="1" x14ac:dyDescent="0.25">
      <c r="A52" s="209"/>
      <c r="B52" s="209"/>
      <c r="C52" s="291" t="s">
        <v>1661</v>
      </c>
      <c r="D52" s="300"/>
      <c r="E52" s="292" t="s">
        <v>1662</v>
      </c>
    </row>
    <row r="53" spans="1:5" s="224" customFormat="1" ht="26.4" x14ac:dyDescent="0.25">
      <c r="A53" s="217"/>
      <c r="B53" s="217"/>
      <c r="C53" s="296"/>
      <c r="D53" s="297" t="s">
        <v>1663</v>
      </c>
      <c r="E53" s="298" t="s">
        <v>1664</v>
      </c>
    </row>
    <row r="54" spans="1:5" s="224" customFormat="1" ht="26.4" x14ac:dyDescent="0.25">
      <c r="A54" s="217"/>
      <c r="B54" s="217"/>
      <c r="C54" s="296"/>
      <c r="D54" s="297" t="s">
        <v>1665</v>
      </c>
      <c r="E54" s="298" t="s">
        <v>1666</v>
      </c>
    </row>
    <row r="55" spans="1:5" s="224" customFormat="1" ht="26.4" x14ac:dyDescent="0.25">
      <c r="A55" s="217"/>
      <c r="B55" s="217"/>
      <c r="C55" s="296"/>
      <c r="D55" s="297" t="s">
        <v>1667</v>
      </c>
      <c r="E55" s="298" t="s">
        <v>1668</v>
      </c>
    </row>
    <row r="56" spans="1:5" s="216" customFormat="1" x14ac:dyDescent="0.25">
      <c r="A56" s="263"/>
      <c r="B56" s="263"/>
      <c r="C56" s="291" t="s">
        <v>1669</v>
      </c>
      <c r="D56" s="300"/>
      <c r="E56" s="292" t="s">
        <v>1670</v>
      </c>
    </row>
    <row r="57" spans="1:5" ht="26.4" x14ac:dyDescent="0.25">
      <c r="C57" s="296"/>
      <c r="D57" s="297" t="s">
        <v>1671</v>
      </c>
      <c r="E57" s="298" t="s">
        <v>1672</v>
      </c>
    </row>
    <row r="58" spans="1:5" ht="26.4" x14ac:dyDescent="0.25">
      <c r="C58" s="296"/>
      <c r="D58" s="297" t="s">
        <v>1673</v>
      </c>
      <c r="E58" s="298" t="s">
        <v>1674</v>
      </c>
    </row>
    <row r="59" spans="1:5" s="216" customFormat="1" x14ac:dyDescent="0.25">
      <c r="A59" s="263"/>
      <c r="B59" s="263"/>
      <c r="C59" s="291" t="s">
        <v>1675</v>
      </c>
      <c r="D59" s="300"/>
      <c r="E59" s="292" t="s">
        <v>1676</v>
      </c>
    </row>
    <row r="60" spans="1:5" ht="26.4" x14ac:dyDescent="0.25">
      <c r="C60" s="296"/>
      <c r="D60" s="297" t="s">
        <v>1677</v>
      </c>
      <c r="E60" s="298" t="s">
        <v>1678</v>
      </c>
    </row>
    <row r="61" spans="1:5" ht="26.4" x14ac:dyDescent="0.25">
      <c r="C61" s="296"/>
      <c r="D61" s="297" t="s">
        <v>1679</v>
      </c>
      <c r="E61" s="298" t="s">
        <v>1680</v>
      </c>
    </row>
    <row r="62" spans="1:5" s="216" customFormat="1" ht="15" customHeight="1" x14ac:dyDescent="0.25">
      <c r="A62" s="263"/>
      <c r="B62" s="263"/>
      <c r="C62" s="291" t="s">
        <v>1681</v>
      </c>
      <c r="D62" s="300"/>
      <c r="E62" s="292" t="s">
        <v>1682</v>
      </c>
    </row>
    <row r="63" spans="1:5" ht="26.4" x14ac:dyDescent="0.25">
      <c r="C63" s="296"/>
      <c r="D63" s="297" t="s">
        <v>1683</v>
      </c>
      <c r="E63" s="298" t="s">
        <v>1684</v>
      </c>
    </row>
    <row r="64" spans="1:5" ht="12.75" customHeight="1" x14ac:dyDescent="0.25">
      <c r="C64" s="296"/>
      <c r="D64" s="297" t="s">
        <v>1685</v>
      </c>
      <c r="E64" s="298" t="s">
        <v>1686</v>
      </c>
    </row>
    <row r="65" spans="1:5" s="214" customFormat="1" ht="15.6" x14ac:dyDescent="0.3">
      <c r="A65" s="263"/>
      <c r="B65" s="290" t="s">
        <v>1687</v>
      </c>
      <c r="C65" s="293"/>
      <c r="D65" s="294"/>
      <c r="E65" s="292" t="s">
        <v>1688</v>
      </c>
    </row>
    <row r="66" spans="1:5" x14ac:dyDescent="0.25">
      <c r="C66" s="299" t="s">
        <v>1689</v>
      </c>
      <c r="D66" s="297"/>
      <c r="E66" s="292" t="s">
        <v>1690</v>
      </c>
    </row>
    <row r="67" spans="1:5" ht="26.4" x14ac:dyDescent="0.25">
      <c r="C67" s="291"/>
      <c r="D67" s="302" t="s">
        <v>1691</v>
      </c>
      <c r="E67" s="298" t="s">
        <v>1692</v>
      </c>
    </row>
    <row r="68" spans="1:5" ht="26.4" x14ac:dyDescent="0.25">
      <c r="C68" s="291"/>
      <c r="D68" s="302" t="s">
        <v>1693</v>
      </c>
      <c r="E68" s="298" t="s">
        <v>1694</v>
      </c>
    </row>
    <row r="69" spans="1:5" s="224" customFormat="1" ht="26.4" x14ac:dyDescent="0.25">
      <c r="A69" s="217"/>
      <c r="B69" s="217"/>
      <c r="C69" s="291"/>
      <c r="D69" s="302" t="s">
        <v>1695</v>
      </c>
      <c r="E69" s="298" t="s">
        <v>1696</v>
      </c>
    </row>
    <row r="70" spans="1:5" s="224" customFormat="1" x14ac:dyDescent="0.25">
      <c r="A70" s="217"/>
      <c r="B70" s="217"/>
      <c r="C70" s="299" t="s">
        <v>1697</v>
      </c>
      <c r="D70" s="297"/>
      <c r="E70" s="292" t="s">
        <v>1698</v>
      </c>
    </row>
    <row r="71" spans="1:5" s="224" customFormat="1" ht="26.4" x14ac:dyDescent="0.25">
      <c r="A71" s="217"/>
      <c r="B71" s="217"/>
      <c r="C71" s="291"/>
      <c r="D71" s="302" t="s">
        <v>1699</v>
      </c>
      <c r="E71" s="298" t="s">
        <v>1700</v>
      </c>
    </row>
    <row r="72" spans="1:5" s="224" customFormat="1" ht="26.4" x14ac:dyDescent="0.25">
      <c r="A72" s="217"/>
      <c r="B72" s="217"/>
      <c r="C72" s="291"/>
      <c r="D72" s="302" t="s">
        <v>1701</v>
      </c>
      <c r="E72" s="298" t="s">
        <v>1702</v>
      </c>
    </row>
    <row r="73" spans="1:5" s="224" customFormat="1" ht="26.4" x14ac:dyDescent="0.25">
      <c r="A73" s="217"/>
      <c r="B73" s="217"/>
      <c r="C73" s="291"/>
      <c r="D73" s="302" t="s">
        <v>1703</v>
      </c>
      <c r="E73" s="298" t="s">
        <v>1704</v>
      </c>
    </row>
    <row r="74" spans="1:5" s="224" customFormat="1" x14ac:dyDescent="0.25">
      <c r="A74" s="217"/>
      <c r="B74" s="217"/>
      <c r="C74" s="299" t="s">
        <v>1705</v>
      </c>
      <c r="D74" s="297"/>
      <c r="E74" s="292" t="s">
        <v>1706</v>
      </c>
    </row>
    <row r="75" spans="1:5" s="224" customFormat="1" ht="26.4" x14ac:dyDescent="0.25">
      <c r="A75" s="217"/>
      <c r="B75" s="217"/>
      <c r="C75" s="291"/>
      <c r="D75" s="302" t="s">
        <v>1707</v>
      </c>
      <c r="E75" s="298" t="s">
        <v>1708</v>
      </c>
    </row>
    <row r="76" spans="1:5" s="224" customFormat="1" ht="26.4" x14ac:dyDescent="0.25">
      <c r="A76" s="217"/>
      <c r="B76" s="217"/>
      <c r="C76" s="291"/>
      <c r="D76" s="302" t="s">
        <v>1709</v>
      </c>
      <c r="E76" s="298" t="s">
        <v>1710</v>
      </c>
    </row>
    <row r="77" spans="1:5" s="224" customFormat="1" x14ac:dyDescent="0.25">
      <c r="A77" s="217"/>
      <c r="B77" s="217"/>
      <c r="C77" s="299" t="s">
        <v>1711</v>
      </c>
      <c r="D77" s="297"/>
      <c r="E77" s="292" t="s">
        <v>1712</v>
      </c>
    </row>
    <row r="78" spans="1:5" s="224" customFormat="1" ht="26.4" x14ac:dyDescent="0.25">
      <c r="A78" s="217"/>
      <c r="B78" s="217"/>
      <c r="C78" s="296"/>
      <c r="D78" s="302" t="s">
        <v>1713</v>
      </c>
      <c r="E78" s="298" t="s">
        <v>1714</v>
      </c>
    </row>
    <row r="79" spans="1:5" s="224" customFormat="1" ht="26.4" x14ac:dyDescent="0.25">
      <c r="A79" s="217"/>
      <c r="B79" s="217"/>
      <c r="C79" s="296"/>
      <c r="D79" s="302" t="s">
        <v>1715</v>
      </c>
      <c r="E79" s="298" t="s">
        <v>1716</v>
      </c>
    </row>
    <row r="80" spans="1:5" s="224" customFormat="1" x14ac:dyDescent="0.25">
      <c r="A80" s="217"/>
      <c r="B80" s="209">
        <v>517</v>
      </c>
      <c r="C80" s="209"/>
      <c r="D80" s="232"/>
      <c r="E80" s="292" t="s">
        <v>1717</v>
      </c>
    </row>
    <row r="81" spans="1:5" s="224" customFormat="1" x14ac:dyDescent="0.25">
      <c r="A81" s="217"/>
      <c r="B81" s="209"/>
      <c r="C81" s="209">
        <v>5171</v>
      </c>
      <c r="D81" s="232"/>
      <c r="E81" s="292" t="s">
        <v>1718</v>
      </c>
    </row>
    <row r="82" spans="1:5" s="224" customFormat="1" x14ac:dyDescent="0.25">
      <c r="A82" s="217"/>
      <c r="B82" s="209"/>
      <c r="C82" s="209"/>
      <c r="D82" s="232">
        <v>51711</v>
      </c>
      <c r="E82" s="298" t="s">
        <v>1719</v>
      </c>
    </row>
    <row r="83" spans="1:5" s="224" customFormat="1" x14ac:dyDescent="0.25">
      <c r="A83" s="217"/>
      <c r="B83" s="209"/>
      <c r="C83" s="209"/>
      <c r="D83" s="232" t="s">
        <v>1720</v>
      </c>
      <c r="E83" s="298" t="s">
        <v>1721</v>
      </c>
    </row>
    <row r="84" spans="1:5" s="224" customFormat="1" x14ac:dyDescent="0.25">
      <c r="A84" s="217"/>
      <c r="B84" s="209"/>
      <c r="C84" s="209">
        <v>5172</v>
      </c>
      <c r="D84" s="232"/>
      <c r="E84" s="292" t="s">
        <v>1722</v>
      </c>
    </row>
    <row r="85" spans="1:5" s="224" customFormat="1" x14ac:dyDescent="0.25">
      <c r="A85" s="217"/>
      <c r="B85" s="209"/>
      <c r="C85" s="209"/>
      <c r="D85" s="232">
        <v>51721</v>
      </c>
      <c r="E85" s="298" t="s">
        <v>1723</v>
      </c>
    </row>
    <row r="86" spans="1:5" s="224" customFormat="1" x14ac:dyDescent="0.25">
      <c r="A86" s="217"/>
      <c r="B86" s="209"/>
      <c r="C86" s="209"/>
      <c r="D86" s="232">
        <v>51722</v>
      </c>
      <c r="E86" s="298" t="s">
        <v>1724</v>
      </c>
    </row>
    <row r="87" spans="1:5" s="224" customFormat="1" x14ac:dyDescent="0.25">
      <c r="A87" s="217"/>
      <c r="B87" s="209"/>
      <c r="C87" s="209"/>
      <c r="D87" s="232" t="s">
        <v>1725</v>
      </c>
      <c r="E87" s="298" t="s">
        <v>1726</v>
      </c>
    </row>
    <row r="88" spans="1:5" s="224" customFormat="1" x14ac:dyDescent="0.25">
      <c r="A88" s="217"/>
      <c r="B88" s="209"/>
      <c r="C88" s="209">
        <v>5173</v>
      </c>
      <c r="D88" s="232"/>
      <c r="E88" s="292" t="s">
        <v>1727</v>
      </c>
    </row>
    <row r="89" spans="1:5" s="224" customFormat="1" x14ac:dyDescent="0.25">
      <c r="A89" s="217"/>
      <c r="B89" s="209"/>
      <c r="C89" s="209"/>
      <c r="D89" s="232">
        <v>51731</v>
      </c>
      <c r="E89" s="298" t="s">
        <v>1728</v>
      </c>
    </row>
    <row r="90" spans="1:5" s="224" customFormat="1" x14ac:dyDescent="0.25">
      <c r="A90" s="217"/>
      <c r="B90" s="209"/>
      <c r="C90" s="209"/>
      <c r="D90" s="232">
        <v>51732</v>
      </c>
      <c r="E90" s="298" t="s">
        <v>1729</v>
      </c>
    </row>
    <row r="91" spans="1:5" s="224" customFormat="1" x14ac:dyDescent="0.25">
      <c r="A91" s="217"/>
      <c r="B91" s="209"/>
      <c r="C91" s="209"/>
      <c r="D91" s="232" t="s">
        <v>1730</v>
      </c>
      <c r="E91" s="298" t="s">
        <v>1731</v>
      </c>
    </row>
    <row r="92" spans="1:5" s="224" customFormat="1" x14ac:dyDescent="0.25">
      <c r="A92" s="217"/>
      <c r="B92" s="209"/>
      <c r="C92" s="209">
        <v>5174</v>
      </c>
      <c r="D92" s="232"/>
      <c r="E92" s="292" t="s">
        <v>1732</v>
      </c>
    </row>
    <row r="93" spans="1:5" s="224" customFormat="1" x14ac:dyDescent="0.25">
      <c r="A93" s="217"/>
      <c r="B93" s="209"/>
      <c r="C93" s="209"/>
      <c r="D93" s="232">
        <v>51741</v>
      </c>
      <c r="E93" s="298" t="s">
        <v>1733</v>
      </c>
    </row>
    <row r="94" spans="1:5" s="224" customFormat="1" x14ac:dyDescent="0.25">
      <c r="A94" s="217"/>
      <c r="B94" s="209"/>
      <c r="C94" s="209"/>
      <c r="D94" s="232">
        <v>51742</v>
      </c>
      <c r="E94" s="298" t="s">
        <v>1734</v>
      </c>
    </row>
    <row r="95" spans="1:5" s="224" customFormat="1" x14ac:dyDescent="0.25">
      <c r="A95" s="217"/>
      <c r="B95" s="209"/>
      <c r="C95" s="209"/>
      <c r="D95" s="232" t="s">
        <v>1735</v>
      </c>
      <c r="E95" s="298" t="s">
        <v>1736</v>
      </c>
    </row>
    <row r="96" spans="1:5" x14ac:dyDescent="0.25">
      <c r="B96" s="263"/>
      <c r="C96" s="263">
        <v>5175</v>
      </c>
      <c r="D96" s="232"/>
      <c r="E96" s="292" t="s">
        <v>1737</v>
      </c>
    </row>
    <row r="97" spans="1:5" x14ac:dyDescent="0.25">
      <c r="C97" s="262"/>
      <c r="D97" s="232">
        <v>51751</v>
      </c>
      <c r="E97" s="298" t="s">
        <v>1738</v>
      </c>
    </row>
    <row r="98" spans="1:5" x14ac:dyDescent="0.25">
      <c r="C98" s="262"/>
      <c r="D98" s="232">
        <v>51752</v>
      </c>
      <c r="E98" s="298" t="s">
        <v>1739</v>
      </c>
    </row>
    <row r="99" spans="1:5" s="224" customFormat="1" x14ac:dyDescent="0.25">
      <c r="A99" s="217"/>
      <c r="B99" s="217"/>
      <c r="C99" s="217"/>
      <c r="D99" s="232" t="s">
        <v>1740</v>
      </c>
      <c r="E99" s="298" t="s">
        <v>1741</v>
      </c>
    </row>
    <row r="100" spans="1:5" s="224" customFormat="1" x14ac:dyDescent="0.25">
      <c r="A100" s="217"/>
      <c r="B100" s="217"/>
      <c r="C100" s="209">
        <v>5176</v>
      </c>
      <c r="D100" s="232"/>
      <c r="E100" s="292" t="s">
        <v>1742</v>
      </c>
    </row>
    <row r="101" spans="1:5" s="224" customFormat="1" x14ac:dyDescent="0.25">
      <c r="A101" s="217"/>
      <c r="B101" s="217"/>
      <c r="C101" s="217"/>
      <c r="D101" s="232">
        <v>51761</v>
      </c>
      <c r="E101" s="298" t="s">
        <v>1743</v>
      </c>
    </row>
    <row r="102" spans="1:5" s="224" customFormat="1" x14ac:dyDescent="0.25">
      <c r="A102" s="217"/>
      <c r="B102" s="217"/>
      <c r="C102" s="217"/>
      <c r="D102" s="232">
        <v>51762</v>
      </c>
      <c r="E102" s="298" t="s">
        <v>1744</v>
      </c>
    </row>
    <row r="103" spans="1:5" s="224" customFormat="1" x14ac:dyDescent="0.25">
      <c r="A103" s="217"/>
      <c r="B103" s="217"/>
      <c r="C103" s="217"/>
      <c r="D103" s="232" t="s">
        <v>1745</v>
      </c>
      <c r="E103" s="298" t="s">
        <v>1746</v>
      </c>
    </row>
    <row r="104" spans="1:5" s="225" customFormat="1" x14ac:dyDescent="0.25">
      <c r="B104" s="209"/>
      <c r="C104" s="209">
        <v>5177</v>
      </c>
      <c r="D104" s="211"/>
      <c r="E104" s="292" t="s">
        <v>1747</v>
      </c>
    </row>
    <row r="105" spans="1:5" s="224" customFormat="1" x14ac:dyDescent="0.25">
      <c r="A105" s="217"/>
      <c r="B105" s="217"/>
      <c r="C105" s="217"/>
      <c r="D105" s="232" t="s">
        <v>1748</v>
      </c>
      <c r="E105" s="298" t="s">
        <v>1749</v>
      </c>
    </row>
    <row r="106" spans="1:5" s="224" customFormat="1" x14ac:dyDescent="0.25">
      <c r="A106" s="217"/>
      <c r="B106" s="217"/>
      <c r="C106" s="217"/>
      <c r="D106" s="232" t="s">
        <v>1750</v>
      </c>
      <c r="E106" s="298" t="s">
        <v>1751</v>
      </c>
    </row>
    <row r="107" spans="1:5" s="224" customFormat="1" x14ac:dyDescent="0.25">
      <c r="A107" s="217"/>
      <c r="B107" s="217"/>
      <c r="C107" s="217"/>
      <c r="D107" s="232" t="s">
        <v>1752</v>
      </c>
      <c r="E107" s="298" t="s">
        <v>1753</v>
      </c>
    </row>
    <row r="108" spans="1:5" s="224" customFormat="1" x14ac:dyDescent="0.25">
      <c r="A108" s="217"/>
      <c r="B108" s="209">
        <v>518</v>
      </c>
      <c r="C108" s="217"/>
      <c r="D108" s="232"/>
      <c r="E108" s="292" t="s">
        <v>1754</v>
      </c>
    </row>
    <row r="109" spans="1:5" s="224" customFormat="1" x14ac:dyDescent="0.25">
      <c r="A109" s="217"/>
      <c r="B109" s="217"/>
      <c r="C109" s="209">
        <v>5181</v>
      </c>
      <c r="D109" s="232"/>
      <c r="E109" s="292" t="s">
        <v>1755</v>
      </c>
    </row>
    <row r="110" spans="1:5" s="224" customFormat="1" x14ac:dyDescent="0.25">
      <c r="A110" s="217"/>
      <c r="B110" s="217"/>
      <c r="C110" s="217"/>
      <c r="D110" s="232" t="s">
        <v>1756</v>
      </c>
      <c r="E110" s="298" t="s">
        <v>1757</v>
      </c>
    </row>
    <row r="111" spans="1:5" s="224" customFormat="1" x14ac:dyDescent="0.25">
      <c r="A111" s="217"/>
      <c r="B111" s="217"/>
      <c r="C111" s="217"/>
      <c r="D111" s="232" t="s">
        <v>1758</v>
      </c>
      <c r="E111" s="298" t="s">
        <v>1759</v>
      </c>
    </row>
    <row r="112" spans="1:5" s="224" customFormat="1" x14ac:dyDescent="0.25">
      <c r="A112" s="217"/>
      <c r="B112" s="217"/>
      <c r="C112" s="209">
        <v>5182</v>
      </c>
      <c r="D112" s="232"/>
      <c r="E112" s="292" t="s">
        <v>1760</v>
      </c>
    </row>
    <row r="113" spans="1:5" s="224" customFormat="1" x14ac:dyDescent="0.25">
      <c r="A113" s="217"/>
      <c r="B113" s="217"/>
      <c r="C113" s="217"/>
      <c r="D113" s="232" t="s">
        <v>1761</v>
      </c>
      <c r="E113" s="298" t="s">
        <v>1762</v>
      </c>
    </row>
    <row r="114" spans="1:5" s="224" customFormat="1" x14ac:dyDescent="0.25">
      <c r="A114" s="217"/>
      <c r="B114" s="217"/>
      <c r="C114" s="217"/>
      <c r="D114" s="232" t="s">
        <v>1763</v>
      </c>
      <c r="E114" s="298" t="s">
        <v>1764</v>
      </c>
    </row>
    <row r="115" spans="1:5" s="224" customFormat="1" x14ac:dyDescent="0.25">
      <c r="A115" s="217"/>
      <c r="B115" s="217"/>
      <c r="C115" s="209">
        <v>5183</v>
      </c>
      <c r="D115" s="232"/>
      <c r="E115" s="292" t="s">
        <v>1765</v>
      </c>
    </row>
    <row r="116" spans="1:5" s="224" customFormat="1" x14ac:dyDescent="0.25">
      <c r="A116" s="217"/>
      <c r="B116" s="217"/>
      <c r="C116" s="217"/>
      <c r="D116" s="232" t="s">
        <v>1766</v>
      </c>
      <c r="E116" s="298" t="s">
        <v>1767</v>
      </c>
    </row>
    <row r="117" spans="1:5" s="224" customFormat="1" x14ac:dyDescent="0.25">
      <c r="A117" s="217"/>
      <c r="B117" s="217"/>
      <c r="C117" s="217"/>
      <c r="D117" s="232" t="s">
        <v>1768</v>
      </c>
      <c r="E117" s="298" t="s">
        <v>1769</v>
      </c>
    </row>
    <row r="118" spans="1:5" s="213" customFormat="1" ht="17.399999999999999" x14ac:dyDescent="0.3">
      <c r="A118" s="290" t="s">
        <v>111</v>
      </c>
      <c r="B118" s="263"/>
      <c r="C118" s="307"/>
      <c r="D118" s="308"/>
      <c r="E118" s="292" t="s">
        <v>1770</v>
      </c>
    </row>
    <row r="119" spans="1:5" s="214" customFormat="1" ht="15.6" x14ac:dyDescent="0.3">
      <c r="A119" s="263"/>
      <c r="B119" s="290" t="s">
        <v>1771</v>
      </c>
      <c r="C119" s="293"/>
      <c r="D119" s="294"/>
      <c r="E119" s="292" t="s">
        <v>1772</v>
      </c>
    </row>
    <row r="120" spans="1:5" s="216" customFormat="1" x14ac:dyDescent="0.25">
      <c r="A120" s="263"/>
      <c r="B120" s="263"/>
      <c r="C120" s="295" t="s">
        <v>1773</v>
      </c>
      <c r="D120" s="211"/>
      <c r="E120" s="292" t="s">
        <v>1774</v>
      </c>
    </row>
    <row r="121" spans="1:5" ht="26.4" x14ac:dyDescent="0.25">
      <c r="C121" s="296"/>
      <c r="D121" s="297" t="s">
        <v>1775</v>
      </c>
      <c r="E121" s="298" t="s">
        <v>1776</v>
      </c>
    </row>
    <row r="122" spans="1:5" s="216" customFormat="1" x14ac:dyDescent="0.25">
      <c r="A122" s="263"/>
      <c r="B122" s="263"/>
      <c r="C122" s="295" t="s">
        <v>1777</v>
      </c>
      <c r="D122" s="211"/>
      <c r="E122" s="292" t="s">
        <v>1778</v>
      </c>
    </row>
    <row r="123" spans="1:5" ht="26.4" x14ac:dyDescent="0.25">
      <c r="C123" s="296"/>
      <c r="D123" s="297" t="s">
        <v>1779</v>
      </c>
      <c r="E123" s="298" t="s">
        <v>1778</v>
      </c>
    </row>
    <row r="124" spans="1:5" s="214" customFormat="1" ht="15.6" x14ac:dyDescent="0.3">
      <c r="A124" s="263"/>
      <c r="B124" s="290" t="s">
        <v>1780</v>
      </c>
      <c r="C124" s="293"/>
      <c r="D124" s="294"/>
      <c r="E124" s="292" t="s">
        <v>1781</v>
      </c>
    </row>
    <row r="125" spans="1:5" s="216" customFormat="1" x14ac:dyDescent="0.25">
      <c r="A125" s="263"/>
      <c r="B125" s="263"/>
      <c r="C125" s="295" t="s">
        <v>1782</v>
      </c>
      <c r="D125" s="211"/>
      <c r="E125" s="292" t="s">
        <v>1783</v>
      </c>
    </row>
    <row r="126" spans="1:5" ht="26.4" x14ac:dyDescent="0.25">
      <c r="C126" s="296"/>
      <c r="D126" s="297" t="s">
        <v>1784</v>
      </c>
      <c r="E126" s="298" t="s">
        <v>1783</v>
      </c>
    </row>
    <row r="127" spans="1:5" s="216" customFormat="1" x14ac:dyDescent="0.25">
      <c r="A127" s="263"/>
      <c r="B127" s="263"/>
      <c r="C127" s="295" t="s">
        <v>1785</v>
      </c>
      <c r="D127" s="211"/>
      <c r="E127" s="292" t="s">
        <v>1786</v>
      </c>
    </row>
    <row r="128" spans="1:5" ht="26.4" x14ac:dyDescent="0.25">
      <c r="C128" s="296"/>
      <c r="D128" s="297" t="s">
        <v>1787</v>
      </c>
      <c r="E128" s="298" t="s">
        <v>1786</v>
      </c>
    </row>
    <row r="129" spans="1:5" s="214" customFormat="1" ht="15.6" x14ac:dyDescent="0.3">
      <c r="A129" s="263"/>
      <c r="B129" s="290" t="s">
        <v>1788</v>
      </c>
      <c r="C129" s="293"/>
      <c r="D129" s="294"/>
      <c r="E129" s="292" t="s">
        <v>1789</v>
      </c>
    </row>
    <row r="130" spans="1:5" s="216" customFormat="1" x14ac:dyDescent="0.25">
      <c r="A130" s="263"/>
      <c r="B130" s="263"/>
      <c r="C130" s="295" t="s">
        <v>1790</v>
      </c>
      <c r="D130" s="211"/>
      <c r="E130" s="292" t="s">
        <v>1791</v>
      </c>
    </row>
    <row r="131" spans="1:5" ht="26.4" x14ac:dyDescent="0.25">
      <c r="C131" s="296"/>
      <c r="D131" s="297" t="s">
        <v>1792</v>
      </c>
      <c r="E131" s="298" t="s">
        <v>1793</v>
      </c>
    </row>
    <row r="132" spans="1:5" ht="26.4" x14ac:dyDescent="0.25">
      <c r="C132" s="296"/>
      <c r="D132" s="297" t="s">
        <v>1794</v>
      </c>
      <c r="E132" s="298" t="s">
        <v>1795</v>
      </c>
    </row>
    <row r="133" spans="1:5" s="216" customFormat="1" x14ac:dyDescent="0.25">
      <c r="A133" s="263"/>
      <c r="B133" s="263"/>
      <c r="C133" s="295" t="s">
        <v>1796</v>
      </c>
      <c r="D133" s="211"/>
      <c r="E133" s="292" t="s">
        <v>1797</v>
      </c>
    </row>
    <row r="134" spans="1:5" ht="26.4" x14ac:dyDescent="0.25">
      <c r="C134" s="296"/>
      <c r="D134" s="297" t="s">
        <v>1798</v>
      </c>
      <c r="E134" s="298" t="s">
        <v>1799</v>
      </c>
    </row>
    <row r="135" spans="1:5" ht="26.4" x14ac:dyDescent="0.25">
      <c r="C135" s="296"/>
      <c r="D135" s="297" t="s">
        <v>1800</v>
      </c>
      <c r="E135" s="298" t="s">
        <v>1801</v>
      </c>
    </row>
    <row r="136" spans="1:5" s="214" customFormat="1" ht="15.6" x14ac:dyDescent="0.3">
      <c r="A136" s="263"/>
      <c r="B136" s="290" t="s">
        <v>1802</v>
      </c>
      <c r="C136" s="293"/>
      <c r="D136" s="294"/>
      <c r="E136" s="292" t="s">
        <v>1803</v>
      </c>
    </row>
    <row r="137" spans="1:5" s="216" customFormat="1" x14ac:dyDescent="0.25">
      <c r="A137" s="263"/>
      <c r="B137" s="263"/>
      <c r="C137" s="295" t="s">
        <v>1804</v>
      </c>
      <c r="D137" s="211"/>
      <c r="E137" s="292" t="s">
        <v>1805</v>
      </c>
    </row>
    <row r="138" spans="1:5" ht="26.4" x14ac:dyDescent="0.25">
      <c r="C138" s="296"/>
      <c r="D138" s="297" t="s">
        <v>1806</v>
      </c>
      <c r="E138" s="298" t="s">
        <v>1807</v>
      </c>
    </row>
    <row r="139" spans="1:5" ht="26.4" x14ac:dyDescent="0.25">
      <c r="C139" s="296"/>
      <c r="D139" s="297" t="s">
        <v>1808</v>
      </c>
      <c r="E139" s="298" t="s">
        <v>1809</v>
      </c>
    </row>
    <row r="140" spans="1:5" s="216" customFormat="1" x14ac:dyDescent="0.25">
      <c r="A140" s="263"/>
      <c r="B140" s="263"/>
      <c r="C140" s="295" t="s">
        <v>1810</v>
      </c>
      <c r="D140" s="211"/>
      <c r="E140" s="292" t="s">
        <v>1811</v>
      </c>
    </row>
    <row r="141" spans="1:5" ht="26.4" x14ac:dyDescent="0.25">
      <c r="C141" s="296"/>
      <c r="D141" s="297" t="s">
        <v>1812</v>
      </c>
      <c r="E141" s="298" t="s">
        <v>1813</v>
      </c>
    </row>
    <row r="142" spans="1:5" ht="26.4" x14ac:dyDescent="0.25">
      <c r="C142" s="296"/>
      <c r="D142" s="297" t="s">
        <v>1814</v>
      </c>
      <c r="E142" s="298" t="s">
        <v>1815</v>
      </c>
    </row>
    <row r="143" spans="1:5" s="213" customFormat="1" ht="17.399999999999999" x14ac:dyDescent="0.3">
      <c r="A143" s="290" t="s">
        <v>1816</v>
      </c>
      <c r="B143" s="263"/>
      <c r="C143" s="307"/>
      <c r="D143" s="308"/>
      <c r="E143" s="292" t="s">
        <v>1817</v>
      </c>
    </row>
    <row r="144" spans="1:5" s="214" customFormat="1" ht="15.6" x14ac:dyDescent="0.3">
      <c r="A144" s="263"/>
      <c r="B144" s="290" t="s">
        <v>1818</v>
      </c>
      <c r="C144" s="293"/>
      <c r="D144" s="294"/>
      <c r="E144" s="292" t="s">
        <v>1819</v>
      </c>
    </row>
    <row r="145" spans="1:5" s="216" customFormat="1" ht="12.75" customHeight="1" x14ac:dyDescent="0.25">
      <c r="A145" s="263"/>
      <c r="B145" s="263"/>
      <c r="C145" s="291" t="s">
        <v>1820</v>
      </c>
      <c r="D145" s="300"/>
      <c r="E145" s="292" t="s">
        <v>1821</v>
      </c>
    </row>
    <row r="146" spans="1:5" ht="26.4" x14ac:dyDescent="0.25">
      <c r="C146" s="296"/>
      <c r="D146" s="297" t="s">
        <v>1822</v>
      </c>
      <c r="E146" s="298" t="s">
        <v>1821</v>
      </c>
    </row>
    <row r="147" spans="1:5" s="216" customFormat="1" ht="12.75" customHeight="1" x14ac:dyDescent="0.25">
      <c r="A147" s="263"/>
      <c r="B147" s="263"/>
      <c r="C147" s="291" t="s">
        <v>1823</v>
      </c>
      <c r="D147" s="300"/>
      <c r="E147" s="292" t="s">
        <v>1824</v>
      </c>
    </row>
    <row r="148" spans="1:5" ht="12.75" customHeight="1" x14ac:dyDescent="0.25">
      <c r="C148" s="296"/>
      <c r="D148" s="297" t="s">
        <v>1825</v>
      </c>
      <c r="E148" s="298" t="s">
        <v>1824</v>
      </c>
    </row>
    <row r="149" spans="1:5" s="216" customFormat="1" x14ac:dyDescent="0.25">
      <c r="A149" s="263"/>
      <c r="B149" s="263"/>
      <c r="C149" s="291" t="s">
        <v>1826</v>
      </c>
      <c r="D149" s="300"/>
      <c r="E149" s="292" t="s">
        <v>1827</v>
      </c>
    </row>
    <row r="150" spans="1:5" ht="26.4" x14ac:dyDescent="0.25">
      <c r="C150" s="296"/>
      <c r="D150" s="297" t="s">
        <v>1828</v>
      </c>
      <c r="E150" s="298" t="s">
        <v>1827</v>
      </c>
    </row>
    <row r="151" spans="1:5" s="214" customFormat="1" ht="15.6" x14ac:dyDescent="0.3">
      <c r="A151" s="263"/>
      <c r="B151" s="290" t="s">
        <v>1829</v>
      </c>
      <c r="C151" s="293"/>
      <c r="D151" s="294"/>
      <c r="E151" s="292" t="s">
        <v>1830</v>
      </c>
    </row>
    <row r="152" spans="1:5" s="216" customFormat="1" x14ac:dyDescent="0.25">
      <c r="A152" s="263"/>
      <c r="B152" s="263"/>
      <c r="C152" s="295" t="s">
        <v>1831</v>
      </c>
      <c r="D152" s="211"/>
      <c r="E152" s="292" t="s">
        <v>1830</v>
      </c>
    </row>
    <row r="153" spans="1:5" ht="26.4" x14ac:dyDescent="0.25">
      <c r="C153" s="296"/>
      <c r="D153" s="297" t="s">
        <v>1832</v>
      </c>
      <c r="E153" s="298" t="s">
        <v>1830</v>
      </c>
    </row>
    <row r="154" spans="1:5" s="214" customFormat="1" ht="15.6" x14ac:dyDescent="0.3">
      <c r="A154" s="263"/>
      <c r="B154" s="290" t="s">
        <v>1833</v>
      </c>
      <c r="C154" s="293"/>
      <c r="D154" s="294"/>
      <c r="E154" s="292" t="s">
        <v>1834</v>
      </c>
    </row>
    <row r="155" spans="1:5" s="216" customFormat="1" x14ac:dyDescent="0.25">
      <c r="A155" s="263"/>
      <c r="B155" s="263"/>
      <c r="C155" s="295" t="s">
        <v>1835</v>
      </c>
      <c r="D155" s="211"/>
      <c r="E155" s="292" t="s">
        <v>1836</v>
      </c>
    </row>
    <row r="156" spans="1:5" ht="26.4" x14ac:dyDescent="0.25">
      <c r="C156" s="296"/>
      <c r="D156" s="297" t="s">
        <v>1837</v>
      </c>
      <c r="E156" s="298" t="s">
        <v>1838</v>
      </c>
    </row>
    <row r="157" spans="1:5" ht="26.4" x14ac:dyDescent="0.25">
      <c r="C157" s="296"/>
      <c r="D157" s="297" t="s">
        <v>1839</v>
      </c>
      <c r="E157" s="298" t="s">
        <v>1840</v>
      </c>
    </row>
    <row r="158" spans="1:5" ht="26.4" x14ac:dyDescent="0.25">
      <c r="C158" s="296"/>
      <c r="D158" s="297" t="s">
        <v>1841</v>
      </c>
      <c r="E158" s="298" t="s">
        <v>1842</v>
      </c>
    </row>
    <row r="159" spans="1:5" s="216" customFormat="1" x14ac:dyDescent="0.25">
      <c r="A159" s="263"/>
      <c r="B159" s="263"/>
      <c r="C159" s="295" t="s">
        <v>1843</v>
      </c>
      <c r="D159" s="211"/>
      <c r="E159" s="292" t="s">
        <v>1844</v>
      </c>
    </row>
    <row r="160" spans="1:5" ht="26.4" x14ac:dyDescent="0.25">
      <c r="C160" s="296"/>
      <c r="D160" s="297" t="s">
        <v>1845</v>
      </c>
      <c r="E160" s="298" t="s">
        <v>1846</v>
      </c>
    </row>
    <row r="161" spans="1:5" ht="26.4" x14ac:dyDescent="0.25">
      <c r="C161" s="296"/>
      <c r="D161" s="297" t="s">
        <v>1847</v>
      </c>
      <c r="E161" s="298" t="s">
        <v>1848</v>
      </c>
    </row>
    <row r="162" spans="1:5" ht="12.75" customHeight="1" x14ac:dyDescent="0.25">
      <c r="C162" s="296"/>
      <c r="D162" s="297" t="s">
        <v>1849</v>
      </c>
      <c r="E162" s="298" t="s">
        <v>1850</v>
      </c>
    </row>
    <row r="163" spans="1:5" s="214" customFormat="1" ht="15.6" x14ac:dyDescent="0.3">
      <c r="A163" s="263"/>
      <c r="B163" s="290" t="s">
        <v>1851</v>
      </c>
      <c r="C163" s="293"/>
      <c r="D163" s="294"/>
      <c r="E163" s="292" t="s">
        <v>1852</v>
      </c>
    </row>
    <row r="164" spans="1:5" s="216" customFormat="1" x14ac:dyDescent="0.25">
      <c r="A164" s="263"/>
      <c r="B164" s="263"/>
      <c r="C164" s="295" t="s">
        <v>1853</v>
      </c>
      <c r="D164" s="211"/>
      <c r="E164" s="292" t="s">
        <v>30</v>
      </c>
    </row>
    <row r="165" spans="1:5" ht="26.4" x14ac:dyDescent="0.25">
      <c r="C165" s="296"/>
      <c r="D165" s="297" t="s">
        <v>1854</v>
      </c>
      <c r="E165" s="298" t="s">
        <v>30</v>
      </c>
    </row>
    <row r="166" spans="1:5" s="216" customFormat="1" x14ac:dyDescent="0.25">
      <c r="A166" s="263"/>
      <c r="B166" s="263"/>
      <c r="C166" s="295" t="s">
        <v>1855</v>
      </c>
      <c r="D166" s="211"/>
      <c r="E166" s="292" t="s">
        <v>1856</v>
      </c>
    </row>
    <row r="167" spans="1:5" ht="26.4" x14ac:dyDescent="0.25">
      <c r="C167" s="296"/>
      <c r="D167" s="297" t="s">
        <v>1857</v>
      </c>
      <c r="E167" s="298" t="s">
        <v>1856</v>
      </c>
    </row>
    <row r="168" spans="1:5" s="213" customFormat="1" ht="17.399999999999999" x14ac:dyDescent="0.3">
      <c r="A168" s="290" t="s">
        <v>1858</v>
      </c>
      <c r="B168" s="263"/>
      <c r="C168" s="307"/>
      <c r="D168" s="308"/>
      <c r="E168" s="292" t="s">
        <v>131</v>
      </c>
    </row>
    <row r="169" spans="1:5" s="214" customFormat="1" ht="26.4" x14ac:dyDescent="0.3">
      <c r="A169" s="263"/>
      <c r="B169" s="290" t="s">
        <v>1859</v>
      </c>
      <c r="C169" s="293"/>
      <c r="D169" s="294"/>
      <c r="E169" s="292" t="s">
        <v>1860</v>
      </c>
    </row>
    <row r="170" spans="1:5" s="216" customFormat="1" ht="15.75" customHeight="1" x14ac:dyDescent="0.25">
      <c r="A170" s="263"/>
      <c r="B170" s="263"/>
      <c r="C170" s="295" t="s">
        <v>1861</v>
      </c>
      <c r="D170" s="211"/>
      <c r="E170" s="292" t="s">
        <v>1862</v>
      </c>
    </row>
    <row r="171" spans="1:5" ht="26.4" x14ac:dyDescent="0.25">
      <c r="C171" s="296"/>
      <c r="D171" s="297" t="s">
        <v>1863</v>
      </c>
      <c r="E171" s="298" t="s">
        <v>1864</v>
      </c>
    </row>
    <row r="172" spans="1:5" ht="26.4" x14ac:dyDescent="0.25">
      <c r="C172" s="296"/>
      <c r="D172" s="297" t="s">
        <v>1865</v>
      </c>
      <c r="E172" s="298" t="s">
        <v>1866</v>
      </c>
    </row>
    <row r="173" spans="1:5" x14ac:dyDescent="0.25">
      <c r="C173" s="299" t="s">
        <v>1867</v>
      </c>
      <c r="D173" s="300"/>
      <c r="E173" s="301" t="s">
        <v>1868</v>
      </c>
    </row>
    <row r="174" spans="1:5" ht="26.4" x14ac:dyDescent="0.25">
      <c r="C174" s="296"/>
      <c r="D174" s="302" t="s">
        <v>1869</v>
      </c>
      <c r="E174" s="303" t="s">
        <v>1870</v>
      </c>
    </row>
    <row r="175" spans="1:5" ht="26.4" x14ac:dyDescent="0.25">
      <c r="C175" s="296"/>
      <c r="D175" s="302" t="s">
        <v>1871</v>
      </c>
      <c r="E175" s="303" t="s">
        <v>1872</v>
      </c>
    </row>
    <row r="176" spans="1:5" ht="12.75" customHeight="1" x14ac:dyDescent="0.25">
      <c r="C176" s="299" t="s">
        <v>1873</v>
      </c>
      <c r="D176" s="300"/>
      <c r="E176" s="292" t="s">
        <v>1874</v>
      </c>
    </row>
    <row r="177" spans="1:5" ht="26.4" x14ac:dyDescent="0.25">
      <c r="C177" s="296"/>
      <c r="D177" s="302" t="s">
        <v>1875</v>
      </c>
      <c r="E177" s="298" t="s">
        <v>1876</v>
      </c>
    </row>
    <row r="178" spans="1:5" ht="26.4" x14ac:dyDescent="0.25">
      <c r="C178" s="296"/>
      <c r="D178" s="302" t="s">
        <v>1877</v>
      </c>
      <c r="E178" s="298" t="s">
        <v>1878</v>
      </c>
    </row>
    <row r="179" spans="1:5" x14ac:dyDescent="0.25">
      <c r="C179" s="299" t="s">
        <v>1879</v>
      </c>
      <c r="D179" s="300"/>
      <c r="E179" s="301" t="s">
        <v>1880</v>
      </c>
    </row>
    <row r="180" spans="1:5" ht="26.4" x14ac:dyDescent="0.25">
      <c r="C180" s="296"/>
      <c r="D180" s="302" t="s">
        <v>1881</v>
      </c>
      <c r="E180" s="303" t="s">
        <v>1882</v>
      </c>
    </row>
    <row r="181" spans="1:5" ht="26.4" x14ac:dyDescent="0.25">
      <c r="C181" s="296"/>
      <c r="D181" s="302" t="s">
        <v>1883</v>
      </c>
      <c r="E181" s="303" t="s">
        <v>1884</v>
      </c>
    </row>
    <row r="182" spans="1:5" s="309" customFormat="1" ht="15.6" x14ac:dyDescent="0.3">
      <c r="A182" s="263"/>
      <c r="B182" s="305" t="s">
        <v>1885</v>
      </c>
      <c r="C182" s="293"/>
      <c r="D182" s="294"/>
      <c r="E182" s="292" t="s">
        <v>1886</v>
      </c>
    </row>
    <row r="183" spans="1:5" s="216" customFormat="1" x14ac:dyDescent="0.25">
      <c r="A183" s="263"/>
      <c r="B183" s="263"/>
      <c r="C183" s="291" t="s">
        <v>1887</v>
      </c>
      <c r="D183" s="300"/>
      <c r="E183" s="292" t="s">
        <v>1888</v>
      </c>
    </row>
    <row r="184" spans="1:5" ht="26.4" x14ac:dyDescent="0.25">
      <c r="C184" s="296"/>
      <c r="D184" s="297" t="s">
        <v>1889</v>
      </c>
      <c r="E184" s="298" t="s">
        <v>1890</v>
      </c>
    </row>
    <row r="185" spans="1:5" ht="26.4" x14ac:dyDescent="0.25">
      <c r="C185" s="296"/>
      <c r="D185" s="297" t="s">
        <v>1891</v>
      </c>
      <c r="E185" s="298" t="s">
        <v>1892</v>
      </c>
    </row>
    <row r="186" spans="1:5" s="255" customFormat="1" ht="26.4" x14ac:dyDescent="0.25">
      <c r="A186" s="250"/>
      <c r="B186" s="250"/>
      <c r="C186" s="310"/>
      <c r="D186" s="311" t="s">
        <v>1893</v>
      </c>
      <c r="E186" s="312" t="s">
        <v>1894</v>
      </c>
    </row>
    <row r="187" spans="1:5" s="255" customFormat="1" ht="26.4" x14ac:dyDescent="0.25">
      <c r="A187" s="250"/>
      <c r="B187" s="250"/>
      <c r="C187" s="310"/>
      <c r="D187" s="311" t="s">
        <v>1895</v>
      </c>
      <c r="E187" s="312" t="s">
        <v>1896</v>
      </c>
    </row>
    <row r="188" spans="1:5" s="216" customFormat="1" ht="16.5" customHeight="1" x14ac:dyDescent="0.25">
      <c r="A188" s="263"/>
      <c r="B188" s="263"/>
      <c r="C188" s="291" t="s">
        <v>1897</v>
      </c>
      <c r="D188" s="300"/>
      <c r="E188" s="292" t="s">
        <v>1898</v>
      </c>
    </row>
    <row r="189" spans="1:5" ht="26.4" x14ac:dyDescent="0.25">
      <c r="C189" s="296"/>
      <c r="D189" s="297" t="s">
        <v>1899</v>
      </c>
      <c r="E189" s="298" t="s">
        <v>1900</v>
      </c>
    </row>
    <row r="190" spans="1:5" ht="26.4" x14ac:dyDescent="0.25">
      <c r="C190" s="296"/>
      <c r="D190" s="297" t="s">
        <v>1901</v>
      </c>
      <c r="E190" s="298" t="s">
        <v>1902</v>
      </c>
    </row>
    <row r="191" spans="1:5" s="224" customFormat="1" ht="26.4" x14ac:dyDescent="0.25">
      <c r="A191" s="217"/>
      <c r="B191" s="217"/>
      <c r="C191" s="296"/>
      <c r="D191" s="297" t="s">
        <v>1903</v>
      </c>
      <c r="E191" s="298" t="s">
        <v>1904</v>
      </c>
    </row>
    <row r="192" spans="1:5" s="225" customFormat="1" x14ac:dyDescent="0.25">
      <c r="A192" s="209"/>
      <c r="B192" s="209"/>
      <c r="C192" s="291" t="s">
        <v>1905</v>
      </c>
      <c r="D192" s="300"/>
      <c r="E192" s="292" t="s">
        <v>1906</v>
      </c>
    </row>
    <row r="193" spans="1:5" s="224" customFormat="1" ht="13.5" customHeight="1" x14ac:dyDescent="0.25">
      <c r="A193" s="217"/>
      <c r="B193" s="217"/>
      <c r="C193" s="296"/>
      <c r="D193" s="297" t="s">
        <v>1907</v>
      </c>
      <c r="E193" s="298" t="s">
        <v>1908</v>
      </c>
    </row>
    <row r="194" spans="1:5" s="224" customFormat="1" ht="15.75" customHeight="1" x14ac:dyDescent="0.25">
      <c r="A194" s="217"/>
      <c r="B194" s="217"/>
      <c r="C194" s="296"/>
      <c r="D194" s="297" t="s">
        <v>1909</v>
      </c>
      <c r="E194" s="298" t="s">
        <v>1910</v>
      </c>
    </row>
    <row r="195" spans="1:5" s="224" customFormat="1" ht="26.4" x14ac:dyDescent="0.25">
      <c r="A195" s="217"/>
      <c r="B195" s="217"/>
      <c r="C195" s="296"/>
      <c r="D195" s="297" t="s">
        <v>1911</v>
      </c>
      <c r="E195" s="298" t="s">
        <v>1912</v>
      </c>
    </row>
    <row r="196" spans="1:5" s="224" customFormat="1" ht="14.25" customHeight="1" x14ac:dyDescent="0.25">
      <c r="A196" s="217"/>
      <c r="B196" s="217"/>
      <c r="C196" s="296"/>
      <c r="D196" s="297" t="s">
        <v>1913</v>
      </c>
      <c r="E196" s="298" t="s">
        <v>1914</v>
      </c>
    </row>
    <row r="197" spans="1:5" s="274" customFormat="1" ht="15.6" x14ac:dyDescent="0.3">
      <c r="A197" s="209"/>
      <c r="B197" s="290" t="s">
        <v>1915</v>
      </c>
      <c r="C197" s="293"/>
      <c r="D197" s="294"/>
      <c r="E197" s="292" t="s">
        <v>1916</v>
      </c>
    </row>
    <row r="198" spans="1:5" s="225" customFormat="1" x14ac:dyDescent="0.25">
      <c r="A198" s="209"/>
      <c r="B198" s="209"/>
      <c r="C198" s="295" t="s">
        <v>1917</v>
      </c>
      <c r="D198" s="211"/>
      <c r="E198" s="292" t="s">
        <v>1916</v>
      </c>
    </row>
    <row r="199" spans="1:5" s="224" customFormat="1" ht="26.4" x14ac:dyDescent="0.25">
      <c r="A199" s="217"/>
      <c r="B199" s="217"/>
      <c r="C199" s="296"/>
      <c r="D199" s="297" t="s">
        <v>1918</v>
      </c>
      <c r="E199" s="298" t="s">
        <v>1919</v>
      </c>
    </row>
    <row r="200" spans="1:5" s="224" customFormat="1" ht="26.4" x14ac:dyDescent="0.25">
      <c r="A200" s="217"/>
      <c r="B200" s="217"/>
      <c r="C200" s="296"/>
      <c r="D200" s="297" t="s">
        <v>1920</v>
      </c>
      <c r="E200" s="298" t="s">
        <v>1921</v>
      </c>
    </row>
    <row r="201" spans="1:5" s="224" customFormat="1" ht="26.4" x14ac:dyDescent="0.25">
      <c r="A201" s="217"/>
      <c r="B201" s="217"/>
      <c r="C201" s="296"/>
      <c r="D201" s="297" t="s">
        <v>1922</v>
      </c>
      <c r="E201" s="298" t="s">
        <v>1923</v>
      </c>
    </row>
    <row r="202" spans="1:5" s="224" customFormat="1" ht="26.4" x14ac:dyDescent="0.25">
      <c r="A202" s="217"/>
      <c r="B202" s="217"/>
      <c r="C202" s="296"/>
      <c r="D202" s="297" t="s">
        <v>1924</v>
      </c>
      <c r="E202" s="298" t="s">
        <v>1925</v>
      </c>
    </row>
    <row r="203" spans="1:5" s="274" customFormat="1" ht="15.6" x14ac:dyDescent="0.3">
      <c r="A203" s="209"/>
      <c r="B203" s="290" t="s">
        <v>1926</v>
      </c>
      <c r="C203" s="293"/>
      <c r="D203" s="294"/>
      <c r="E203" s="292" t="s">
        <v>1927</v>
      </c>
    </row>
    <row r="204" spans="1:5" s="225" customFormat="1" x14ac:dyDescent="0.25">
      <c r="A204" s="209"/>
      <c r="B204" s="209"/>
      <c r="C204" s="291" t="s">
        <v>1928</v>
      </c>
      <c r="D204" s="300"/>
      <c r="E204" s="292" t="s">
        <v>1929</v>
      </c>
    </row>
    <row r="205" spans="1:5" s="224" customFormat="1" ht="15" customHeight="1" x14ac:dyDescent="0.25">
      <c r="A205" s="217"/>
      <c r="B205" s="217"/>
      <c r="C205" s="296"/>
      <c r="D205" s="297" t="s">
        <v>1930</v>
      </c>
      <c r="E205" s="298" t="s">
        <v>1931</v>
      </c>
    </row>
    <row r="206" spans="1:5" s="224" customFormat="1" ht="15" customHeight="1" x14ac:dyDescent="0.25">
      <c r="A206" s="217"/>
      <c r="B206" s="217"/>
      <c r="C206" s="296"/>
      <c r="D206" s="297" t="s">
        <v>1932</v>
      </c>
      <c r="E206" s="298" t="s">
        <v>1933</v>
      </c>
    </row>
    <row r="207" spans="1:5" s="224" customFormat="1" ht="26.4" x14ac:dyDescent="0.25">
      <c r="A207" s="217"/>
      <c r="B207" s="217"/>
      <c r="C207" s="296"/>
      <c r="D207" s="297" t="s">
        <v>1934</v>
      </c>
      <c r="E207" s="298" t="s">
        <v>1935</v>
      </c>
    </row>
    <row r="208" spans="1:5" s="224" customFormat="1" ht="13.5" customHeight="1" x14ac:dyDescent="0.25">
      <c r="A208" s="217"/>
      <c r="B208" s="217"/>
      <c r="C208" s="296"/>
      <c r="D208" s="297" t="s">
        <v>1936</v>
      </c>
      <c r="E208" s="298" t="s">
        <v>1937</v>
      </c>
    </row>
    <row r="209" spans="1:5" s="216" customFormat="1" x14ac:dyDescent="0.25">
      <c r="A209" s="263"/>
      <c r="B209" s="263"/>
      <c r="C209" s="291" t="s">
        <v>1938</v>
      </c>
      <c r="D209" s="300"/>
      <c r="E209" s="292" t="s">
        <v>1939</v>
      </c>
    </row>
    <row r="210" spans="1:5" ht="26.4" x14ac:dyDescent="0.25">
      <c r="C210" s="296"/>
      <c r="D210" s="297" t="s">
        <v>1940</v>
      </c>
      <c r="E210" s="298" t="s">
        <v>1941</v>
      </c>
    </row>
    <row r="211" spans="1:5" ht="26.4" x14ac:dyDescent="0.25">
      <c r="C211" s="296"/>
      <c r="D211" s="297" t="s">
        <v>1942</v>
      </c>
      <c r="E211" s="298" t="s">
        <v>1943</v>
      </c>
    </row>
    <row r="212" spans="1:5" s="224" customFormat="1" ht="26.4" x14ac:dyDescent="0.25">
      <c r="A212" s="217"/>
      <c r="B212" s="217"/>
      <c r="C212" s="296"/>
      <c r="D212" s="297" t="s">
        <v>1944</v>
      </c>
      <c r="E212" s="298" t="s">
        <v>1945</v>
      </c>
    </row>
    <row r="213" spans="1:5" s="225" customFormat="1" x14ac:dyDescent="0.25">
      <c r="A213" s="209"/>
      <c r="B213" s="209"/>
      <c r="C213" s="291" t="s">
        <v>1946</v>
      </c>
      <c r="D213" s="300"/>
      <c r="E213" s="292" t="s">
        <v>1947</v>
      </c>
    </row>
    <row r="214" spans="1:5" s="224" customFormat="1" ht="26.4" x14ac:dyDescent="0.25">
      <c r="A214" s="217"/>
      <c r="B214" s="217"/>
      <c r="C214" s="296"/>
      <c r="D214" s="297" t="s">
        <v>1948</v>
      </c>
      <c r="E214" s="298" t="s">
        <v>1949</v>
      </c>
    </row>
    <row r="215" spans="1:5" s="224" customFormat="1" ht="26.4" x14ac:dyDescent="0.25">
      <c r="A215" s="217"/>
      <c r="B215" s="217"/>
      <c r="C215" s="296"/>
      <c r="D215" s="297" t="s">
        <v>1950</v>
      </c>
      <c r="E215" s="298" t="s">
        <v>1951</v>
      </c>
    </row>
    <row r="216" spans="1:5" s="224" customFormat="1" ht="26.4" x14ac:dyDescent="0.25">
      <c r="A216" s="217"/>
      <c r="B216" s="217"/>
      <c r="C216" s="296"/>
      <c r="D216" s="297" t="s">
        <v>1952</v>
      </c>
      <c r="E216" s="298" t="s">
        <v>1953</v>
      </c>
    </row>
    <row r="217" spans="1:5" s="224" customFormat="1" ht="26.4" x14ac:dyDescent="0.25">
      <c r="A217" s="217"/>
      <c r="B217" s="217"/>
      <c r="C217" s="296"/>
      <c r="D217" s="297" t="s">
        <v>1954</v>
      </c>
      <c r="E217" s="298" t="s">
        <v>1955</v>
      </c>
    </row>
    <row r="218" spans="1:5" s="225" customFormat="1" x14ac:dyDescent="0.25">
      <c r="A218" s="209"/>
      <c r="B218" s="209"/>
      <c r="C218" s="291" t="s">
        <v>1956</v>
      </c>
      <c r="D218" s="300"/>
      <c r="E218" s="292" t="s">
        <v>1957</v>
      </c>
    </row>
    <row r="219" spans="1:5" s="224" customFormat="1" ht="26.4" x14ac:dyDescent="0.25">
      <c r="A219" s="217"/>
      <c r="B219" s="217"/>
      <c r="C219" s="296"/>
      <c r="D219" s="297" t="s">
        <v>1958</v>
      </c>
      <c r="E219" s="298" t="s">
        <v>1959</v>
      </c>
    </row>
    <row r="220" spans="1:5" s="224" customFormat="1" ht="26.4" x14ac:dyDescent="0.25">
      <c r="A220" s="217"/>
      <c r="B220" s="217"/>
      <c r="C220" s="296"/>
      <c r="D220" s="297" t="s">
        <v>1960</v>
      </c>
      <c r="E220" s="298" t="s">
        <v>1961</v>
      </c>
    </row>
    <row r="221" spans="1:5" s="224" customFormat="1" ht="26.4" x14ac:dyDescent="0.25">
      <c r="A221" s="217"/>
      <c r="B221" s="217"/>
      <c r="C221" s="296"/>
      <c r="D221" s="297" t="s">
        <v>1962</v>
      </c>
      <c r="E221" s="298" t="s">
        <v>1963</v>
      </c>
    </row>
    <row r="222" spans="1:5" s="224" customFormat="1" ht="26.4" x14ac:dyDescent="0.25">
      <c r="A222" s="217"/>
      <c r="B222" s="217"/>
      <c r="C222" s="296"/>
      <c r="D222" s="297" t="s">
        <v>1964</v>
      </c>
      <c r="E222" s="298" t="s">
        <v>1965</v>
      </c>
    </row>
    <row r="223" spans="1:5" s="225" customFormat="1" x14ac:dyDescent="0.25">
      <c r="A223" s="209"/>
      <c r="B223" s="209"/>
      <c r="C223" s="291" t="s">
        <v>1966</v>
      </c>
      <c r="D223" s="300"/>
      <c r="E223" s="292" t="s">
        <v>1967</v>
      </c>
    </row>
    <row r="224" spans="1:5" s="224" customFormat="1" ht="26.4" x14ac:dyDescent="0.25">
      <c r="A224" s="217"/>
      <c r="B224" s="217"/>
      <c r="C224" s="296"/>
      <c r="D224" s="297" t="s">
        <v>1968</v>
      </c>
      <c r="E224" s="298" t="s">
        <v>1969</v>
      </c>
    </row>
    <row r="225" spans="1:5" s="224" customFormat="1" ht="26.4" x14ac:dyDescent="0.25">
      <c r="A225" s="217"/>
      <c r="B225" s="217"/>
      <c r="C225" s="296"/>
      <c r="D225" s="297" t="s">
        <v>1970</v>
      </c>
      <c r="E225" s="298" t="s">
        <v>1971</v>
      </c>
    </row>
    <row r="226" spans="1:5" s="224" customFormat="1" ht="26.4" x14ac:dyDescent="0.25">
      <c r="A226" s="217"/>
      <c r="B226" s="217"/>
      <c r="C226" s="296"/>
      <c r="D226" s="297" t="s">
        <v>1972</v>
      </c>
      <c r="E226" s="298" t="s">
        <v>1973</v>
      </c>
    </row>
    <row r="227" spans="1:5" s="225" customFormat="1" x14ac:dyDescent="0.25">
      <c r="A227" s="209"/>
      <c r="B227" s="209"/>
      <c r="C227" s="291" t="s">
        <v>1974</v>
      </c>
      <c r="D227" s="300"/>
      <c r="E227" s="292" t="s">
        <v>1975</v>
      </c>
    </row>
    <row r="228" spans="1:5" s="224" customFormat="1" ht="26.4" x14ac:dyDescent="0.25">
      <c r="A228" s="217"/>
      <c r="B228" s="217"/>
      <c r="C228" s="296"/>
      <c r="D228" s="297" t="s">
        <v>1976</v>
      </c>
      <c r="E228" s="298" t="s">
        <v>1977</v>
      </c>
    </row>
    <row r="229" spans="1:5" s="224" customFormat="1" ht="26.4" x14ac:dyDescent="0.25">
      <c r="A229" s="217"/>
      <c r="B229" s="217"/>
      <c r="C229" s="296"/>
      <c r="D229" s="297" t="s">
        <v>1978</v>
      </c>
      <c r="E229" s="298" t="s">
        <v>1979</v>
      </c>
    </row>
    <row r="230" spans="1:5" s="224" customFormat="1" ht="26.4" x14ac:dyDescent="0.25">
      <c r="A230" s="217"/>
      <c r="B230" s="217"/>
      <c r="C230" s="296"/>
      <c r="D230" s="297" t="s">
        <v>1980</v>
      </c>
      <c r="E230" s="298" t="s">
        <v>1981</v>
      </c>
    </row>
    <row r="231" spans="1:5" s="224" customFormat="1" ht="26.4" x14ac:dyDescent="0.25">
      <c r="A231" s="217"/>
      <c r="B231" s="217"/>
      <c r="C231" s="296"/>
      <c r="D231" s="297" t="s">
        <v>1982</v>
      </c>
      <c r="E231" s="298" t="s">
        <v>1983</v>
      </c>
    </row>
    <row r="232" spans="1:5" s="274" customFormat="1" ht="15.6" x14ac:dyDescent="0.3">
      <c r="A232" s="209"/>
      <c r="B232" s="290" t="s">
        <v>1984</v>
      </c>
      <c r="C232" s="293"/>
      <c r="D232" s="294"/>
      <c r="E232" s="292" t="s">
        <v>191</v>
      </c>
    </row>
    <row r="233" spans="1:5" s="224" customFormat="1" ht="12.75" customHeight="1" x14ac:dyDescent="0.25">
      <c r="A233" s="217"/>
      <c r="B233" s="217"/>
      <c r="C233" s="291" t="s">
        <v>1985</v>
      </c>
      <c r="D233" s="297"/>
      <c r="E233" s="292" t="s">
        <v>192</v>
      </c>
    </row>
    <row r="234" spans="1:5" s="224" customFormat="1" ht="26.4" x14ac:dyDescent="0.25">
      <c r="A234" s="217"/>
      <c r="B234" s="217"/>
      <c r="C234" s="291"/>
      <c r="D234" s="297" t="s">
        <v>1986</v>
      </c>
      <c r="E234" s="298" t="s">
        <v>1987</v>
      </c>
    </row>
    <row r="235" spans="1:5" s="224" customFormat="1" ht="26.4" x14ac:dyDescent="0.25">
      <c r="A235" s="217"/>
      <c r="B235" s="217"/>
      <c r="C235" s="291"/>
      <c r="D235" s="297" t="s">
        <v>1988</v>
      </c>
      <c r="E235" s="298" t="s">
        <v>1989</v>
      </c>
    </row>
    <row r="236" spans="1:5" s="224" customFormat="1" ht="26.4" x14ac:dyDescent="0.25">
      <c r="A236" s="217"/>
      <c r="B236" s="217"/>
      <c r="C236" s="291"/>
      <c r="D236" s="297" t="s">
        <v>1990</v>
      </c>
      <c r="E236" s="298" t="s">
        <v>1991</v>
      </c>
    </row>
    <row r="237" spans="1:5" s="224" customFormat="1" ht="26.4" x14ac:dyDescent="0.25">
      <c r="A237" s="217"/>
      <c r="B237" s="217"/>
      <c r="C237" s="291"/>
      <c r="D237" s="297" t="s">
        <v>1992</v>
      </c>
      <c r="E237" s="298" t="s">
        <v>1993</v>
      </c>
    </row>
    <row r="238" spans="1:5" s="224" customFormat="1" x14ac:dyDescent="0.25">
      <c r="A238" s="217"/>
      <c r="B238" s="217"/>
      <c r="C238" s="291" t="s">
        <v>1994</v>
      </c>
      <c r="D238" s="297"/>
      <c r="E238" s="292" t="s">
        <v>1995</v>
      </c>
    </row>
    <row r="239" spans="1:5" s="224" customFormat="1" ht="26.4" x14ac:dyDescent="0.25">
      <c r="A239" s="217"/>
      <c r="B239" s="217"/>
      <c r="C239" s="296"/>
      <c r="D239" s="297" t="s">
        <v>1996</v>
      </c>
      <c r="E239" s="298" t="s">
        <v>1997</v>
      </c>
    </row>
    <row r="240" spans="1:5" s="224" customFormat="1" ht="26.4" x14ac:dyDescent="0.25">
      <c r="A240" s="217"/>
      <c r="B240" s="217"/>
      <c r="C240" s="296"/>
      <c r="D240" s="297" t="s">
        <v>1998</v>
      </c>
      <c r="E240" s="298" t="s">
        <v>1999</v>
      </c>
    </row>
    <row r="241" spans="1:5" s="224" customFormat="1" ht="26.4" x14ac:dyDescent="0.25">
      <c r="A241" s="217"/>
      <c r="B241" s="217"/>
      <c r="C241" s="296"/>
      <c r="D241" s="297" t="s">
        <v>2000</v>
      </c>
      <c r="E241" s="298" t="s">
        <v>2001</v>
      </c>
    </row>
    <row r="242" spans="1:5" s="224" customFormat="1" ht="26.4" x14ac:dyDescent="0.25">
      <c r="A242" s="217"/>
      <c r="B242" s="217"/>
      <c r="C242" s="296"/>
      <c r="D242" s="297" t="s">
        <v>2002</v>
      </c>
      <c r="E242" s="298" t="s">
        <v>2003</v>
      </c>
    </row>
    <row r="243" spans="1:5" s="225" customFormat="1" ht="13.5" customHeight="1" x14ac:dyDescent="0.25">
      <c r="A243" s="209"/>
      <c r="B243" s="209"/>
      <c r="C243" s="291" t="s">
        <v>2004</v>
      </c>
      <c r="D243" s="300"/>
      <c r="E243" s="292" t="s">
        <v>2005</v>
      </c>
    </row>
    <row r="244" spans="1:5" s="224" customFormat="1" ht="26.4" x14ac:dyDescent="0.25">
      <c r="A244" s="217"/>
      <c r="B244" s="217"/>
      <c r="C244" s="296"/>
      <c r="D244" s="297" t="s">
        <v>2006</v>
      </c>
      <c r="E244" s="298" t="s">
        <v>2007</v>
      </c>
    </row>
    <row r="245" spans="1:5" s="224" customFormat="1" ht="26.4" x14ac:dyDescent="0.25">
      <c r="A245" s="217"/>
      <c r="B245" s="217"/>
      <c r="C245" s="296"/>
      <c r="D245" s="297" t="s">
        <v>2008</v>
      </c>
      <c r="E245" s="298" t="s">
        <v>2009</v>
      </c>
    </row>
    <row r="246" spans="1:5" s="224" customFormat="1" ht="26.4" x14ac:dyDescent="0.25">
      <c r="A246" s="217"/>
      <c r="B246" s="217"/>
      <c r="C246" s="296"/>
      <c r="D246" s="297" t="s">
        <v>2010</v>
      </c>
      <c r="E246" s="298" t="s">
        <v>2011</v>
      </c>
    </row>
    <row r="247" spans="1:5" s="224" customFormat="1" ht="26.4" x14ac:dyDescent="0.25">
      <c r="A247" s="217"/>
      <c r="B247" s="217"/>
      <c r="C247" s="296"/>
      <c r="D247" s="297" t="s">
        <v>2012</v>
      </c>
      <c r="E247" s="298" t="s">
        <v>2013</v>
      </c>
    </row>
    <row r="248" spans="1:5" s="225" customFormat="1" x14ac:dyDescent="0.25">
      <c r="A248" s="209"/>
      <c r="B248" s="209"/>
      <c r="C248" s="291" t="s">
        <v>2014</v>
      </c>
      <c r="D248" s="300"/>
      <c r="E248" s="292" t="s">
        <v>2015</v>
      </c>
    </row>
    <row r="249" spans="1:5" s="224" customFormat="1" ht="26.4" x14ac:dyDescent="0.25">
      <c r="A249" s="217"/>
      <c r="B249" s="217"/>
      <c r="C249" s="296"/>
      <c r="D249" s="297" t="s">
        <v>2016</v>
      </c>
      <c r="E249" s="298" t="s">
        <v>2017</v>
      </c>
    </row>
    <row r="250" spans="1:5" s="224" customFormat="1" ht="26.4" x14ac:dyDescent="0.25">
      <c r="A250" s="217"/>
      <c r="B250" s="217"/>
      <c r="C250" s="296"/>
      <c r="D250" s="297" t="s">
        <v>2018</v>
      </c>
      <c r="E250" s="298" t="s">
        <v>2019</v>
      </c>
    </row>
    <row r="251" spans="1:5" s="224" customFormat="1" ht="26.4" x14ac:dyDescent="0.25">
      <c r="A251" s="217"/>
      <c r="B251" s="217"/>
      <c r="C251" s="296"/>
      <c r="D251" s="297" t="s">
        <v>2020</v>
      </c>
      <c r="E251" s="298" t="s">
        <v>2021</v>
      </c>
    </row>
    <row r="252" spans="1:5" s="224" customFormat="1" ht="26.4" x14ac:dyDescent="0.25">
      <c r="A252" s="217"/>
      <c r="B252" s="217"/>
      <c r="C252" s="296"/>
      <c r="D252" s="297" t="s">
        <v>2022</v>
      </c>
      <c r="E252" s="298" t="s">
        <v>2023</v>
      </c>
    </row>
    <row r="253" spans="1:5" s="224" customFormat="1" x14ac:dyDescent="0.25">
      <c r="A253" s="217"/>
      <c r="B253" s="209">
        <v>547</v>
      </c>
      <c r="C253" s="291"/>
      <c r="D253" s="297"/>
      <c r="E253" s="292" t="s">
        <v>2024</v>
      </c>
    </row>
    <row r="254" spans="1:5" s="216" customFormat="1" ht="12.75" customHeight="1" x14ac:dyDescent="0.25">
      <c r="A254" s="263"/>
      <c r="B254" s="263"/>
      <c r="C254" s="291">
        <v>5471</v>
      </c>
      <c r="D254" s="300"/>
      <c r="E254" s="292" t="s">
        <v>2025</v>
      </c>
    </row>
    <row r="255" spans="1:5" x14ac:dyDescent="0.25">
      <c r="B255" s="263"/>
      <c r="C255" s="291"/>
      <c r="D255" s="297">
        <v>54711</v>
      </c>
      <c r="E255" s="298" t="s">
        <v>2026</v>
      </c>
    </row>
    <row r="256" spans="1:5" x14ac:dyDescent="0.25">
      <c r="B256" s="263"/>
      <c r="C256" s="291"/>
      <c r="D256" s="297">
        <v>54712</v>
      </c>
      <c r="E256" s="298" t="s">
        <v>2027</v>
      </c>
    </row>
    <row r="257" spans="1:5" s="216" customFormat="1" x14ac:dyDescent="0.25">
      <c r="A257" s="263"/>
      <c r="B257" s="263"/>
      <c r="C257" s="291">
        <v>5472</v>
      </c>
      <c r="D257" s="300"/>
      <c r="E257" s="292" t="s">
        <v>2028</v>
      </c>
    </row>
    <row r="258" spans="1:5" x14ac:dyDescent="0.25">
      <c r="B258" s="263"/>
      <c r="C258" s="291"/>
      <c r="D258" s="297">
        <v>54721</v>
      </c>
      <c r="E258" s="298" t="s">
        <v>2029</v>
      </c>
    </row>
    <row r="259" spans="1:5" x14ac:dyDescent="0.25">
      <c r="B259" s="263"/>
      <c r="C259" s="291"/>
      <c r="D259" s="297">
        <v>54722</v>
      </c>
      <c r="E259" s="298" t="s">
        <v>2030</v>
      </c>
    </row>
    <row r="260" spans="1:5" s="216" customFormat="1" ht="12.75" customHeight="1" x14ac:dyDescent="0.25">
      <c r="A260" s="263"/>
      <c r="B260" s="263"/>
      <c r="C260" s="291">
        <v>5473</v>
      </c>
      <c r="D260" s="300"/>
      <c r="E260" s="292" t="s">
        <v>2031</v>
      </c>
    </row>
    <row r="261" spans="1:5" x14ac:dyDescent="0.25">
      <c r="B261" s="263"/>
      <c r="C261" s="291"/>
      <c r="D261" s="297">
        <v>54731</v>
      </c>
      <c r="E261" s="298" t="s">
        <v>2032</v>
      </c>
    </row>
    <row r="262" spans="1:5" x14ac:dyDescent="0.25">
      <c r="B262" s="263"/>
      <c r="C262" s="291"/>
      <c r="D262" s="297">
        <v>54732</v>
      </c>
      <c r="E262" s="298" t="s">
        <v>2033</v>
      </c>
    </row>
    <row r="263" spans="1:5" s="216" customFormat="1" ht="12.75" customHeight="1" x14ac:dyDescent="0.25">
      <c r="A263" s="263"/>
      <c r="B263" s="263"/>
      <c r="C263" s="291">
        <v>5474</v>
      </c>
      <c r="D263" s="300"/>
      <c r="E263" s="292" t="s">
        <v>2034</v>
      </c>
    </row>
    <row r="264" spans="1:5" x14ac:dyDescent="0.25">
      <c r="B264" s="263"/>
      <c r="C264" s="291"/>
      <c r="D264" s="297">
        <v>54741</v>
      </c>
      <c r="E264" s="298" t="s">
        <v>2035</v>
      </c>
    </row>
    <row r="265" spans="1:5" x14ac:dyDescent="0.25">
      <c r="B265" s="263"/>
      <c r="C265" s="291"/>
      <c r="D265" s="297">
        <v>54742</v>
      </c>
      <c r="E265" s="298" t="s">
        <v>2036</v>
      </c>
    </row>
    <row r="266" spans="1:5" s="216" customFormat="1" ht="12.75" customHeight="1" x14ac:dyDescent="0.25">
      <c r="A266" s="263"/>
      <c r="B266" s="263"/>
      <c r="C266" s="291">
        <v>5475</v>
      </c>
      <c r="D266" s="300"/>
      <c r="E266" s="292" t="s">
        <v>2037</v>
      </c>
    </row>
    <row r="267" spans="1:5" x14ac:dyDescent="0.25">
      <c r="C267" s="296"/>
      <c r="D267" s="297">
        <v>54751</v>
      </c>
      <c r="E267" s="298" t="s">
        <v>2038</v>
      </c>
    </row>
    <row r="268" spans="1:5" x14ac:dyDescent="0.25">
      <c r="C268" s="296"/>
      <c r="D268" s="297">
        <v>54752</v>
      </c>
      <c r="E268" s="298" t="s">
        <v>2039</v>
      </c>
    </row>
    <row r="269" spans="1:5" s="216" customFormat="1" x14ac:dyDescent="0.25">
      <c r="A269" s="263"/>
      <c r="B269" s="263"/>
      <c r="C269" s="291">
        <v>5476</v>
      </c>
      <c r="D269" s="300"/>
      <c r="E269" s="292" t="s">
        <v>2040</v>
      </c>
    </row>
    <row r="270" spans="1:5" x14ac:dyDescent="0.25">
      <c r="C270" s="296"/>
      <c r="D270" s="297">
        <v>54761</v>
      </c>
      <c r="E270" s="298" t="s">
        <v>2041</v>
      </c>
    </row>
    <row r="271" spans="1:5" x14ac:dyDescent="0.25">
      <c r="C271" s="296"/>
      <c r="D271" s="297">
        <v>54762</v>
      </c>
      <c r="E271" s="298" t="s">
        <v>2042</v>
      </c>
    </row>
    <row r="272" spans="1:5" s="216" customFormat="1" x14ac:dyDescent="0.25">
      <c r="A272" s="263"/>
      <c r="B272" s="263"/>
      <c r="C272" s="291" t="s">
        <v>2043</v>
      </c>
      <c r="D272" s="300"/>
      <c r="E272" s="292" t="s">
        <v>2044</v>
      </c>
    </row>
    <row r="273" spans="1:5" ht="17.25" customHeight="1" x14ac:dyDescent="0.25">
      <c r="C273" s="296"/>
      <c r="D273" s="297" t="s">
        <v>2045</v>
      </c>
      <c r="E273" s="298" t="s">
        <v>2046</v>
      </c>
    </row>
    <row r="274" spans="1:5" ht="14.25" customHeight="1" x14ac:dyDescent="0.25">
      <c r="C274" s="296"/>
      <c r="D274" s="297" t="s">
        <v>2047</v>
      </c>
      <c r="E274" s="298" t="s">
        <v>2048</v>
      </c>
    </row>
    <row r="275" spans="1:5" s="213" customFormat="1" ht="17.399999999999999" x14ac:dyDescent="0.3">
      <c r="A275" s="290" t="s">
        <v>2049</v>
      </c>
      <c r="B275" s="263"/>
      <c r="C275" s="307"/>
      <c r="D275" s="308"/>
      <c r="E275" s="292" t="s">
        <v>2050</v>
      </c>
    </row>
    <row r="276" spans="1:5" s="214" customFormat="1" ht="15.6" x14ac:dyDescent="0.3">
      <c r="A276" s="263"/>
      <c r="B276" s="290" t="s">
        <v>2051</v>
      </c>
      <c r="C276" s="293"/>
      <c r="D276" s="294"/>
      <c r="E276" s="292" t="s">
        <v>2052</v>
      </c>
    </row>
    <row r="277" spans="1:5" s="216" customFormat="1" ht="12.75" customHeight="1" x14ac:dyDescent="0.25">
      <c r="A277" s="263"/>
      <c r="B277" s="263"/>
      <c r="C277" s="295" t="s">
        <v>2053</v>
      </c>
      <c r="D277" s="211"/>
      <c r="E277" s="292" t="s">
        <v>2054</v>
      </c>
    </row>
    <row r="278" spans="1:5" ht="26.4" x14ac:dyDescent="0.25">
      <c r="C278" s="296"/>
      <c r="D278" s="297" t="s">
        <v>2055</v>
      </c>
      <c r="E278" s="298" t="s">
        <v>2054</v>
      </c>
    </row>
    <row r="279" spans="1:5" s="216" customFormat="1" x14ac:dyDescent="0.25">
      <c r="A279" s="263"/>
      <c r="B279" s="263"/>
      <c r="C279" s="295" t="s">
        <v>2056</v>
      </c>
      <c r="D279" s="211"/>
      <c r="E279" s="292" t="s">
        <v>2057</v>
      </c>
    </row>
    <row r="280" spans="1:5" ht="26.4" x14ac:dyDescent="0.25">
      <c r="C280" s="296"/>
      <c r="D280" s="297" t="s">
        <v>2058</v>
      </c>
      <c r="E280" s="298" t="s">
        <v>2057</v>
      </c>
    </row>
    <row r="281" spans="1:5" s="214" customFormat="1" ht="15.6" x14ac:dyDescent="0.3">
      <c r="A281" s="263"/>
      <c r="B281" s="290" t="s">
        <v>2059</v>
      </c>
      <c r="C281" s="293"/>
      <c r="D281" s="294"/>
      <c r="E281" s="292" t="s">
        <v>2060</v>
      </c>
    </row>
    <row r="282" spans="1:5" s="216" customFormat="1" x14ac:dyDescent="0.25">
      <c r="A282" s="263"/>
      <c r="B282" s="263"/>
      <c r="C282" s="295" t="s">
        <v>2061</v>
      </c>
      <c r="D282" s="211"/>
      <c r="E282" s="292" t="s">
        <v>2062</v>
      </c>
    </row>
    <row r="283" spans="1:5" ht="26.4" x14ac:dyDescent="0.25">
      <c r="C283" s="296"/>
      <c r="D283" s="297" t="s">
        <v>2063</v>
      </c>
      <c r="E283" s="298" t="s">
        <v>2062</v>
      </c>
    </row>
    <row r="284" spans="1:5" s="216" customFormat="1" ht="12.75" customHeight="1" x14ac:dyDescent="0.25">
      <c r="A284" s="263"/>
      <c r="B284" s="263"/>
      <c r="C284" s="295" t="s">
        <v>2064</v>
      </c>
      <c r="D284" s="211"/>
      <c r="E284" s="292" t="s">
        <v>2065</v>
      </c>
    </row>
    <row r="285" spans="1:5" ht="26.4" x14ac:dyDescent="0.25">
      <c r="C285" s="296"/>
      <c r="D285" s="297" t="s">
        <v>2066</v>
      </c>
      <c r="E285" s="298" t="s">
        <v>2065</v>
      </c>
    </row>
    <row r="286" spans="1:5" s="214" customFormat="1" ht="15.6" x14ac:dyDescent="0.3">
      <c r="A286" s="263"/>
      <c r="B286" s="290" t="s">
        <v>2067</v>
      </c>
      <c r="C286" s="293"/>
      <c r="D286" s="294"/>
      <c r="E286" s="292" t="s">
        <v>2068</v>
      </c>
    </row>
    <row r="287" spans="1:5" s="216" customFormat="1" x14ac:dyDescent="0.25">
      <c r="A287" s="263"/>
      <c r="B287" s="263"/>
      <c r="C287" s="295" t="s">
        <v>2069</v>
      </c>
      <c r="D287" s="211"/>
      <c r="E287" s="292" t="s">
        <v>2070</v>
      </c>
    </row>
    <row r="288" spans="1:5" ht="26.4" x14ac:dyDescent="0.25">
      <c r="C288" s="296"/>
      <c r="D288" s="297" t="s">
        <v>2071</v>
      </c>
      <c r="E288" s="298" t="s">
        <v>2072</v>
      </c>
    </row>
    <row r="289" spans="1:5" ht="26.4" x14ac:dyDescent="0.25">
      <c r="C289" s="296"/>
      <c r="D289" s="297" t="s">
        <v>2073</v>
      </c>
      <c r="E289" s="298" t="s">
        <v>2074</v>
      </c>
    </row>
    <row r="290" spans="1:5" s="216" customFormat="1" x14ac:dyDescent="0.25">
      <c r="A290" s="263"/>
      <c r="B290" s="263"/>
      <c r="C290" s="295" t="s">
        <v>2075</v>
      </c>
      <c r="D290" s="211"/>
      <c r="E290" s="292" t="s">
        <v>2076</v>
      </c>
    </row>
    <row r="291" spans="1:5" ht="26.4" x14ac:dyDescent="0.25">
      <c r="C291" s="296"/>
      <c r="D291" s="297" t="s">
        <v>2077</v>
      </c>
      <c r="E291" s="298" t="s">
        <v>2078</v>
      </c>
    </row>
    <row r="292" spans="1:5" ht="26.4" x14ac:dyDescent="0.25">
      <c r="C292" s="296"/>
      <c r="D292" s="297" t="s">
        <v>2079</v>
      </c>
      <c r="E292" s="298" t="s">
        <v>2080</v>
      </c>
    </row>
    <row r="293" spans="1:5" s="213" customFormat="1" ht="17.399999999999999" x14ac:dyDescent="0.3">
      <c r="A293" s="290" t="s">
        <v>2081</v>
      </c>
      <c r="B293" s="263"/>
      <c r="C293" s="307"/>
      <c r="D293" s="308"/>
      <c r="E293" s="292" t="s">
        <v>2082</v>
      </c>
    </row>
    <row r="294" spans="1:5" s="214" customFormat="1" ht="15.6" x14ac:dyDescent="0.3">
      <c r="A294" s="263"/>
      <c r="B294" s="290" t="s">
        <v>2083</v>
      </c>
      <c r="C294" s="293"/>
      <c r="D294" s="294"/>
      <c r="E294" s="292" t="s">
        <v>2082</v>
      </c>
    </row>
    <row r="295" spans="1:5" s="216" customFormat="1" x14ac:dyDescent="0.25">
      <c r="A295" s="263"/>
      <c r="B295" s="263"/>
      <c r="C295" s="295" t="s">
        <v>2084</v>
      </c>
      <c r="D295" s="211"/>
      <c r="E295" s="292" t="s">
        <v>2082</v>
      </c>
    </row>
    <row r="296" spans="1:5" ht="26.4" x14ac:dyDescent="0.25">
      <c r="C296" s="296"/>
      <c r="D296" s="297" t="s">
        <v>2085</v>
      </c>
      <c r="E296" s="298" t="s">
        <v>2082</v>
      </c>
    </row>
  </sheetData>
  <printOptions horizontalCentered="1"/>
  <pageMargins left="0.19685039370078741" right="0.19685039370078741" top="0.27559055118110237" bottom="0.27559055118110237" header="0.11811023622047245" footer="0.11811023622047245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66"/>
  <sheetViews>
    <sheetView zoomScaleNormal="100" zoomScaleSheetLayoutView="100" workbookViewId="0">
      <pane xSplit="5" ySplit="2" topLeftCell="F426" activePane="bottomRight" state="frozen"/>
      <selection activeCell="E261" sqref="E261"/>
      <selection pane="topRight" activeCell="E261" sqref="E261"/>
      <selection pane="bottomLeft" activeCell="E261" sqref="E261"/>
      <selection pane="bottomRight" activeCell="E446" sqref="E446"/>
    </sheetView>
  </sheetViews>
  <sheetFormatPr defaultColWidth="9.109375" defaultRowHeight="13.2" x14ac:dyDescent="0.25"/>
  <cols>
    <col min="1" max="1" width="7.44140625" style="217" customWidth="1"/>
    <col min="2" max="2" width="7" style="340" bestFit="1" customWidth="1"/>
    <col min="3" max="3" width="7.6640625" style="264" bestFit="1" customWidth="1"/>
    <col min="4" max="4" width="6.33203125" style="264" customWidth="1"/>
    <col min="5" max="5" width="98.44140625" style="339" customWidth="1"/>
    <col min="6" max="6" width="11.6640625" style="221" customWidth="1"/>
    <col min="7" max="7" width="11.88671875" style="221" customWidth="1"/>
    <col min="8" max="8" width="12.5546875" style="221" customWidth="1"/>
    <col min="9" max="9" width="11.33203125" style="221" customWidth="1"/>
    <col min="10" max="10" width="9.88671875" style="221" customWidth="1"/>
    <col min="11" max="16384" width="9.109375" style="221"/>
  </cols>
  <sheetData>
    <row r="1" spans="1:5" s="201" customFormat="1" ht="22.8" x14ac:dyDescent="0.25">
      <c r="A1" s="197" t="s">
        <v>573</v>
      </c>
      <c r="B1" s="197" t="s">
        <v>574</v>
      </c>
      <c r="C1" s="198" t="s">
        <v>575</v>
      </c>
      <c r="D1" s="197" t="s">
        <v>576</v>
      </c>
      <c r="E1" s="197" t="s">
        <v>577</v>
      </c>
    </row>
    <row r="2" spans="1:5" s="207" customFormat="1" x14ac:dyDescent="0.25">
      <c r="A2" s="203" t="s">
        <v>2086</v>
      </c>
      <c r="B2" s="204"/>
      <c r="C2" s="204"/>
      <c r="D2" s="204"/>
      <c r="E2" s="314" t="s">
        <v>2087</v>
      </c>
    </row>
    <row r="3" spans="1:5" s="216" customFormat="1" x14ac:dyDescent="0.25">
      <c r="A3" s="315" t="s">
        <v>2088</v>
      </c>
      <c r="B3" s="210"/>
      <c r="C3" s="210"/>
      <c r="D3" s="210"/>
      <c r="E3" s="238" t="s">
        <v>2089</v>
      </c>
    </row>
    <row r="4" spans="1:5" s="214" customFormat="1" ht="15.6" x14ac:dyDescent="0.3">
      <c r="A4" s="209"/>
      <c r="B4" s="316" t="s">
        <v>2090</v>
      </c>
      <c r="C4" s="210"/>
      <c r="D4" s="210"/>
      <c r="E4" s="238" t="s">
        <v>2091</v>
      </c>
    </row>
    <row r="5" spans="1:5" s="216" customFormat="1" x14ac:dyDescent="0.25">
      <c r="A5" s="209"/>
      <c r="B5" s="210"/>
      <c r="C5" s="316" t="s">
        <v>2092</v>
      </c>
      <c r="D5" s="210"/>
      <c r="E5" s="238" t="s">
        <v>2093</v>
      </c>
    </row>
    <row r="6" spans="1:5" x14ac:dyDescent="0.25">
      <c r="B6" s="210"/>
      <c r="C6" s="218"/>
      <c r="D6" s="317" t="s">
        <v>2094</v>
      </c>
      <c r="E6" s="239" t="s">
        <v>2095</v>
      </c>
    </row>
    <row r="7" spans="1:5" x14ac:dyDescent="0.25">
      <c r="B7" s="210"/>
      <c r="C7" s="218"/>
      <c r="D7" s="317" t="s">
        <v>2096</v>
      </c>
      <c r="E7" s="239" t="s">
        <v>2097</v>
      </c>
    </row>
    <row r="8" spans="1:5" s="216" customFormat="1" x14ac:dyDescent="0.25">
      <c r="A8" s="209"/>
      <c r="B8" s="210"/>
      <c r="C8" s="316" t="s">
        <v>2098</v>
      </c>
      <c r="D8" s="210"/>
      <c r="E8" s="238" t="s">
        <v>2099</v>
      </c>
    </row>
    <row r="9" spans="1:5" ht="26.4" x14ac:dyDescent="0.25">
      <c r="B9" s="210"/>
      <c r="C9" s="218"/>
      <c r="D9" s="317" t="s">
        <v>2100</v>
      </c>
      <c r="E9" s="239" t="s">
        <v>2101</v>
      </c>
    </row>
    <row r="10" spans="1:5" ht="26.4" x14ac:dyDescent="0.25">
      <c r="B10" s="210"/>
      <c r="C10" s="218"/>
      <c r="D10" s="317" t="s">
        <v>2102</v>
      </c>
      <c r="E10" s="239" t="s">
        <v>2103</v>
      </c>
    </row>
    <row r="11" spans="1:5" x14ac:dyDescent="0.25">
      <c r="B11" s="210"/>
      <c r="C11" s="218"/>
      <c r="D11" s="317" t="s">
        <v>2104</v>
      </c>
      <c r="E11" s="239" t="s">
        <v>2105</v>
      </c>
    </row>
    <row r="12" spans="1:5" x14ac:dyDescent="0.25">
      <c r="B12" s="210"/>
      <c r="C12" s="218"/>
      <c r="D12" s="317" t="s">
        <v>2106</v>
      </c>
      <c r="E12" s="239" t="s">
        <v>2107</v>
      </c>
    </row>
    <row r="13" spans="1:5" s="216" customFormat="1" x14ac:dyDescent="0.25">
      <c r="A13" s="209"/>
      <c r="B13" s="210"/>
      <c r="C13" s="316" t="s">
        <v>2108</v>
      </c>
      <c r="D13" s="210"/>
      <c r="E13" s="238" t="s">
        <v>2109</v>
      </c>
    </row>
    <row r="14" spans="1:5" x14ac:dyDescent="0.25">
      <c r="B14" s="210"/>
      <c r="C14" s="218"/>
      <c r="D14" s="317" t="s">
        <v>2110</v>
      </c>
      <c r="E14" s="239" t="s">
        <v>2111</v>
      </c>
    </row>
    <row r="15" spans="1:5" x14ac:dyDescent="0.25">
      <c r="B15" s="210"/>
      <c r="C15" s="218"/>
      <c r="D15" s="317" t="s">
        <v>2112</v>
      </c>
      <c r="E15" s="239" t="s">
        <v>2113</v>
      </c>
    </row>
    <row r="16" spans="1:5" x14ac:dyDescent="0.25">
      <c r="B16" s="210"/>
      <c r="C16" s="218"/>
      <c r="D16" s="317" t="s">
        <v>2114</v>
      </c>
      <c r="E16" s="239" t="s">
        <v>2115</v>
      </c>
    </row>
    <row r="17" spans="1:5" x14ac:dyDescent="0.25">
      <c r="B17" s="210"/>
      <c r="C17" s="218"/>
      <c r="D17" s="317" t="s">
        <v>2116</v>
      </c>
      <c r="E17" s="239" t="s">
        <v>2117</v>
      </c>
    </row>
    <row r="18" spans="1:5" s="216" customFormat="1" x14ac:dyDescent="0.25">
      <c r="A18" s="209"/>
      <c r="B18" s="210"/>
      <c r="C18" s="316" t="s">
        <v>2118</v>
      </c>
      <c r="D18" s="210"/>
      <c r="E18" s="238" t="s">
        <v>2119</v>
      </c>
    </row>
    <row r="19" spans="1:5" x14ac:dyDescent="0.25">
      <c r="B19" s="210"/>
      <c r="C19" s="218"/>
      <c r="D19" s="317" t="s">
        <v>2120</v>
      </c>
      <c r="E19" s="239" t="s">
        <v>2121</v>
      </c>
    </row>
    <row r="20" spans="1:5" x14ac:dyDescent="0.25">
      <c r="B20" s="210"/>
      <c r="C20" s="218"/>
      <c r="D20" s="317" t="s">
        <v>2122</v>
      </c>
      <c r="E20" s="239" t="s">
        <v>2123</v>
      </c>
    </row>
    <row r="21" spans="1:5" x14ac:dyDescent="0.25">
      <c r="B21" s="210"/>
      <c r="C21" s="218"/>
      <c r="D21" s="317" t="s">
        <v>2124</v>
      </c>
      <c r="E21" s="239" t="s">
        <v>2125</v>
      </c>
    </row>
    <row r="22" spans="1:5" ht="26.4" x14ac:dyDescent="0.25">
      <c r="B22" s="210"/>
      <c r="C22" s="218"/>
      <c r="D22" s="317" t="s">
        <v>2126</v>
      </c>
      <c r="E22" s="239" t="s">
        <v>2127</v>
      </c>
    </row>
    <row r="23" spans="1:5" x14ac:dyDescent="0.25">
      <c r="B23" s="210"/>
      <c r="C23" s="218"/>
      <c r="D23" s="317" t="s">
        <v>2128</v>
      </c>
      <c r="E23" s="239" t="s">
        <v>2129</v>
      </c>
    </row>
    <row r="24" spans="1:5" s="216" customFormat="1" x14ac:dyDescent="0.25">
      <c r="A24" s="209"/>
      <c r="B24" s="210"/>
      <c r="C24" s="316" t="s">
        <v>2130</v>
      </c>
      <c r="D24" s="210"/>
      <c r="E24" s="238" t="s">
        <v>2131</v>
      </c>
    </row>
    <row r="25" spans="1:5" x14ac:dyDescent="0.25">
      <c r="B25" s="210"/>
      <c r="C25" s="218"/>
      <c r="D25" s="317" t="s">
        <v>2132</v>
      </c>
      <c r="E25" s="239" t="s">
        <v>2131</v>
      </c>
    </row>
    <row r="26" spans="1:5" s="216" customFormat="1" x14ac:dyDescent="0.25">
      <c r="A26" s="209"/>
      <c r="B26" s="210"/>
      <c r="C26" s="316" t="s">
        <v>2133</v>
      </c>
      <c r="D26" s="210"/>
      <c r="E26" s="238" t="s">
        <v>2134</v>
      </c>
    </row>
    <row r="27" spans="1:5" x14ac:dyDescent="0.25">
      <c r="B27" s="210"/>
      <c r="C27" s="218"/>
      <c r="D27" s="317" t="s">
        <v>2135</v>
      </c>
      <c r="E27" s="239" t="s">
        <v>2134</v>
      </c>
    </row>
    <row r="28" spans="1:5" s="216" customFormat="1" x14ac:dyDescent="0.25">
      <c r="A28" s="209"/>
      <c r="B28" s="210"/>
      <c r="C28" s="316" t="s">
        <v>2136</v>
      </c>
      <c r="D28" s="210"/>
      <c r="E28" s="238" t="s">
        <v>2137</v>
      </c>
    </row>
    <row r="29" spans="1:5" x14ac:dyDescent="0.25">
      <c r="B29" s="210"/>
      <c r="C29" s="218"/>
      <c r="D29" s="317" t="s">
        <v>2138</v>
      </c>
      <c r="E29" s="239" t="s">
        <v>2137</v>
      </c>
    </row>
    <row r="30" spans="1:5" x14ac:dyDescent="0.25">
      <c r="B30" s="210"/>
      <c r="C30" s="226" t="s">
        <v>2139</v>
      </c>
      <c r="D30" s="317"/>
      <c r="E30" s="318" t="s">
        <v>2140</v>
      </c>
    </row>
    <row r="31" spans="1:5" x14ac:dyDescent="0.25">
      <c r="B31" s="210"/>
      <c r="C31" s="218"/>
      <c r="D31" s="319" t="s">
        <v>2141</v>
      </c>
      <c r="E31" s="320" t="s">
        <v>2140</v>
      </c>
    </row>
    <row r="32" spans="1:5" s="214" customFormat="1" ht="15.6" x14ac:dyDescent="0.3">
      <c r="A32" s="209"/>
      <c r="B32" s="316" t="s">
        <v>2142</v>
      </c>
      <c r="C32" s="210"/>
      <c r="D32" s="210"/>
      <c r="E32" s="238" t="s">
        <v>2143</v>
      </c>
    </row>
    <row r="33" spans="1:5" s="216" customFormat="1" x14ac:dyDescent="0.25">
      <c r="A33" s="209"/>
      <c r="B33" s="210"/>
      <c r="C33" s="316" t="s">
        <v>2144</v>
      </c>
      <c r="D33" s="210"/>
      <c r="E33" s="238" t="s">
        <v>2145</v>
      </c>
    </row>
    <row r="34" spans="1:5" x14ac:dyDescent="0.25">
      <c r="B34" s="210"/>
      <c r="C34" s="218"/>
      <c r="D34" s="317" t="s">
        <v>2146</v>
      </c>
      <c r="E34" s="239" t="s">
        <v>2143</v>
      </c>
    </row>
    <row r="35" spans="1:5" s="216" customFormat="1" x14ac:dyDescent="0.25">
      <c r="A35" s="209"/>
      <c r="B35" s="210"/>
      <c r="C35" s="316" t="s">
        <v>2147</v>
      </c>
      <c r="D35" s="210"/>
      <c r="E35" s="238" t="s">
        <v>2148</v>
      </c>
    </row>
    <row r="36" spans="1:5" x14ac:dyDescent="0.25">
      <c r="B36" s="210"/>
      <c r="C36" s="218"/>
      <c r="D36" s="317" t="s">
        <v>2149</v>
      </c>
      <c r="E36" s="239" t="s">
        <v>2150</v>
      </c>
    </row>
    <row r="37" spans="1:5" ht="16.5" customHeight="1" x14ac:dyDescent="0.25">
      <c r="B37" s="210"/>
      <c r="C37" s="218"/>
      <c r="D37" s="317" t="s">
        <v>2151</v>
      </c>
      <c r="E37" s="239" t="s">
        <v>2152</v>
      </c>
    </row>
    <row r="38" spans="1:5" s="216" customFormat="1" x14ac:dyDescent="0.25">
      <c r="A38" s="209"/>
      <c r="B38" s="210"/>
      <c r="C38" s="316" t="s">
        <v>2153</v>
      </c>
      <c r="D38" s="210"/>
      <c r="E38" s="238" t="s">
        <v>2154</v>
      </c>
    </row>
    <row r="39" spans="1:5" x14ac:dyDescent="0.25">
      <c r="B39" s="210"/>
      <c r="C39" s="218"/>
      <c r="D39" s="317" t="s">
        <v>2155</v>
      </c>
      <c r="E39" s="239" t="s">
        <v>2156</v>
      </c>
    </row>
    <row r="40" spans="1:5" x14ac:dyDescent="0.25">
      <c r="B40" s="210"/>
      <c r="C40" s="218"/>
      <c r="D40" s="317" t="s">
        <v>2157</v>
      </c>
      <c r="E40" s="239" t="s">
        <v>2158</v>
      </c>
    </row>
    <row r="41" spans="1:5" s="216" customFormat="1" x14ac:dyDescent="0.25">
      <c r="A41" s="209"/>
      <c r="B41" s="210"/>
      <c r="C41" s="316" t="s">
        <v>2159</v>
      </c>
      <c r="D41" s="210"/>
      <c r="E41" s="238" t="s">
        <v>2160</v>
      </c>
    </row>
    <row r="42" spans="1:5" x14ac:dyDescent="0.25">
      <c r="B42" s="210"/>
      <c r="C42" s="218"/>
      <c r="D42" s="317" t="s">
        <v>2161</v>
      </c>
      <c r="E42" s="239" t="s">
        <v>2160</v>
      </c>
    </row>
    <row r="43" spans="1:5" s="216" customFormat="1" x14ac:dyDescent="0.25">
      <c r="A43" s="209"/>
      <c r="B43" s="210"/>
      <c r="C43" s="316" t="s">
        <v>2162</v>
      </c>
      <c r="D43" s="210"/>
      <c r="E43" s="238" t="s">
        <v>2163</v>
      </c>
    </row>
    <row r="44" spans="1:5" x14ac:dyDescent="0.25">
      <c r="B44" s="210"/>
      <c r="C44" s="218"/>
      <c r="D44" s="317" t="s">
        <v>2164</v>
      </c>
      <c r="E44" s="239" t="s">
        <v>2163</v>
      </c>
    </row>
    <row r="45" spans="1:5" s="214" customFormat="1" ht="15.6" x14ac:dyDescent="0.3">
      <c r="A45" s="209"/>
      <c r="B45" s="316" t="s">
        <v>2165</v>
      </c>
      <c r="C45" s="210"/>
      <c r="D45" s="210"/>
      <c r="E45" s="238" t="s">
        <v>2166</v>
      </c>
    </row>
    <row r="46" spans="1:5" s="216" customFormat="1" x14ac:dyDescent="0.25">
      <c r="A46" s="209"/>
      <c r="B46" s="210"/>
      <c r="C46" s="316" t="s">
        <v>2167</v>
      </c>
      <c r="D46" s="210"/>
      <c r="E46" s="238" t="s">
        <v>2168</v>
      </c>
    </row>
    <row r="47" spans="1:5" x14ac:dyDescent="0.25">
      <c r="B47" s="210"/>
      <c r="C47" s="218"/>
      <c r="D47" s="317" t="s">
        <v>2169</v>
      </c>
      <c r="E47" s="239" t="s">
        <v>2170</v>
      </c>
    </row>
    <row r="48" spans="1:5" x14ac:dyDescent="0.25">
      <c r="B48" s="210"/>
      <c r="C48" s="218"/>
      <c r="D48" s="317" t="s">
        <v>2171</v>
      </c>
      <c r="E48" s="239" t="s">
        <v>2172</v>
      </c>
    </row>
    <row r="49" spans="1:5" x14ac:dyDescent="0.25">
      <c r="B49" s="210"/>
      <c r="C49" s="218"/>
      <c r="D49" s="317" t="s">
        <v>2173</v>
      </c>
      <c r="E49" s="239" t="s">
        <v>2174</v>
      </c>
    </row>
    <row r="50" spans="1:5" s="216" customFormat="1" x14ac:dyDescent="0.25">
      <c r="A50" s="209"/>
      <c r="B50" s="210"/>
      <c r="C50" s="316" t="s">
        <v>2175</v>
      </c>
      <c r="D50" s="210"/>
      <c r="E50" s="238" t="s">
        <v>2176</v>
      </c>
    </row>
    <row r="51" spans="1:5" x14ac:dyDescent="0.25">
      <c r="B51" s="210"/>
      <c r="C51" s="218"/>
      <c r="D51" s="317" t="s">
        <v>2177</v>
      </c>
      <c r="E51" s="239" t="s">
        <v>2178</v>
      </c>
    </row>
    <row r="52" spans="1:5" s="216" customFormat="1" x14ac:dyDescent="0.25">
      <c r="A52" s="209"/>
      <c r="B52" s="210"/>
      <c r="C52" s="316" t="s">
        <v>2179</v>
      </c>
      <c r="D52" s="210"/>
      <c r="E52" s="238" t="s">
        <v>2180</v>
      </c>
    </row>
    <row r="53" spans="1:5" x14ac:dyDescent="0.25">
      <c r="B53" s="210"/>
      <c r="C53" s="218"/>
      <c r="D53" s="317" t="s">
        <v>2181</v>
      </c>
      <c r="E53" s="239" t="s">
        <v>2182</v>
      </c>
    </row>
    <row r="54" spans="1:5" x14ac:dyDescent="0.25">
      <c r="B54" s="210"/>
      <c r="C54" s="218"/>
      <c r="D54" s="317" t="s">
        <v>2183</v>
      </c>
      <c r="E54" s="239" t="s">
        <v>2184</v>
      </c>
    </row>
    <row r="55" spans="1:5" s="216" customFormat="1" x14ac:dyDescent="0.25">
      <c r="A55" s="209"/>
      <c r="B55" s="210"/>
      <c r="C55" s="316" t="s">
        <v>2185</v>
      </c>
      <c r="D55" s="210"/>
      <c r="E55" s="238" t="s">
        <v>2186</v>
      </c>
    </row>
    <row r="56" spans="1:5" x14ac:dyDescent="0.25">
      <c r="B56" s="210"/>
      <c r="C56" s="218"/>
      <c r="D56" s="317" t="s">
        <v>2187</v>
      </c>
      <c r="E56" s="239" t="s">
        <v>2188</v>
      </c>
    </row>
    <row r="57" spans="1:5" x14ac:dyDescent="0.25">
      <c r="B57" s="210"/>
      <c r="C57" s="218"/>
      <c r="D57" s="317" t="s">
        <v>2189</v>
      </c>
      <c r="E57" s="239" t="s">
        <v>2190</v>
      </c>
    </row>
    <row r="58" spans="1:5" s="216" customFormat="1" x14ac:dyDescent="0.25">
      <c r="A58" s="209"/>
      <c r="B58" s="210"/>
      <c r="C58" s="316" t="s">
        <v>2191</v>
      </c>
      <c r="D58" s="210"/>
      <c r="E58" s="238" t="s">
        <v>2192</v>
      </c>
    </row>
    <row r="59" spans="1:5" x14ac:dyDescent="0.25">
      <c r="B59" s="210"/>
      <c r="C59" s="218"/>
      <c r="D59" s="317" t="s">
        <v>2193</v>
      </c>
      <c r="E59" s="239" t="s">
        <v>2192</v>
      </c>
    </row>
    <row r="60" spans="1:5" s="214" customFormat="1" ht="15.6" x14ac:dyDescent="0.3">
      <c r="A60" s="209"/>
      <c r="B60" s="316" t="s">
        <v>2194</v>
      </c>
      <c r="C60" s="210"/>
      <c r="D60" s="210"/>
      <c r="E60" s="238" t="s">
        <v>2195</v>
      </c>
    </row>
    <row r="61" spans="1:5" s="216" customFormat="1" x14ac:dyDescent="0.25">
      <c r="A61" s="209"/>
      <c r="B61" s="210"/>
      <c r="C61" s="316" t="s">
        <v>2196</v>
      </c>
      <c r="D61" s="210"/>
      <c r="E61" s="238" t="s">
        <v>2197</v>
      </c>
    </row>
    <row r="62" spans="1:5" x14ac:dyDescent="0.25">
      <c r="B62" s="210"/>
      <c r="C62" s="218"/>
      <c r="D62" s="317" t="s">
        <v>2198</v>
      </c>
      <c r="E62" s="239" t="s">
        <v>2197</v>
      </c>
    </row>
    <row r="63" spans="1:5" x14ac:dyDescent="0.25">
      <c r="B63" s="210"/>
      <c r="C63" s="218"/>
      <c r="D63" s="317" t="s">
        <v>2199</v>
      </c>
      <c r="E63" s="239" t="s">
        <v>2200</v>
      </c>
    </row>
    <row r="64" spans="1:5" x14ac:dyDescent="0.25">
      <c r="B64" s="210"/>
      <c r="C64" s="218"/>
      <c r="D64" s="317" t="s">
        <v>2201</v>
      </c>
      <c r="E64" s="239" t="s">
        <v>2202</v>
      </c>
    </row>
    <row r="65" spans="1:5" x14ac:dyDescent="0.25">
      <c r="B65" s="210"/>
      <c r="C65" s="218"/>
      <c r="D65" s="317" t="s">
        <v>2203</v>
      </c>
      <c r="E65" s="239" t="s">
        <v>2204</v>
      </c>
    </row>
    <row r="66" spans="1:5" x14ac:dyDescent="0.25">
      <c r="B66" s="210"/>
      <c r="C66" s="218"/>
      <c r="D66" s="317" t="s">
        <v>2205</v>
      </c>
      <c r="E66" s="239" t="s">
        <v>2206</v>
      </c>
    </row>
    <row r="67" spans="1:5" s="216" customFormat="1" x14ac:dyDescent="0.25">
      <c r="A67" s="209"/>
      <c r="B67" s="210"/>
      <c r="C67" s="316" t="s">
        <v>2207</v>
      </c>
      <c r="D67" s="210"/>
      <c r="E67" s="238" t="s">
        <v>2208</v>
      </c>
    </row>
    <row r="68" spans="1:5" x14ac:dyDescent="0.25">
      <c r="B68" s="210"/>
      <c r="C68" s="218"/>
      <c r="D68" s="317" t="s">
        <v>2209</v>
      </c>
      <c r="E68" s="239" t="s">
        <v>2210</v>
      </c>
    </row>
    <row r="69" spans="1:5" x14ac:dyDescent="0.25">
      <c r="B69" s="210"/>
      <c r="C69" s="218"/>
      <c r="D69" s="317" t="s">
        <v>2211</v>
      </c>
      <c r="E69" s="239" t="s">
        <v>2212</v>
      </c>
    </row>
    <row r="70" spans="1:5" x14ac:dyDescent="0.25">
      <c r="B70" s="210"/>
      <c r="C70" s="218"/>
      <c r="D70" s="317" t="s">
        <v>2213</v>
      </c>
      <c r="E70" s="239" t="s">
        <v>2214</v>
      </c>
    </row>
    <row r="71" spans="1:5" s="216" customFormat="1" x14ac:dyDescent="0.25">
      <c r="A71" s="209"/>
      <c r="B71" s="210"/>
      <c r="C71" s="316" t="s">
        <v>2215</v>
      </c>
      <c r="D71" s="210"/>
      <c r="E71" s="238" t="s">
        <v>2216</v>
      </c>
    </row>
    <row r="72" spans="1:5" x14ac:dyDescent="0.25">
      <c r="B72" s="210"/>
      <c r="C72" s="218"/>
      <c r="D72" s="317" t="s">
        <v>2217</v>
      </c>
      <c r="E72" s="239" t="s">
        <v>2218</v>
      </c>
    </row>
    <row r="73" spans="1:5" x14ac:dyDescent="0.25">
      <c r="B73" s="210"/>
      <c r="C73" s="218"/>
      <c r="D73" s="317" t="s">
        <v>2219</v>
      </c>
      <c r="E73" s="239" t="s">
        <v>2220</v>
      </c>
    </row>
    <row r="74" spans="1:5" x14ac:dyDescent="0.25">
      <c r="B74" s="210"/>
      <c r="C74" s="218"/>
      <c r="D74" s="317" t="s">
        <v>2221</v>
      </c>
      <c r="E74" s="239" t="s">
        <v>2222</v>
      </c>
    </row>
    <row r="75" spans="1:5" x14ac:dyDescent="0.25">
      <c r="B75" s="210"/>
      <c r="C75" s="218"/>
      <c r="D75" s="317" t="s">
        <v>2223</v>
      </c>
      <c r="E75" s="239" t="s">
        <v>2224</v>
      </c>
    </row>
    <row r="76" spans="1:5" x14ac:dyDescent="0.25">
      <c r="B76" s="210"/>
      <c r="C76" s="218"/>
      <c r="D76" s="317" t="s">
        <v>2225</v>
      </c>
      <c r="E76" s="239" t="s">
        <v>2226</v>
      </c>
    </row>
    <row r="77" spans="1:5" x14ac:dyDescent="0.25">
      <c r="B77" s="210"/>
      <c r="C77" s="218"/>
      <c r="D77" s="317" t="s">
        <v>2227</v>
      </c>
      <c r="E77" s="239" t="s">
        <v>2228</v>
      </c>
    </row>
    <row r="78" spans="1:5" x14ac:dyDescent="0.25">
      <c r="B78" s="210"/>
      <c r="C78" s="218"/>
      <c r="D78" s="317" t="s">
        <v>2229</v>
      </c>
      <c r="E78" s="239" t="s">
        <v>2230</v>
      </c>
    </row>
    <row r="79" spans="1:5" x14ac:dyDescent="0.25">
      <c r="B79" s="210"/>
      <c r="C79" s="218"/>
      <c r="D79" s="317" t="s">
        <v>2231</v>
      </c>
      <c r="E79" s="239" t="s">
        <v>2232</v>
      </c>
    </row>
    <row r="80" spans="1:5" s="216" customFormat="1" x14ac:dyDescent="0.25">
      <c r="A80" s="209"/>
      <c r="B80" s="210"/>
      <c r="C80" s="316" t="s">
        <v>2233</v>
      </c>
      <c r="D80" s="210"/>
      <c r="E80" s="238" t="s">
        <v>2234</v>
      </c>
    </row>
    <row r="81" spans="1:5" x14ac:dyDescent="0.25">
      <c r="B81" s="210"/>
      <c r="C81" s="218"/>
      <c r="D81" s="317" t="s">
        <v>2235</v>
      </c>
      <c r="E81" s="239" t="s">
        <v>2236</v>
      </c>
    </row>
    <row r="82" spans="1:5" x14ac:dyDescent="0.25">
      <c r="B82" s="210"/>
      <c r="C82" s="218"/>
      <c r="D82" s="317" t="s">
        <v>2237</v>
      </c>
      <c r="E82" s="239" t="s">
        <v>2238</v>
      </c>
    </row>
    <row r="83" spans="1:5" x14ac:dyDescent="0.25">
      <c r="B83" s="210"/>
      <c r="C83" s="218"/>
      <c r="D83" s="317" t="s">
        <v>2239</v>
      </c>
      <c r="E83" s="239" t="s">
        <v>2240</v>
      </c>
    </row>
    <row r="84" spans="1:5" x14ac:dyDescent="0.25">
      <c r="B84" s="210"/>
      <c r="C84" s="218"/>
      <c r="D84" s="317" t="s">
        <v>2241</v>
      </c>
      <c r="E84" s="239" t="s">
        <v>2242</v>
      </c>
    </row>
    <row r="85" spans="1:5" s="216" customFormat="1" x14ac:dyDescent="0.25">
      <c r="A85" s="209"/>
      <c r="B85" s="210"/>
      <c r="C85" s="316" t="s">
        <v>2243</v>
      </c>
      <c r="D85" s="210"/>
      <c r="E85" s="238" t="s">
        <v>2244</v>
      </c>
    </row>
    <row r="86" spans="1:5" x14ac:dyDescent="0.25">
      <c r="B86" s="210"/>
      <c r="C86" s="218"/>
      <c r="D86" s="317" t="s">
        <v>2245</v>
      </c>
      <c r="E86" s="239" t="s">
        <v>2246</v>
      </c>
    </row>
    <row r="87" spans="1:5" x14ac:dyDescent="0.25">
      <c r="B87" s="210"/>
      <c r="C87" s="210">
        <v>6147</v>
      </c>
      <c r="D87" s="321"/>
      <c r="E87" s="322" t="s">
        <v>2247</v>
      </c>
    </row>
    <row r="88" spans="1:5" x14ac:dyDescent="0.25">
      <c r="B88" s="210"/>
      <c r="C88" s="218"/>
      <c r="D88" s="323">
        <v>61471</v>
      </c>
      <c r="E88" s="239" t="s">
        <v>2248</v>
      </c>
    </row>
    <row r="89" spans="1:5" x14ac:dyDescent="0.25">
      <c r="B89" s="210"/>
      <c r="C89" s="218"/>
      <c r="D89" s="323">
        <v>61472</v>
      </c>
      <c r="E89" s="239" t="s">
        <v>2249</v>
      </c>
    </row>
    <row r="90" spans="1:5" x14ac:dyDescent="0.25">
      <c r="B90" s="210"/>
      <c r="C90" s="218"/>
      <c r="D90" s="323">
        <v>61473</v>
      </c>
      <c r="E90" s="239" t="s">
        <v>2250</v>
      </c>
    </row>
    <row r="91" spans="1:5" x14ac:dyDescent="0.25">
      <c r="B91" s="210"/>
      <c r="C91" s="218"/>
      <c r="D91" s="323">
        <v>61479</v>
      </c>
      <c r="E91" s="239" t="s">
        <v>2251</v>
      </c>
    </row>
    <row r="92" spans="1:5" x14ac:dyDescent="0.25">
      <c r="B92" s="210"/>
      <c r="C92" s="210">
        <v>6148</v>
      </c>
      <c r="D92" s="317"/>
      <c r="E92" s="322" t="s">
        <v>2252</v>
      </c>
    </row>
    <row r="93" spans="1:5" x14ac:dyDescent="0.25">
      <c r="B93" s="210"/>
      <c r="C93" s="218"/>
      <c r="D93" s="323">
        <v>61481</v>
      </c>
      <c r="E93" s="239" t="s">
        <v>2253</v>
      </c>
    </row>
    <row r="94" spans="1:5" x14ac:dyDescent="0.25">
      <c r="B94" s="210"/>
      <c r="C94" s="218"/>
      <c r="D94" s="323">
        <v>61482</v>
      </c>
      <c r="E94" s="239" t="s">
        <v>2254</v>
      </c>
    </row>
    <row r="95" spans="1:5" x14ac:dyDescent="0.25">
      <c r="B95" s="210"/>
      <c r="C95" s="218"/>
      <c r="D95" s="323">
        <v>61483</v>
      </c>
      <c r="E95" s="239" t="s">
        <v>2255</v>
      </c>
    </row>
    <row r="96" spans="1:5" x14ac:dyDescent="0.25">
      <c r="B96" s="210"/>
      <c r="C96" s="218"/>
      <c r="D96" s="323">
        <v>61484</v>
      </c>
      <c r="E96" s="239" t="s">
        <v>2256</v>
      </c>
    </row>
    <row r="97" spans="1:5" x14ac:dyDescent="0.25">
      <c r="B97" s="210"/>
      <c r="C97" s="218"/>
      <c r="D97" s="323">
        <v>61485</v>
      </c>
      <c r="E97" s="239" t="s">
        <v>2257</v>
      </c>
    </row>
    <row r="98" spans="1:5" s="214" customFormat="1" ht="15.6" x14ac:dyDescent="0.3">
      <c r="A98" s="209"/>
      <c r="B98" s="316"/>
      <c r="C98" s="210"/>
      <c r="D98" s="323">
        <v>61489</v>
      </c>
      <c r="E98" s="239" t="s">
        <v>2258</v>
      </c>
    </row>
    <row r="99" spans="1:5" s="214" customFormat="1" ht="15.6" x14ac:dyDescent="0.3">
      <c r="A99" s="209"/>
      <c r="B99" s="316">
        <v>615</v>
      </c>
      <c r="C99" s="210"/>
      <c r="D99" s="324"/>
      <c r="E99" s="325" t="s">
        <v>2259</v>
      </c>
    </row>
    <row r="100" spans="1:5" s="216" customFormat="1" x14ac:dyDescent="0.25">
      <c r="A100" s="209"/>
      <c r="B100" s="210"/>
      <c r="C100" s="316" t="s">
        <v>2260</v>
      </c>
      <c r="D100" s="210"/>
      <c r="E100" s="238" t="s">
        <v>2261</v>
      </c>
    </row>
    <row r="101" spans="1:5" x14ac:dyDescent="0.25">
      <c r="B101" s="210"/>
      <c r="C101" s="218"/>
      <c r="D101" s="317" t="s">
        <v>2262</v>
      </c>
      <c r="E101" s="239" t="s">
        <v>2263</v>
      </c>
    </row>
    <row r="102" spans="1:5" x14ac:dyDescent="0.25">
      <c r="B102" s="210"/>
      <c r="C102" s="218"/>
      <c r="D102" s="317" t="s">
        <v>2264</v>
      </c>
      <c r="E102" s="239" t="s">
        <v>2265</v>
      </c>
    </row>
    <row r="103" spans="1:5" s="216" customFormat="1" x14ac:dyDescent="0.25">
      <c r="A103" s="209"/>
      <c r="B103" s="210"/>
      <c r="C103" s="316" t="s">
        <v>2266</v>
      </c>
      <c r="D103" s="210"/>
      <c r="E103" s="238" t="s">
        <v>2267</v>
      </c>
    </row>
    <row r="104" spans="1:5" x14ac:dyDescent="0.25">
      <c r="B104" s="210"/>
      <c r="C104" s="218"/>
      <c r="D104" s="317" t="s">
        <v>2268</v>
      </c>
      <c r="E104" s="239" t="s">
        <v>2267</v>
      </c>
    </row>
    <row r="105" spans="1:5" s="214" customFormat="1" ht="15.6" x14ac:dyDescent="0.3">
      <c r="A105" s="209"/>
      <c r="B105" s="316" t="s">
        <v>2269</v>
      </c>
      <c r="C105" s="210"/>
      <c r="D105" s="210"/>
      <c r="E105" s="238" t="s">
        <v>2270</v>
      </c>
    </row>
    <row r="106" spans="1:5" s="216" customFormat="1" x14ac:dyDescent="0.25">
      <c r="A106" s="209"/>
      <c r="B106" s="210"/>
      <c r="C106" s="316" t="s">
        <v>2271</v>
      </c>
      <c r="D106" s="210"/>
      <c r="E106" s="238" t="s">
        <v>2272</v>
      </c>
    </row>
    <row r="107" spans="1:5" x14ac:dyDescent="0.25">
      <c r="B107" s="210"/>
      <c r="C107" s="317"/>
      <c r="D107" s="218">
        <v>61611</v>
      </c>
      <c r="E107" s="239" t="s">
        <v>2272</v>
      </c>
    </row>
    <row r="108" spans="1:5" s="216" customFormat="1" x14ac:dyDescent="0.25">
      <c r="A108" s="209"/>
      <c r="B108" s="210"/>
      <c r="C108" s="316" t="s">
        <v>2273</v>
      </c>
      <c r="D108" s="210"/>
      <c r="E108" s="238" t="s">
        <v>2274</v>
      </c>
    </row>
    <row r="109" spans="1:5" x14ac:dyDescent="0.25">
      <c r="B109" s="210"/>
      <c r="C109" s="317"/>
      <c r="D109" s="218">
        <v>61621</v>
      </c>
      <c r="E109" s="239" t="s">
        <v>2274</v>
      </c>
    </row>
    <row r="110" spans="1:5" s="216" customFormat="1" x14ac:dyDescent="0.25">
      <c r="A110" s="209"/>
      <c r="B110" s="210"/>
      <c r="C110" s="316" t="s">
        <v>2275</v>
      </c>
      <c r="D110" s="210"/>
      <c r="E110" s="238" t="s">
        <v>2276</v>
      </c>
    </row>
    <row r="111" spans="1:5" x14ac:dyDescent="0.25">
      <c r="B111" s="210"/>
      <c r="C111" s="218"/>
      <c r="D111" s="317" t="s">
        <v>2277</v>
      </c>
      <c r="E111" s="239" t="s">
        <v>2278</v>
      </c>
    </row>
    <row r="112" spans="1:5" x14ac:dyDescent="0.25">
      <c r="B112" s="210"/>
      <c r="C112" s="218"/>
      <c r="D112" s="317" t="s">
        <v>2279</v>
      </c>
      <c r="E112" s="239" t="s">
        <v>2280</v>
      </c>
    </row>
    <row r="113" spans="1:5" x14ac:dyDescent="0.25">
      <c r="B113" s="210"/>
      <c r="C113" s="218"/>
      <c r="D113" s="317" t="s">
        <v>2281</v>
      </c>
      <c r="E113" s="239" t="s">
        <v>2276</v>
      </c>
    </row>
    <row r="114" spans="1:5" s="213" customFormat="1" ht="17.399999999999999" x14ac:dyDescent="0.3">
      <c r="A114" s="315" t="s">
        <v>2282</v>
      </c>
      <c r="B114" s="210"/>
      <c r="C114" s="210"/>
      <c r="D114" s="210"/>
      <c r="E114" s="238" t="s">
        <v>2283</v>
      </c>
    </row>
    <row r="115" spans="1:5" s="214" customFormat="1" ht="15.6" x14ac:dyDescent="0.3">
      <c r="A115" s="209"/>
      <c r="B115" s="316" t="s">
        <v>2284</v>
      </c>
      <c r="C115" s="210"/>
      <c r="D115" s="210"/>
      <c r="E115" s="238" t="s">
        <v>2285</v>
      </c>
    </row>
    <row r="116" spans="1:5" s="216" customFormat="1" x14ac:dyDescent="0.25">
      <c r="A116" s="209"/>
      <c r="B116" s="210"/>
      <c r="C116" s="316" t="s">
        <v>2286</v>
      </c>
      <c r="D116" s="210"/>
      <c r="E116" s="238" t="s">
        <v>2287</v>
      </c>
    </row>
    <row r="117" spans="1:5" x14ac:dyDescent="0.25">
      <c r="B117" s="210"/>
      <c r="C117" s="218"/>
      <c r="D117" s="317">
        <v>62111</v>
      </c>
      <c r="E117" s="239" t="s">
        <v>2287</v>
      </c>
    </row>
    <row r="118" spans="1:5" s="216" customFormat="1" x14ac:dyDescent="0.25">
      <c r="A118" s="209"/>
      <c r="B118" s="210"/>
      <c r="C118" s="316" t="s">
        <v>2288</v>
      </c>
      <c r="D118" s="210"/>
      <c r="E118" s="238" t="s">
        <v>2289</v>
      </c>
    </row>
    <row r="119" spans="1:5" x14ac:dyDescent="0.25">
      <c r="B119" s="210"/>
      <c r="C119" s="218"/>
      <c r="D119" s="317" t="s">
        <v>2290</v>
      </c>
      <c r="E119" s="239" t="s">
        <v>2291</v>
      </c>
    </row>
    <row r="120" spans="1:5" s="214" customFormat="1" ht="15.6" x14ac:dyDescent="0.3">
      <c r="A120" s="209"/>
      <c r="B120" s="316" t="s">
        <v>2292</v>
      </c>
      <c r="C120" s="210"/>
      <c r="D120" s="210"/>
      <c r="E120" s="238" t="s">
        <v>624</v>
      </c>
    </row>
    <row r="121" spans="1:5" s="216" customFormat="1" x14ac:dyDescent="0.25">
      <c r="A121" s="209"/>
      <c r="B121" s="210"/>
      <c r="C121" s="316" t="s">
        <v>2293</v>
      </c>
      <c r="D121" s="210"/>
      <c r="E121" s="238" t="s">
        <v>2294</v>
      </c>
    </row>
    <row r="122" spans="1:5" x14ac:dyDescent="0.25">
      <c r="B122" s="210"/>
      <c r="C122" s="218"/>
      <c r="D122" s="317" t="s">
        <v>2295</v>
      </c>
      <c r="E122" s="239" t="s">
        <v>2294</v>
      </c>
    </row>
    <row r="123" spans="1:5" s="214" customFormat="1" ht="15.6" x14ac:dyDescent="0.3">
      <c r="A123" s="209"/>
      <c r="B123" s="316" t="s">
        <v>2296</v>
      </c>
      <c r="C123" s="210"/>
      <c r="D123" s="210"/>
      <c r="E123" s="238" t="s">
        <v>2297</v>
      </c>
    </row>
    <row r="124" spans="1:5" s="216" customFormat="1" x14ac:dyDescent="0.25">
      <c r="A124" s="209"/>
      <c r="B124" s="210"/>
      <c r="C124" s="316" t="s">
        <v>2298</v>
      </c>
      <c r="D124" s="210"/>
      <c r="E124" s="212" t="s">
        <v>178</v>
      </c>
    </row>
    <row r="125" spans="1:5" x14ac:dyDescent="0.25">
      <c r="B125" s="210"/>
      <c r="C125" s="218"/>
      <c r="D125" s="317" t="s">
        <v>2299</v>
      </c>
      <c r="E125" s="220" t="s">
        <v>178</v>
      </c>
    </row>
    <row r="126" spans="1:5" x14ac:dyDescent="0.25">
      <c r="B126" s="210"/>
      <c r="C126" s="218"/>
      <c r="D126" s="319" t="s">
        <v>2300</v>
      </c>
      <c r="E126" s="220" t="s">
        <v>2301</v>
      </c>
    </row>
    <row r="127" spans="1:5" s="326" customFormat="1" ht="17.399999999999999" x14ac:dyDescent="0.3">
      <c r="A127" s="315" t="s">
        <v>2302</v>
      </c>
      <c r="B127" s="210"/>
      <c r="C127" s="210"/>
      <c r="D127" s="210"/>
      <c r="E127" s="238" t="s">
        <v>2303</v>
      </c>
    </row>
    <row r="128" spans="1:5" s="214" customFormat="1" ht="15.6" x14ac:dyDescent="0.3">
      <c r="A128" s="209"/>
      <c r="B128" s="316" t="s">
        <v>2304</v>
      </c>
      <c r="C128" s="210"/>
      <c r="D128" s="210"/>
      <c r="E128" s="238" t="s">
        <v>2305</v>
      </c>
    </row>
    <row r="129" spans="1:5" s="216" customFormat="1" x14ac:dyDescent="0.25">
      <c r="A129" s="209"/>
      <c r="B129" s="210"/>
      <c r="C129" s="316" t="s">
        <v>224</v>
      </c>
      <c r="D129" s="210"/>
      <c r="E129" s="238" t="s">
        <v>210</v>
      </c>
    </row>
    <row r="130" spans="1:5" x14ac:dyDescent="0.25">
      <c r="B130" s="210"/>
      <c r="C130" s="218"/>
      <c r="D130" s="317" t="s">
        <v>2306</v>
      </c>
      <c r="E130" s="220" t="s">
        <v>2307</v>
      </c>
    </row>
    <row r="131" spans="1:5" x14ac:dyDescent="0.25">
      <c r="B131" s="210"/>
      <c r="C131" s="218"/>
      <c r="D131" s="317">
        <v>63112</v>
      </c>
      <c r="E131" s="220" t="s">
        <v>2308</v>
      </c>
    </row>
    <row r="132" spans="1:5" s="216" customFormat="1" x14ac:dyDescent="0.25">
      <c r="A132" s="209"/>
      <c r="B132" s="210"/>
      <c r="C132" s="316" t="s">
        <v>225</v>
      </c>
      <c r="D132" s="210"/>
      <c r="E132" s="238" t="s">
        <v>211</v>
      </c>
    </row>
    <row r="133" spans="1:5" x14ac:dyDescent="0.25">
      <c r="B133" s="210"/>
      <c r="C133" s="218"/>
      <c r="D133" s="317" t="s">
        <v>2309</v>
      </c>
      <c r="E133" s="220" t="s">
        <v>2310</v>
      </c>
    </row>
    <row r="134" spans="1:5" x14ac:dyDescent="0.25">
      <c r="B134" s="210"/>
      <c r="C134" s="218"/>
      <c r="D134" s="317">
        <v>63122</v>
      </c>
      <c r="E134" s="220" t="s">
        <v>2311</v>
      </c>
    </row>
    <row r="135" spans="1:5" s="214" customFormat="1" ht="15.6" x14ac:dyDescent="0.3">
      <c r="A135" s="209"/>
      <c r="B135" s="316" t="s">
        <v>2312</v>
      </c>
      <c r="C135" s="210"/>
      <c r="D135" s="210"/>
      <c r="E135" s="238" t="s">
        <v>2313</v>
      </c>
    </row>
    <row r="136" spans="1:5" s="216" customFormat="1" x14ac:dyDescent="0.25">
      <c r="A136" s="209"/>
      <c r="B136" s="210"/>
      <c r="C136" s="316" t="s">
        <v>226</v>
      </c>
      <c r="D136" s="210"/>
      <c r="E136" s="238" t="s">
        <v>2314</v>
      </c>
    </row>
    <row r="137" spans="1:5" x14ac:dyDescent="0.25">
      <c r="B137" s="210"/>
      <c r="C137" s="218"/>
      <c r="D137" s="317" t="s">
        <v>2315</v>
      </c>
      <c r="E137" s="239" t="s">
        <v>212</v>
      </c>
    </row>
    <row r="138" spans="1:5" x14ac:dyDescent="0.25">
      <c r="B138" s="210"/>
      <c r="C138" s="316" t="s">
        <v>2316</v>
      </c>
      <c r="D138" s="317"/>
      <c r="E138" s="238" t="s">
        <v>2317</v>
      </c>
    </row>
    <row r="139" spans="1:5" x14ac:dyDescent="0.25">
      <c r="B139" s="210"/>
      <c r="C139" s="218"/>
      <c r="D139" s="317">
        <v>63221</v>
      </c>
      <c r="E139" s="239" t="s">
        <v>2317</v>
      </c>
    </row>
    <row r="140" spans="1:5" s="216" customFormat="1" x14ac:dyDescent="0.25">
      <c r="A140" s="209"/>
      <c r="B140" s="210"/>
      <c r="C140" s="316">
        <v>6323</v>
      </c>
      <c r="D140" s="210"/>
      <c r="E140" s="238" t="s">
        <v>2318</v>
      </c>
    </row>
    <row r="141" spans="1:5" s="216" customFormat="1" x14ac:dyDescent="0.25">
      <c r="A141" s="209"/>
      <c r="B141" s="210"/>
      <c r="C141" s="316"/>
      <c r="D141" s="218">
        <v>63231</v>
      </c>
      <c r="E141" s="239" t="s">
        <v>2318</v>
      </c>
    </row>
    <row r="142" spans="1:5" x14ac:dyDescent="0.25">
      <c r="B142" s="210"/>
      <c r="C142" s="316">
        <v>6324</v>
      </c>
      <c r="D142" s="317"/>
      <c r="E142" s="238" t="s">
        <v>2319</v>
      </c>
    </row>
    <row r="143" spans="1:5" x14ac:dyDescent="0.25">
      <c r="B143" s="210"/>
      <c r="C143" s="218"/>
      <c r="D143" s="317">
        <v>63241</v>
      </c>
      <c r="E143" s="239" t="s">
        <v>2319</v>
      </c>
    </row>
    <row r="144" spans="1:5" s="274" customFormat="1" ht="15.6" x14ac:dyDescent="0.3">
      <c r="A144" s="209"/>
      <c r="B144" s="316" t="s">
        <v>2320</v>
      </c>
      <c r="C144" s="210"/>
      <c r="D144" s="210"/>
      <c r="E144" s="238" t="s">
        <v>2321</v>
      </c>
    </row>
    <row r="145" spans="1:5" s="225" customFormat="1" x14ac:dyDescent="0.25">
      <c r="A145" s="209"/>
      <c r="B145" s="210"/>
      <c r="C145" s="316" t="s">
        <v>2322</v>
      </c>
      <c r="D145" s="210"/>
      <c r="E145" s="238" t="s">
        <v>2323</v>
      </c>
    </row>
    <row r="146" spans="1:5" x14ac:dyDescent="0.25">
      <c r="B146" s="210"/>
      <c r="C146" s="218"/>
      <c r="D146" s="317" t="s">
        <v>2324</v>
      </c>
      <c r="E146" s="239" t="s">
        <v>2325</v>
      </c>
    </row>
    <row r="147" spans="1:5" x14ac:dyDescent="0.25">
      <c r="B147" s="210"/>
      <c r="C147" s="218"/>
      <c r="D147" s="317" t="s">
        <v>2326</v>
      </c>
      <c r="E147" s="239" t="s">
        <v>2327</v>
      </c>
    </row>
    <row r="148" spans="1:5" x14ac:dyDescent="0.25">
      <c r="B148" s="210"/>
      <c r="C148" s="218"/>
      <c r="D148" s="317" t="s">
        <v>2328</v>
      </c>
      <c r="E148" s="239" t="s">
        <v>2329</v>
      </c>
    </row>
    <row r="149" spans="1:5" x14ac:dyDescent="0.25">
      <c r="B149" s="210"/>
      <c r="C149" s="218"/>
      <c r="D149" s="317" t="s">
        <v>2330</v>
      </c>
      <c r="E149" s="239" t="s">
        <v>2331</v>
      </c>
    </row>
    <row r="150" spans="1:5" s="225" customFormat="1" x14ac:dyDescent="0.25">
      <c r="A150" s="209"/>
      <c r="B150" s="210"/>
      <c r="C150" s="316" t="s">
        <v>2332</v>
      </c>
      <c r="D150" s="210"/>
      <c r="E150" s="238" t="s">
        <v>2333</v>
      </c>
    </row>
    <row r="151" spans="1:5" x14ac:dyDescent="0.25">
      <c r="B151" s="210"/>
      <c r="C151" s="218"/>
      <c r="D151" s="317" t="s">
        <v>2334</v>
      </c>
      <c r="E151" s="239" t="s">
        <v>2335</v>
      </c>
    </row>
    <row r="152" spans="1:5" x14ac:dyDescent="0.25">
      <c r="B152" s="210"/>
      <c r="C152" s="218"/>
      <c r="D152" s="317" t="s">
        <v>2336</v>
      </c>
      <c r="E152" s="239" t="s">
        <v>2337</v>
      </c>
    </row>
    <row r="153" spans="1:5" x14ac:dyDescent="0.25">
      <c r="B153" s="210"/>
      <c r="C153" s="218"/>
      <c r="D153" s="317" t="s">
        <v>2338</v>
      </c>
      <c r="E153" s="239" t="s">
        <v>2339</v>
      </c>
    </row>
    <row r="154" spans="1:5" x14ac:dyDescent="0.25">
      <c r="B154" s="210"/>
      <c r="C154" s="218"/>
      <c r="D154" s="317" t="s">
        <v>2340</v>
      </c>
      <c r="E154" s="239" t="s">
        <v>2341</v>
      </c>
    </row>
    <row r="155" spans="1:5" s="274" customFormat="1" ht="15.6" x14ac:dyDescent="0.3">
      <c r="A155" s="209"/>
      <c r="B155" s="316" t="s">
        <v>2342</v>
      </c>
      <c r="C155" s="210"/>
      <c r="D155" s="210"/>
      <c r="E155" s="238" t="s">
        <v>2343</v>
      </c>
    </row>
    <row r="156" spans="1:5" s="225" customFormat="1" x14ac:dyDescent="0.25">
      <c r="A156" s="209"/>
      <c r="B156" s="210"/>
      <c r="C156" s="316" t="s">
        <v>227</v>
      </c>
      <c r="D156" s="210"/>
      <c r="E156" s="238" t="s">
        <v>3</v>
      </c>
    </row>
    <row r="157" spans="1:5" s="224" customFormat="1" x14ac:dyDescent="0.25">
      <c r="A157" s="217"/>
      <c r="B157" s="210"/>
      <c r="C157" s="218"/>
      <c r="D157" s="317">
        <v>63414</v>
      </c>
      <c r="E157" s="239" t="s">
        <v>2344</v>
      </c>
    </row>
    <row r="158" spans="1:5" s="224" customFormat="1" x14ac:dyDescent="0.25">
      <c r="A158" s="217"/>
      <c r="B158" s="210"/>
      <c r="C158" s="218"/>
      <c r="D158" s="317">
        <v>63415</v>
      </c>
      <c r="E158" s="239" t="s">
        <v>2345</v>
      </c>
    </row>
    <row r="159" spans="1:5" s="224" customFormat="1" x14ac:dyDescent="0.25">
      <c r="A159" s="217"/>
      <c r="B159" s="210"/>
      <c r="C159" s="218"/>
      <c r="D159" s="317">
        <v>63416</v>
      </c>
      <c r="E159" s="239" t="s">
        <v>2346</v>
      </c>
    </row>
    <row r="160" spans="1:5" s="225" customFormat="1" ht="12.75" customHeight="1" x14ac:dyDescent="0.25">
      <c r="A160" s="209"/>
      <c r="B160" s="210"/>
      <c r="C160" s="316" t="s">
        <v>228</v>
      </c>
      <c r="D160" s="210"/>
      <c r="E160" s="238" t="s">
        <v>215</v>
      </c>
    </row>
    <row r="161" spans="1:5" s="224" customFormat="1" x14ac:dyDescent="0.25">
      <c r="A161" s="217"/>
      <c r="B161" s="210"/>
      <c r="C161" s="218"/>
      <c r="D161" s="317">
        <v>63424</v>
      </c>
      <c r="E161" s="239" t="s">
        <v>2347</v>
      </c>
    </row>
    <row r="162" spans="1:5" x14ac:dyDescent="0.25">
      <c r="B162" s="210"/>
      <c r="C162" s="218"/>
      <c r="D162" s="317">
        <v>63425</v>
      </c>
      <c r="E162" s="239" t="s">
        <v>2348</v>
      </c>
    </row>
    <row r="163" spans="1:5" x14ac:dyDescent="0.25">
      <c r="B163" s="210"/>
      <c r="C163" s="218"/>
      <c r="D163" s="317">
        <v>63426</v>
      </c>
      <c r="E163" s="239" t="s">
        <v>2349</v>
      </c>
    </row>
    <row r="164" spans="1:5" x14ac:dyDescent="0.25">
      <c r="A164" s="224"/>
      <c r="B164" s="210">
        <v>635</v>
      </c>
      <c r="C164" s="218"/>
      <c r="D164" s="317"/>
      <c r="E164" s="238" t="s">
        <v>2350</v>
      </c>
    </row>
    <row r="165" spans="1:5" x14ac:dyDescent="0.25">
      <c r="A165" s="224"/>
      <c r="B165" s="210"/>
      <c r="C165" s="210">
        <v>6351</v>
      </c>
      <c r="D165" s="317"/>
      <c r="E165" s="238" t="s">
        <v>4</v>
      </c>
    </row>
    <row r="166" spans="1:5" x14ac:dyDescent="0.25">
      <c r="A166" s="224"/>
      <c r="B166" s="210"/>
      <c r="C166" s="210"/>
      <c r="D166" s="317">
        <v>63511</v>
      </c>
      <c r="E166" s="239" t="s">
        <v>4</v>
      </c>
    </row>
    <row r="167" spans="1:5" x14ac:dyDescent="0.25">
      <c r="A167" s="224"/>
      <c r="B167" s="210"/>
      <c r="C167" s="226" t="s">
        <v>229</v>
      </c>
      <c r="D167" s="317"/>
      <c r="E167" s="238" t="s">
        <v>5</v>
      </c>
    </row>
    <row r="168" spans="1:5" x14ac:dyDescent="0.25">
      <c r="A168" s="224"/>
      <c r="B168" s="210"/>
      <c r="C168" s="210"/>
      <c r="D168" s="317">
        <v>63521</v>
      </c>
      <c r="E168" s="239" t="s">
        <v>5</v>
      </c>
    </row>
    <row r="169" spans="1:5" s="224" customFormat="1" x14ac:dyDescent="0.25">
      <c r="B169" s="210">
        <v>636</v>
      </c>
      <c r="C169" s="210"/>
      <c r="D169" s="317"/>
      <c r="E169" s="238" t="s">
        <v>2351</v>
      </c>
    </row>
    <row r="170" spans="1:5" s="224" customFormat="1" x14ac:dyDescent="0.25">
      <c r="B170" s="210"/>
      <c r="C170" s="210">
        <v>6361</v>
      </c>
      <c r="D170" s="317"/>
      <c r="E170" s="238" t="s">
        <v>2352</v>
      </c>
    </row>
    <row r="171" spans="1:5" s="224" customFormat="1" x14ac:dyDescent="0.25">
      <c r="B171" s="210"/>
      <c r="C171" s="218"/>
      <c r="D171" s="327">
        <v>63612</v>
      </c>
      <c r="E171" s="239" t="s">
        <v>2353</v>
      </c>
    </row>
    <row r="172" spans="1:5" s="224" customFormat="1" x14ac:dyDescent="0.25">
      <c r="B172" s="210"/>
      <c r="C172" s="218"/>
      <c r="D172" s="327">
        <v>63613</v>
      </c>
      <c r="E172" s="239" t="s">
        <v>2354</v>
      </c>
    </row>
    <row r="173" spans="1:5" s="224" customFormat="1" x14ac:dyDescent="0.25">
      <c r="B173" s="210"/>
      <c r="C173" s="210">
        <v>6362</v>
      </c>
      <c r="D173" s="317"/>
      <c r="E173" s="238" t="s">
        <v>2355</v>
      </c>
    </row>
    <row r="174" spans="1:5" s="224" customFormat="1" x14ac:dyDescent="0.25">
      <c r="B174" s="210"/>
      <c r="C174" s="218"/>
      <c r="D174" s="327">
        <v>63622</v>
      </c>
      <c r="E174" s="239" t="s">
        <v>2356</v>
      </c>
    </row>
    <row r="175" spans="1:5" s="224" customFormat="1" x14ac:dyDescent="0.25">
      <c r="B175" s="210"/>
      <c r="C175" s="218"/>
      <c r="D175" s="327">
        <v>63623</v>
      </c>
      <c r="E175" s="239" t="s">
        <v>2357</v>
      </c>
    </row>
    <row r="176" spans="1:5" s="224" customFormat="1" x14ac:dyDescent="0.25">
      <c r="B176" s="210">
        <v>638</v>
      </c>
      <c r="C176" s="218"/>
      <c r="D176" s="317"/>
      <c r="E176" s="238" t="s">
        <v>1085</v>
      </c>
    </row>
    <row r="177" spans="2:5" s="224" customFormat="1" x14ac:dyDescent="0.25">
      <c r="B177" s="210"/>
      <c r="C177" s="210">
        <v>6381</v>
      </c>
      <c r="D177" s="316"/>
      <c r="E177" s="238" t="s">
        <v>1086</v>
      </c>
    </row>
    <row r="178" spans="2:5" s="224" customFormat="1" x14ac:dyDescent="0.25">
      <c r="B178" s="210"/>
      <c r="C178" s="218"/>
      <c r="D178" s="317">
        <v>63811</v>
      </c>
      <c r="E178" s="239" t="s">
        <v>2358</v>
      </c>
    </row>
    <row r="179" spans="2:5" s="224" customFormat="1" x14ac:dyDescent="0.25">
      <c r="B179" s="210"/>
      <c r="C179" s="218"/>
      <c r="D179" s="219">
        <v>63812</v>
      </c>
      <c r="E179" s="220" t="s">
        <v>2359</v>
      </c>
    </row>
    <row r="180" spans="2:5" s="224" customFormat="1" x14ac:dyDescent="0.25">
      <c r="B180" s="210"/>
      <c r="C180" s="218"/>
      <c r="D180" s="219" t="s">
        <v>2360</v>
      </c>
      <c r="E180" s="220" t="s">
        <v>2361</v>
      </c>
    </row>
    <row r="181" spans="2:5" s="224" customFormat="1" x14ac:dyDescent="0.25">
      <c r="B181" s="210"/>
      <c r="C181" s="218"/>
      <c r="D181" s="219" t="s">
        <v>2362</v>
      </c>
      <c r="E181" s="220" t="s">
        <v>2363</v>
      </c>
    </row>
    <row r="182" spans="2:5" s="224" customFormat="1" x14ac:dyDescent="0.25">
      <c r="B182" s="210"/>
      <c r="C182" s="210">
        <v>6382</v>
      </c>
      <c r="D182" s="316"/>
      <c r="E182" s="238" t="s">
        <v>1105</v>
      </c>
    </row>
    <row r="183" spans="2:5" s="224" customFormat="1" x14ac:dyDescent="0.25">
      <c r="B183" s="210"/>
      <c r="C183" s="218"/>
      <c r="D183" s="317">
        <v>63821</v>
      </c>
      <c r="E183" s="239" t="s">
        <v>218</v>
      </c>
    </row>
    <row r="184" spans="2:5" s="224" customFormat="1" x14ac:dyDescent="0.25">
      <c r="B184" s="210"/>
      <c r="C184" s="218"/>
      <c r="D184" s="219">
        <v>63822</v>
      </c>
      <c r="E184" s="220" t="s">
        <v>2364</v>
      </c>
    </row>
    <row r="185" spans="2:5" s="224" customFormat="1" x14ac:dyDescent="0.25">
      <c r="B185" s="210"/>
      <c r="C185" s="218"/>
      <c r="D185" s="219" t="s">
        <v>2365</v>
      </c>
      <c r="E185" s="220" t="s">
        <v>2366</v>
      </c>
    </row>
    <row r="186" spans="2:5" s="224" customFormat="1" x14ac:dyDescent="0.25">
      <c r="B186" s="210"/>
      <c r="C186" s="218"/>
      <c r="D186" s="219" t="s">
        <v>2367</v>
      </c>
      <c r="E186" s="220" t="s">
        <v>2368</v>
      </c>
    </row>
    <row r="187" spans="2:5" s="224" customFormat="1" x14ac:dyDescent="0.25">
      <c r="B187" s="210">
        <v>639</v>
      </c>
      <c r="C187" s="210"/>
      <c r="D187" s="316"/>
      <c r="E187" s="238" t="s">
        <v>6</v>
      </c>
    </row>
    <row r="188" spans="2:5" s="224" customFormat="1" x14ac:dyDescent="0.25">
      <c r="B188" s="210"/>
      <c r="C188" s="210">
        <v>6391</v>
      </c>
      <c r="D188" s="316"/>
      <c r="E188" s="238" t="s">
        <v>132</v>
      </c>
    </row>
    <row r="189" spans="2:5" s="224" customFormat="1" x14ac:dyDescent="0.25">
      <c r="B189" s="210"/>
      <c r="C189" s="218"/>
      <c r="D189" s="317">
        <v>63911</v>
      </c>
      <c r="E189" s="239" t="s">
        <v>132</v>
      </c>
    </row>
    <row r="190" spans="2:5" s="224" customFormat="1" x14ac:dyDescent="0.25">
      <c r="B190" s="210"/>
      <c r="C190" s="210">
        <v>6392</v>
      </c>
      <c r="D190" s="316"/>
      <c r="E190" s="238" t="s">
        <v>1124</v>
      </c>
    </row>
    <row r="191" spans="2:5" s="224" customFormat="1" x14ac:dyDescent="0.25">
      <c r="B191" s="210"/>
      <c r="C191" s="218"/>
      <c r="D191" s="317">
        <v>63921</v>
      </c>
      <c r="E191" s="239" t="s">
        <v>1124</v>
      </c>
    </row>
    <row r="192" spans="2:5" s="224" customFormat="1" x14ac:dyDescent="0.25">
      <c r="B192" s="210"/>
      <c r="C192" s="210">
        <v>6393</v>
      </c>
      <c r="D192" s="316"/>
      <c r="E192" s="238" t="s">
        <v>185</v>
      </c>
    </row>
    <row r="193" spans="1:5" s="224" customFormat="1" x14ac:dyDescent="0.25">
      <c r="B193" s="210"/>
      <c r="C193" s="218"/>
      <c r="D193" s="317">
        <v>63931</v>
      </c>
      <c r="E193" s="239" t="s">
        <v>185</v>
      </c>
    </row>
    <row r="194" spans="1:5" s="224" customFormat="1" x14ac:dyDescent="0.25">
      <c r="B194" s="210"/>
      <c r="C194" s="210">
        <v>6394</v>
      </c>
      <c r="D194" s="316"/>
      <c r="E194" s="238" t="s">
        <v>219</v>
      </c>
    </row>
    <row r="195" spans="1:5" s="224" customFormat="1" x14ac:dyDescent="0.25">
      <c r="B195" s="210"/>
      <c r="C195" s="218"/>
      <c r="D195" s="317">
        <v>63941</v>
      </c>
      <c r="E195" s="239" t="s">
        <v>219</v>
      </c>
    </row>
    <row r="196" spans="1:5" s="213" customFormat="1" ht="17.399999999999999" x14ac:dyDescent="0.3">
      <c r="A196" s="315" t="s">
        <v>2369</v>
      </c>
      <c r="B196" s="210"/>
      <c r="C196" s="210"/>
      <c r="D196" s="210"/>
      <c r="E196" s="238" t="s">
        <v>2370</v>
      </c>
    </row>
    <row r="197" spans="1:5" s="214" customFormat="1" ht="15.6" x14ac:dyDescent="0.3">
      <c r="A197" s="209"/>
      <c r="B197" s="316" t="s">
        <v>2371</v>
      </c>
      <c r="C197" s="210"/>
      <c r="D197" s="210"/>
      <c r="E197" s="238" t="s">
        <v>2372</v>
      </c>
    </row>
    <row r="198" spans="1:5" s="216" customFormat="1" x14ac:dyDescent="0.25">
      <c r="A198" s="209"/>
      <c r="B198" s="210"/>
      <c r="C198" s="316" t="s">
        <v>230</v>
      </c>
      <c r="D198" s="210"/>
      <c r="E198" s="238" t="s">
        <v>220</v>
      </c>
    </row>
    <row r="199" spans="1:5" x14ac:dyDescent="0.25">
      <c r="B199" s="210"/>
      <c r="C199" s="218"/>
      <c r="D199" s="317" t="s">
        <v>2373</v>
      </c>
      <c r="E199" s="239" t="s">
        <v>2374</v>
      </c>
    </row>
    <row r="200" spans="1:5" x14ac:dyDescent="0.25">
      <c r="B200" s="210"/>
      <c r="C200" s="218"/>
      <c r="D200" s="317" t="s">
        <v>2375</v>
      </c>
      <c r="E200" s="239" t="s">
        <v>2376</v>
      </c>
    </row>
    <row r="201" spans="1:5" x14ac:dyDescent="0.25">
      <c r="B201" s="210"/>
      <c r="C201" s="218"/>
      <c r="D201" s="317" t="s">
        <v>2377</v>
      </c>
      <c r="E201" s="239" t="s">
        <v>2378</v>
      </c>
    </row>
    <row r="202" spans="1:5" x14ac:dyDescent="0.25">
      <c r="B202" s="210"/>
      <c r="C202" s="218"/>
      <c r="D202" s="317" t="s">
        <v>2379</v>
      </c>
      <c r="E202" s="239" t="s">
        <v>900</v>
      </c>
    </row>
    <row r="203" spans="1:5" s="216" customFormat="1" x14ac:dyDescent="0.25">
      <c r="A203" s="209"/>
      <c r="B203" s="210"/>
      <c r="C203" s="316" t="s">
        <v>231</v>
      </c>
      <c r="D203" s="210"/>
      <c r="E203" s="238" t="s">
        <v>7</v>
      </c>
    </row>
    <row r="204" spans="1:5" x14ac:dyDescent="0.25">
      <c r="B204" s="210"/>
      <c r="C204" s="218"/>
      <c r="D204" s="317" t="s">
        <v>2380</v>
      </c>
      <c r="E204" s="239" t="s">
        <v>2381</v>
      </c>
    </row>
    <row r="205" spans="1:5" x14ac:dyDescent="0.25">
      <c r="B205" s="210"/>
      <c r="C205" s="218"/>
      <c r="D205" s="317" t="s">
        <v>2382</v>
      </c>
      <c r="E205" s="239" t="s">
        <v>2383</v>
      </c>
    </row>
    <row r="206" spans="1:5" s="216" customFormat="1" x14ac:dyDescent="0.25">
      <c r="A206" s="209"/>
      <c r="B206" s="210"/>
      <c r="C206" s="316" t="s">
        <v>232</v>
      </c>
      <c r="D206" s="210"/>
      <c r="E206" s="238" t="s">
        <v>8</v>
      </c>
    </row>
    <row r="207" spans="1:5" x14ac:dyDescent="0.25">
      <c r="B207" s="210"/>
      <c r="C207" s="218"/>
      <c r="D207" s="317" t="s">
        <v>2384</v>
      </c>
      <c r="E207" s="239" t="s">
        <v>980</v>
      </c>
    </row>
    <row r="208" spans="1:5" x14ac:dyDescent="0.25">
      <c r="B208" s="210"/>
      <c r="C208" s="218"/>
      <c r="D208" s="317" t="s">
        <v>2385</v>
      </c>
      <c r="E208" s="239" t="s">
        <v>2386</v>
      </c>
    </row>
    <row r="209" spans="1:5" x14ac:dyDescent="0.25">
      <c r="B209" s="210"/>
      <c r="C209" s="218"/>
      <c r="D209" s="317" t="s">
        <v>2387</v>
      </c>
      <c r="E209" s="239" t="s">
        <v>2388</v>
      </c>
    </row>
    <row r="210" spans="1:5" s="216" customFormat="1" x14ac:dyDescent="0.25">
      <c r="A210" s="209"/>
      <c r="B210" s="210"/>
      <c r="C210" s="316" t="s">
        <v>233</v>
      </c>
      <c r="D210" s="210"/>
      <c r="E210" s="238" t="s">
        <v>9</v>
      </c>
    </row>
    <row r="211" spans="1:5" x14ac:dyDescent="0.25">
      <c r="B211" s="210"/>
      <c r="C211" s="218"/>
      <c r="D211" s="317" t="s">
        <v>2389</v>
      </c>
      <c r="E211" s="239" t="s">
        <v>2390</v>
      </c>
    </row>
    <row r="212" spans="1:5" x14ac:dyDescent="0.25">
      <c r="B212" s="210"/>
      <c r="C212" s="218"/>
      <c r="D212" s="317">
        <v>64152</v>
      </c>
      <c r="E212" s="239" t="s">
        <v>2391</v>
      </c>
    </row>
    <row r="213" spans="1:5" s="216" customFormat="1" x14ac:dyDescent="0.25">
      <c r="A213" s="209"/>
      <c r="B213" s="210"/>
      <c r="C213" s="316" t="s">
        <v>234</v>
      </c>
      <c r="D213" s="210"/>
      <c r="E213" s="238" t="s">
        <v>221</v>
      </c>
    </row>
    <row r="214" spans="1:5" x14ac:dyDescent="0.25">
      <c r="B214" s="210"/>
      <c r="C214" s="218"/>
      <c r="D214" s="317" t="s">
        <v>2392</v>
      </c>
      <c r="E214" s="239" t="s">
        <v>2393</v>
      </c>
    </row>
    <row r="215" spans="1:5" x14ac:dyDescent="0.25">
      <c r="B215" s="210"/>
      <c r="C215" s="218"/>
      <c r="D215" s="317" t="s">
        <v>2394</v>
      </c>
      <c r="E215" s="239" t="s">
        <v>2395</v>
      </c>
    </row>
    <row r="216" spans="1:5" x14ac:dyDescent="0.25">
      <c r="B216" s="210"/>
      <c r="C216" s="218"/>
      <c r="D216" s="317" t="s">
        <v>2396</v>
      </c>
      <c r="E216" s="239" t="s">
        <v>2397</v>
      </c>
    </row>
    <row r="217" spans="1:5" x14ac:dyDescent="0.25">
      <c r="B217" s="210"/>
      <c r="C217" s="218"/>
      <c r="D217" s="317" t="s">
        <v>2398</v>
      </c>
      <c r="E217" s="239" t="s">
        <v>2399</v>
      </c>
    </row>
    <row r="218" spans="1:5" s="216" customFormat="1" x14ac:dyDescent="0.25">
      <c r="A218" s="209"/>
      <c r="B218" s="210"/>
      <c r="C218" s="316" t="s">
        <v>235</v>
      </c>
      <c r="D218" s="210"/>
      <c r="E218" s="238" t="s">
        <v>10</v>
      </c>
    </row>
    <row r="219" spans="1:5" x14ac:dyDescent="0.25">
      <c r="B219" s="210"/>
      <c r="C219" s="218"/>
      <c r="D219" s="317" t="s">
        <v>2400</v>
      </c>
      <c r="E219" s="239" t="s">
        <v>2401</v>
      </c>
    </row>
    <row r="220" spans="1:5" x14ac:dyDescent="0.25">
      <c r="B220" s="210"/>
      <c r="C220" s="218"/>
      <c r="D220" s="317" t="s">
        <v>2402</v>
      </c>
      <c r="E220" s="239" t="s">
        <v>2403</v>
      </c>
    </row>
    <row r="221" spans="1:5" x14ac:dyDescent="0.25">
      <c r="B221" s="210"/>
      <c r="C221" s="218"/>
      <c r="D221" s="317" t="s">
        <v>2404</v>
      </c>
      <c r="E221" s="239" t="s">
        <v>2405</v>
      </c>
    </row>
    <row r="222" spans="1:5" x14ac:dyDescent="0.25">
      <c r="B222" s="210"/>
      <c r="C222" s="218"/>
      <c r="D222" s="319" t="s">
        <v>2406</v>
      </c>
      <c r="E222" s="239" t="s">
        <v>2407</v>
      </c>
    </row>
    <row r="223" spans="1:5" x14ac:dyDescent="0.25">
      <c r="B223" s="210"/>
      <c r="C223" s="218"/>
      <c r="D223" s="319">
        <v>64176</v>
      </c>
      <c r="E223" s="239" t="s">
        <v>2408</v>
      </c>
    </row>
    <row r="224" spans="1:5" x14ac:dyDescent="0.25">
      <c r="B224" s="210"/>
      <c r="C224" s="218"/>
      <c r="D224" s="319">
        <v>64177</v>
      </c>
      <c r="E224" s="239" t="s">
        <v>2409</v>
      </c>
    </row>
    <row r="225" spans="1:5" x14ac:dyDescent="0.25">
      <c r="B225" s="210"/>
      <c r="C225" s="210">
        <v>6419</v>
      </c>
      <c r="D225" s="316"/>
      <c r="E225" s="238" t="s">
        <v>2410</v>
      </c>
    </row>
    <row r="226" spans="1:5" x14ac:dyDescent="0.25">
      <c r="B226" s="210"/>
      <c r="C226" s="210"/>
      <c r="D226" s="319" t="s">
        <v>2411</v>
      </c>
      <c r="E226" s="239" t="s">
        <v>2412</v>
      </c>
    </row>
    <row r="227" spans="1:5" x14ac:dyDescent="0.25">
      <c r="B227" s="210"/>
      <c r="C227" s="210"/>
      <c r="D227" s="319" t="s">
        <v>2413</v>
      </c>
      <c r="E227" s="239" t="s">
        <v>2410</v>
      </c>
    </row>
    <row r="228" spans="1:5" s="214" customFormat="1" ht="15.6" x14ac:dyDescent="0.3">
      <c r="A228" s="209"/>
      <c r="B228" s="316" t="s">
        <v>2414</v>
      </c>
      <c r="C228" s="210"/>
      <c r="D228" s="210"/>
      <c r="E228" s="238" t="s">
        <v>2415</v>
      </c>
    </row>
    <row r="229" spans="1:5" s="216" customFormat="1" x14ac:dyDescent="0.25">
      <c r="A229" s="209"/>
      <c r="B229" s="210"/>
      <c r="C229" s="316" t="s">
        <v>236</v>
      </c>
      <c r="D229" s="210"/>
      <c r="E229" s="238" t="s">
        <v>11</v>
      </c>
    </row>
    <row r="230" spans="1:5" x14ac:dyDescent="0.25">
      <c r="B230" s="210"/>
      <c r="C230" s="218"/>
      <c r="D230" s="317" t="s">
        <v>2416</v>
      </c>
      <c r="E230" s="239" t="s">
        <v>2417</v>
      </c>
    </row>
    <row r="231" spans="1:5" x14ac:dyDescent="0.25">
      <c r="B231" s="210"/>
      <c r="C231" s="218"/>
      <c r="D231" s="317" t="s">
        <v>2418</v>
      </c>
      <c r="E231" s="239" t="s">
        <v>2419</v>
      </c>
    </row>
    <row r="232" spans="1:5" x14ac:dyDescent="0.25">
      <c r="B232" s="210"/>
      <c r="C232" s="218"/>
      <c r="D232" s="317" t="s">
        <v>2420</v>
      </c>
      <c r="E232" s="239" t="s">
        <v>2421</v>
      </c>
    </row>
    <row r="233" spans="1:5" x14ac:dyDescent="0.25">
      <c r="B233" s="210"/>
      <c r="C233" s="218"/>
      <c r="D233" s="317" t="s">
        <v>2422</v>
      </c>
      <c r="E233" s="239" t="s">
        <v>2423</v>
      </c>
    </row>
    <row r="234" spans="1:5" x14ac:dyDescent="0.25">
      <c r="B234" s="210"/>
      <c r="C234" s="218"/>
      <c r="D234" s="317" t="s">
        <v>2424</v>
      </c>
      <c r="E234" s="239" t="s">
        <v>2425</v>
      </c>
    </row>
    <row r="235" spans="1:5" x14ac:dyDescent="0.25">
      <c r="B235" s="210"/>
      <c r="C235" s="218"/>
      <c r="D235" s="317" t="s">
        <v>2426</v>
      </c>
      <c r="E235" s="239" t="s">
        <v>2427</v>
      </c>
    </row>
    <row r="236" spans="1:5" x14ac:dyDescent="0.25">
      <c r="B236" s="210"/>
      <c r="C236" s="218"/>
      <c r="D236" s="317" t="s">
        <v>2428</v>
      </c>
      <c r="E236" s="239" t="s">
        <v>2429</v>
      </c>
    </row>
    <row r="237" spans="1:5" x14ac:dyDescent="0.25">
      <c r="B237" s="210"/>
      <c r="C237" s="218"/>
      <c r="D237" s="317" t="s">
        <v>2430</v>
      </c>
      <c r="E237" s="239" t="s">
        <v>2431</v>
      </c>
    </row>
    <row r="238" spans="1:5" s="216" customFormat="1" x14ac:dyDescent="0.25">
      <c r="A238" s="209"/>
      <c r="B238" s="210"/>
      <c r="C238" s="316" t="s">
        <v>237</v>
      </c>
      <c r="D238" s="210"/>
      <c r="E238" s="238" t="s">
        <v>12</v>
      </c>
    </row>
    <row r="239" spans="1:5" x14ac:dyDescent="0.25">
      <c r="B239" s="210"/>
      <c r="C239" s="218"/>
      <c r="D239" s="317" t="s">
        <v>2432</v>
      </c>
      <c r="E239" s="239" t="s">
        <v>2433</v>
      </c>
    </row>
    <row r="240" spans="1:5" x14ac:dyDescent="0.25">
      <c r="B240" s="210"/>
      <c r="C240" s="218"/>
      <c r="D240" s="317" t="s">
        <v>2434</v>
      </c>
      <c r="E240" s="239" t="s">
        <v>2435</v>
      </c>
    </row>
    <row r="241" spans="1:5" x14ac:dyDescent="0.25">
      <c r="B241" s="210"/>
      <c r="C241" s="218"/>
      <c r="D241" s="319" t="s">
        <v>2436</v>
      </c>
      <c r="E241" s="239" t="s">
        <v>2437</v>
      </c>
    </row>
    <row r="242" spans="1:5" x14ac:dyDescent="0.25">
      <c r="B242" s="210"/>
      <c r="C242" s="218"/>
      <c r="D242" s="319" t="s">
        <v>2438</v>
      </c>
      <c r="E242" s="239" t="s">
        <v>2439</v>
      </c>
    </row>
    <row r="243" spans="1:5" x14ac:dyDescent="0.25">
      <c r="B243" s="210"/>
      <c r="C243" s="218"/>
      <c r="D243" s="317" t="s">
        <v>2440</v>
      </c>
      <c r="E243" s="239" t="s">
        <v>2441</v>
      </c>
    </row>
    <row r="244" spans="1:5" s="216" customFormat="1" x14ac:dyDescent="0.25">
      <c r="A244" s="209"/>
      <c r="B244" s="210"/>
      <c r="C244" s="316" t="s">
        <v>238</v>
      </c>
      <c r="D244" s="210"/>
      <c r="E244" s="238" t="s">
        <v>13</v>
      </c>
    </row>
    <row r="245" spans="1:5" x14ac:dyDescent="0.25">
      <c r="B245" s="210"/>
      <c r="C245" s="218"/>
      <c r="D245" s="317" t="s">
        <v>2442</v>
      </c>
      <c r="E245" s="239" t="s">
        <v>2443</v>
      </c>
    </row>
    <row r="246" spans="1:5" x14ac:dyDescent="0.25">
      <c r="B246" s="210"/>
      <c r="C246" s="218"/>
      <c r="D246" s="317" t="s">
        <v>2444</v>
      </c>
      <c r="E246" s="239" t="s">
        <v>2445</v>
      </c>
    </row>
    <row r="247" spans="1:5" x14ac:dyDescent="0.25">
      <c r="B247" s="210"/>
      <c r="C247" s="218"/>
      <c r="D247" s="317" t="s">
        <v>2446</v>
      </c>
      <c r="E247" s="239" t="s">
        <v>2447</v>
      </c>
    </row>
    <row r="248" spans="1:5" x14ac:dyDescent="0.25">
      <c r="B248" s="210"/>
      <c r="C248" s="218"/>
      <c r="D248" s="317" t="s">
        <v>2448</v>
      </c>
      <c r="E248" s="239" t="s">
        <v>2449</v>
      </c>
    </row>
    <row r="249" spans="1:5" x14ac:dyDescent="0.25">
      <c r="B249" s="210"/>
      <c r="C249" s="218"/>
      <c r="D249" s="317" t="s">
        <v>2450</v>
      </c>
      <c r="E249" s="239" t="s">
        <v>2451</v>
      </c>
    </row>
    <row r="250" spans="1:5" x14ac:dyDescent="0.25">
      <c r="B250" s="210"/>
      <c r="C250" s="218"/>
      <c r="D250" s="317" t="s">
        <v>2452</v>
      </c>
      <c r="E250" s="239" t="s">
        <v>2453</v>
      </c>
    </row>
    <row r="251" spans="1:5" x14ac:dyDescent="0.25">
      <c r="B251" s="210"/>
      <c r="C251" s="218"/>
      <c r="D251" s="317" t="s">
        <v>2454</v>
      </c>
      <c r="E251" s="320" t="s">
        <v>2455</v>
      </c>
    </row>
    <row r="252" spans="1:5" s="216" customFormat="1" x14ac:dyDescent="0.25">
      <c r="A252" s="209"/>
      <c r="B252" s="210"/>
      <c r="C252" s="316" t="s">
        <v>2456</v>
      </c>
      <c r="D252" s="210"/>
      <c r="E252" s="238" t="s">
        <v>2457</v>
      </c>
    </row>
    <row r="253" spans="1:5" x14ac:dyDescent="0.25">
      <c r="B253" s="210"/>
      <c r="C253" s="218"/>
      <c r="D253" s="317" t="s">
        <v>2458</v>
      </c>
      <c r="E253" s="239" t="s">
        <v>2459</v>
      </c>
    </row>
    <row r="254" spans="1:5" x14ac:dyDescent="0.25">
      <c r="B254" s="210"/>
      <c r="C254" s="218"/>
      <c r="D254" s="317" t="s">
        <v>2460</v>
      </c>
      <c r="E254" s="239" t="s">
        <v>2461</v>
      </c>
    </row>
    <row r="255" spans="1:5" x14ac:dyDescent="0.25">
      <c r="B255" s="210"/>
      <c r="C255" s="218"/>
      <c r="D255" s="317" t="s">
        <v>2462</v>
      </c>
      <c r="E255" s="239" t="s">
        <v>2463</v>
      </c>
    </row>
    <row r="256" spans="1:5" x14ac:dyDescent="0.25">
      <c r="B256" s="210"/>
      <c r="C256" s="218"/>
      <c r="D256" s="317" t="s">
        <v>2464</v>
      </c>
      <c r="E256" s="239" t="s">
        <v>2465</v>
      </c>
    </row>
    <row r="257" spans="1:5" x14ac:dyDescent="0.25">
      <c r="B257" s="210"/>
      <c r="C257" s="218"/>
      <c r="D257" s="317" t="s">
        <v>2466</v>
      </c>
      <c r="E257" s="239" t="s">
        <v>2467</v>
      </c>
    </row>
    <row r="258" spans="1:5" x14ac:dyDescent="0.25">
      <c r="B258" s="210"/>
      <c r="C258" s="218"/>
      <c r="D258" s="317" t="s">
        <v>2468</v>
      </c>
      <c r="E258" s="239" t="s">
        <v>2469</v>
      </c>
    </row>
    <row r="259" spans="1:5" x14ac:dyDescent="0.25">
      <c r="B259" s="210"/>
      <c r="C259" s="218"/>
      <c r="D259" s="317" t="s">
        <v>2470</v>
      </c>
      <c r="E259" s="239" t="s">
        <v>2471</v>
      </c>
    </row>
    <row r="260" spans="1:5" x14ac:dyDescent="0.25">
      <c r="B260" s="210"/>
      <c r="C260" s="218"/>
      <c r="D260" s="317">
        <v>64248</v>
      </c>
      <c r="E260" s="239" t="s">
        <v>2472</v>
      </c>
    </row>
    <row r="261" spans="1:5" x14ac:dyDescent="0.25">
      <c r="B261" s="210"/>
      <c r="C261" s="218"/>
      <c r="D261" s="317">
        <v>64249</v>
      </c>
      <c r="E261" s="328" t="s">
        <v>2473</v>
      </c>
    </row>
    <row r="262" spans="1:5" s="224" customFormat="1" x14ac:dyDescent="0.25">
      <c r="A262" s="217"/>
      <c r="B262" s="210"/>
      <c r="C262" s="210">
        <v>6425</v>
      </c>
      <c r="D262" s="316"/>
      <c r="E262" s="329" t="s">
        <v>14</v>
      </c>
    </row>
    <row r="263" spans="1:5" s="224" customFormat="1" x14ac:dyDescent="0.25">
      <c r="A263" s="217"/>
      <c r="B263" s="210"/>
      <c r="C263" s="218"/>
      <c r="D263" s="317">
        <v>64251</v>
      </c>
      <c r="E263" s="328" t="s">
        <v>14</v>
      </c>
    </row>
    <row r="264" spans="1:5" x14ac:dyDescent="0.25">
      <c r="B264" s="210"/>
      <c r="C264" s="226" t="s">
        <v>239</v>
      </c>
      <c r="D264" s="317"/>
      <c r="E264" s="330" t="s">
        <v>15</v>
      </c>
    </row>
    <row r="265" spans="1:5" x14ac:dyDescent="0.25">
      <c r="B265" s="210"/>
      <c r="C265" s="218"/>
      <c r="D265" s="319" t="s">
        <v>2474</v>
      </c>
      <c r="E265" s="331" t="s">
        <v>15</v>
      </c>
    </row>
    <row r="266" spans="1:5" s="216" customFormat="1" x14ac:dyDescent="0.25">
      <c r="B266" s="210">
        <v>643</v>
      </c>
      <c r="C266" s="210"/>
      <c r="D266" s="210"/>
      <c r="E266" s="330" t="s">
        <v>2475</v>
      </c>
    </row>
    <row r="267" spans="1:5" s="216" customFormat="1" ht="26.4" x14ac:dyDescent="0.25">
      <c r="B267" s="210"/>
      <c r="C267" s="210">
        <v>6431</v>
      </c>
      <c r="D267" s="210"/>
      <c r="E267" s="330" t="s">
        <v>2476</v>
      </c>
    </row>
    <row r="268" spans="1:5" x14ac:dyDescent="0.25">
      <c r="B268" s="218"/>
      <c r="C268" s="210"/>
      <c r="D268" s="218">
        <v>64313</v>
      </c>
      <c r="E268" s="320" t="s">
        <v>2477</v>
      </c>
    </row>
    <row r="269" spans="1:5" x14ac:dyDescent="0.25">
      <c r="B269" s="218"/>
      <c r="C269" s="210"/>
      <c r="D269" s="218">
        <v>64314</v>
      </c>
      <c r="E269" s="320" t="s">
        <v>2478</v>
      </c>
    </row>
    <row r="270" spans="1:5" x14ac:dyDescent="0.25">
      <c r="B270" s="218"/>
      <c r="C270" s="210"/>
      <c r="D270" s="218">
        <v>64315</v>
      </c>
      <c r="E270" s="320" t="s">
        <v>2479</v>
      </c>
    </row>
    <row r="271" spans="1:5" x14ac:dyDescent="0.25">
      <c r="B271" s="218"/>
      <c r="C271" s="210"/>
      <c r="D271" s="218">
        <v>64316</v>
      </c>
      <c r="E271" s="331" t="s">
        <v>2480</v>
      </c>
    </row>
    <row r="272" spans="1:5" x14ac:dyDescent="0.25">
      <c r="B272" s="218"/>
      <c r="C272" s="210">
        <v>6432</v>
      </c>
      <c r="D272" s="210"/>
      <c r="E272" s="330" t="s">
        <v>2481</v>
      </c>
    </row>
    <row r="273" spans="1:5" x14ac:dyDescent="0.25">
      <c r="B273" s="218"/>
      <c r="C273" s="210"/>
      <c r="D273" s="218">
        <v>64321</v>
      </c>
      <c r="E273" s="331" t="s">
        <v>2482</v>
      </c>
    </row>
    <row r="274" spans="1:5" x14ac:dyDescent="0.25">
      <c r="A274" s="221"/>
      <c r="B274" s="218"/>
      <c r="C274" s="210"/>
      <c r="D274" s="218">
        <v>64322</v>
      </c>
      <c r="E274" s="331" t="s">
        <v>2483</v>
      </c>
    </row>
    <row r="275" spans="1:5" s="216" customFormat="1" x14ac:dyDescent="0.25">
      <c r="B275" s="210"/>
      <c r="C275" s="210">
        <v>6433</v>
      </c>
      <c r="D275" s="210"/>
      <c r="E275" s="330" t="s">
        <v>2484</v>
      </c>
    </row>
    <row r="276" spans="1:5" x14ac:dyDescent="0.25">
      <c r="A276" s="221"/>
      <c r="B276" s="218"/>
      <c r="C276" s="210"/>
      <c r="D276" s="218">
        <v>64332</v>
      </c>
      <c r="E276" s="331" t="s">
        <v>2485</v>
      </c>
    </row>
    <row r="277" spans="1:5" x14ac:dyDescent="0.25">
      <c r="A277" s="221"/>
      <c r="B277" s="218"/>
      <c r="C277" s="210"/>
      <c r="D277" s="218">
        <v>64333</v>
      </c>
      <c r="E277" s="331" t="s">
        <v>2486</v>
      </c>
    </row>
    <row r="278" spans="1:5" x14ac:dyDescent="0.25">
      <c r="A278" s="221"/>
      <c r="B278" s="218"/>
      <c r="C278" s="210"/>
      <c r="D278" s="218">
        <v>64334</v>
      </c>
      <c r="E278" s="331" t="s">
        <v>2487</v>
      </c>
    </row>
    <row r="279" spans="1:5" s="216" customFormat="1" x14ac:dyDescent="0.25">
      <c r="B279" s="210"/>
      <c r="C279" s="210">
        <v>6434</v>
      </c>
      <c r="D279" s="210"/>
      <c r="E279" s="330" t="s">
        <v>2488</v>
      </c>
    </row>
    <row r="280" spans="1:5" x14ac:dyDescent="0.25">
      <c r="A280" s="221"/>
      <c r="B280" s="218"/>
      <c r="C280" s="210"/>
      <c r="D280" s="218">
        <v>64341</v>
      </c>
      <c r="E280" s="331" t="s">
        <v>2488</v>
      </c>
    </row>
    <row r="281" spans="1:5" s="216" customFormat="1" x14ac:dyDescent="0.25">
      <c r="B281" s="210"/>
      <c r="C281" s="210">
        <v>6435</v>
      </c>
      <c r="D281" s="210"/>
      <c r="E281" s="330" t="s">
        <v>2489</v>
      </c>
    </row>
    <row r="282" spans="1:5" x14ac:dyDescent="0.25">
      <c r="A282" s="221"/>
      <c r="B282" s="218"/>
      <c r="C282" s="210"/>
      <c r="D282" s="218">
        <v>64353</v>
      </c>
      <c r="E282" s="331" t="s">
        <v>2490</v>
      </c>
    </row>
    <row r="283" spans="1:5" x14ac:dyDescent="0.25">
      <c r="A283" s="221"/>
      <c r="B283" s="218"/>
      <c r="C283" s="210"/>
      <c r="D283" s="218">
        <v>64354</v>
      </c>
      <c r="E283" s="331" t="s">
        <v>2491</v>
      </c>
    </row>
    <row r="284" spans="1:5" x14ac:dyDescent="0.25">
      <c r="A284" s="221"/>
      <c r="B284" s="218"/>
      <c r="C284" s="210"/>
      <c r="D284" s="218">
        <v>64355</v>
      </c>
      <c r="E284" s="331" t="s">
        <v>2492</v>
      </c>
    </row>
    <row r="285" spans="1:5" x14ac:dyDescent="0.25">
      <c r="A285" s="221"/>
      <c r="B285" s="218"/>
      <c r="C285" s="210"/>
      <c r="D285" s="218">
        <v>64356</v>
      </c>
      <c r="E285" s="331" t="s">
        <v>2493</v>
      </c>
    </row>
    <row r="286" spans="1:5" x14ac:dyDescent="0.25">
      <c r="A286" s="221"/>
      <c r="B286" s="218"/>
      <c r="C286" s="210"/>
      <c r="D286" s="218">
        <v>64357</v>
      </c>
      <c r="E286" s="331" t="s">
        <v>2494</v>
      </c>
    </row>
    <row r="287" spans="1:5" x14ac:dyDescent="0.25">
      <c r="A287" s="221"/>
      <c r="B287" s="218"/>
      <c r="C287" s="210"/>
      <c r="D287" s="218">
        <v>64358</v>
      </c>
      <c r="E287" s="331" t="s">
        <v>2495</v>
      </c>
    </row>
    <row r="288" spans="1:5" s="216" customFormat="1" x14ac:dyDescent="0.25">
      <c r="B288" s="210"/>
      <c r="C288" s="210">
        <v>6436</v>
      </c>
      <c r="D288" s="210"/>
      <c r="E288" s="330" t="s">
        <v>2496</v>
      </c>
    </row>
    <row r="289" spans="1:5" x14ac:dyDescent="0.25">
      <c r="A289" s="221"/>
      <c r="B289" s="218"/>
      <c r="C289" s="210"/>
      <c r="D289" s="218">
        <v>64363</v>
      </c>
      <c r="E289" s="331" t="s">
        <v>2497</v>
      </c>
    </row>
    <row r="290" spans="1:5" x14ac:dyDescent="0.25">
      <c r="B290" s="218"/>
      <c r="C290" s="210"/>
      <c r="D290" s="218">
        <v>64364</v>
      </c>
      <c r="E290" s="331" t="s">
        <v>2498</v>
      </c>
    </row>
    <row r="291" spans="1:5" x14ac:dyDescent="0.25">
      <c r="B291" s="218"/>
      <c r="C291" s="210"/>
      <c r="D291" s="218">
        <v>64365</v>
      </c>
      <c r="E291" s="331" t="s">
        <v>2499</v>
      </c>
    </row>
    <row r="292" spans="1:5" x14ac:dyDescent="0.25">
      <c r="B292" s="218"/>
      <c r="C292" s="210"/>
      <c r="D292" s="218">
        <v>64366</v>
      </c>
      <c r="E292" s="331" t="s">
        <v>2500</v>
      </c>
    </row>
    <row r="293" spans="1:5" s="216" customFormat="1" x14ac:dyDescent="0.25">
      <c r="B293" s="210"/>
      <c r="C293" s="210">
        <v>6437</v>
      </c>
      <c r="D293" s="210"/>
      <c r="E293" s="330" t="s">
        <v>2501</v>
      </c>
    </row>
    <row r="294" spans="1:5" x14ac:dyDescent="0.25">
      <c r="B294" s="218"/>
      <c r="C294" s="210"/>
      <c r="D294" s="218">
        <v>64371</v>
      </c>
      <c r="E294" s="331" t="s">
        <v>2502</v>
      </c>
    </row>
    <row r="295" spans="1:5" x14ac:dyDescent="0.25">
      <c r="B295" s="218"/>
      <c r="C295" s="210"/>
      <c r="D295" s="218">
        <v>64372</v>
      </c>
      <c r="E295" s="331" t="s">
        <v>2503</v>
      </c>
    </row>
    <row r="296" spans="1:5" x14ac:dyDescent="0.25">
      <c r="B296" s="218"/>
      <c r="C296" s="210"/>
      <c r="D296" s="218">
        <v>64373</v>
      </c>
      <c r="E296" s="331" t="s">
        <v>2504</v>
      </c>
    </row>
    <row r="297" spans="1:5" x14ac:dyDescent="0.25">
      <c r="B297" s="218"/>
      <c r="C297" s="210"/>
      <c r="D297" s="218">
        <v>64374</v>
      </c>
      <c r="E297" s="331" t="s">
        <v>2505</v>
      </c>
    </row>
    <row r="298" spans="1:5" x14ac:dyDescent="0.25">
      <c r="B298" s="218"/>
      <c r="C298" s="210"/>
      <c r="D298" s="218">
        <v>64375</v>
      </c>
      <c r="E298" s="331" t="s">
        <v>2506</v>
      </c>
    </row>
    <row r="299" spans="1:5" x14ac:dyDescent="0.25">
      <c r="B299" s="218"/>
      <c r="C299" s="210"/>
      <c r="D299" s="218">
        <v>64376</v>
      </c>
      <c r="E299" s="331" t="s">
        <v>2507</v>
      </c>
    </row>
    <row r="300" spans="1:5" ht="13.5" customHeight="1" x14ac:dyDescent="0.25">
      <c r="B300" s="218"/>
      <c r="C300" s="210"/>
      <c r="D300" s="218">
        <v>64377</v>
      </c>
      <c r="E300" s="331" t="s">
        <v>2508</v>
      </c>
    </row>
    <row r="301" spans="1:5" s="224" customFormat="1" x14ac:dyDescent="0.25">
      <c r="A301" s="217"/>
      <c r="B301" s="210">
        <v>644</v>
      </c>
      <c r="C301" s="210"/>
      <c r="D301" s="210"/>
      <c r="E301" s="330" t="s">
        <v>2509</v>
      </c>
    </row>
    <row r="302" spans="1:5" s="224" customFormat="1" ht="26.4" x14ac:dyDescent="0.25">
      <c r="A302" s="217"/>
      <c r="B302" s="218"/>
      <c r="C302" s="210">
        <v>6442</v>
      </c>
      <c r="D302" s="210"/>
      <c r="E302" s="330" t="s">
        <v>2510</v>
      </c>
    </row>
    <row r="303" spans="1:5" s="224" customFormat="1" ht="26.4" x14ac:dyDescent="0.25">
      <c r="A303" s="217"/>
      <c r="B303" s="218"/>
      <c r="C303" s="210"/>
      <c r="D303" s="218">
        <v>64421</v>
      </c>
      <c r="E303" s="331" t="s">
        <v>2511</v>
      </c>
    </row>
    <row r="304" spans="1:5" s="224" customFormat="1" ht="26.4" x14ac:dyDescent="0.25">
      <c r="A304" s="217"/>
      <c r="B304" s="218"/>
      <c r="C304" s="210"/>
      <c r="D304" s="218">
        <v>64422</v>
      </c>
      <c r="E304" s="331" t="s">
        <v>2512</v>
      </c>
    </row>
    <row r="305" spans="1:5" s="224" customFormat="1" ht="26.4" x14ac:dyDescent="0.25">
      <c r="A305" s="217"/>
      <c r="B305" s="218"/>
      <c r="C305" s="210">
        <v>6443</v>
      </c>
      <c r="D305" s="210"/>
      <c r="E305" s="330" t="s">
        <v>2513</v>
      </c>
    </row>
    <row r="306" spans="1:5" s="224" customFormat="1" x14ac:dyDescent="0.25">
      <c r="A306" s="217"/>
      <c r="B306" s="218"/>
      <c r="C306" s="210"/>
      <c r="D306" s="218">
        <v>64432</v>
      </c>
      <c r="E306" s="331" t="s">
        <v>2514</v>
      </c>
    </row>
    <row r="307" spans="1:5" s="224" customFormat="1" x14ac:dyDescent="0.25">
      <c r="A307" s="217"/>
      <c r="B307" s="218"/>
      <c r="C307" s="210"/>
      <c r="D307" s="218">
        <v>64433</v>
      </c>
      <c r="E307" s="331" t="s">
        <v>2515</v>
      </c>
    </row>
    <row r="308" spans="1:5" s="224" customFormat="1" x14ac:dyDescent="0.25">
      <c r="A308" s="217"/>
      <c r="B308" s="218"/>
      <c r="C308" s="210"/>
      <c r="D308" s="218">
        <v>64434</v>
      </c>
      <c r="E308" s="331" t="s">
        <v>2516</v>
      </c>
    </row>
    <row r="309" spans="1:5" s="224" customFormat="1" x14ac:dyDescent="0.25">
      <c r="A309" s="217"/>
      <c r="B309" s="218"/>
      <c r="C309" s="210">
        <v>6444</v>
      </c>
      <c r="D309" s="210"/>
      <c r="E309" s="330" t="s">
        <v>2517</v>
      </c>
    </row>
    <row r="310" spans="1:5" s="224" customFormat="1" x14ac:dyDescent="0.25">
      <c r="A310" s="217"/>
      <c r="B310" s="218"/>
      <c r="C310" s="210"/>
      <c r="D310" s="218">
        <v>64441</v>
      </c>
      <c r="E310" s="331" t="s">
        <v>2517</v>
      </c>
    </row>
    <row r="311" spans="1:5" s="224" customFormat="1" ht="26.4" x14ac:dyDescent="0.25">
      <c r="A311" s="217"/>
      <c r="B311" s="218"/>
      <c r="C311" s="210">
        <v>6445</v>
      </c>
      <c r="D311" s="210"/>
      <c r="E311" s="330" t="s">
        <v>2518</v>
      </c>
    </row>
    <row r="312" spans="1:5" s="224" customFormat="1" ht="15.75" customHeight="1" x14ac:dyDescent="0.25">
      <c r="A312" s="217"/>
      <c r="B312" s="218"/>
      <c r="C312" s="210"/>
      <c r="D312" s="218">
        <v>64453</v>
      </c>
      <c r="E312" s="331" t="s">
        <v>2519</v>
      </c>
    </row>
    <row r="313" spans="1:5" s="224" customFormat="1" x14ac:dyDescent="0.25">
      <c r="A313" s="217"/>
      <c r="B313" s="218"/>
      <c r="C313" s="210"/>
      <c r="D313" s="218">
        <v>64454</v>
      </c>
      <c r="E313" s="331" t="s">
        <v>2520</v>
      </c>
    </row>
    <row r="314" spans="1:5" s="224" customFormat="1" ht="26.4" x14ac:dyDescent="0.25">
      <c r="A314" s="217"/>
      <c r="B314" s="218"/>
      <c r="C314" s="210"/>
      <c r="D314" s="218">
        <v>64455</v>
      </c>
      <c r="E314" s="331" t="s">
        <v>2521</v>
      </c>
    </row>
    <row r="315" spans="1:5" s="224" customFormat="1" x14ac:dyDescent="0.25">
      <c r="A315" s="217"/>
      <c r="B315" s="218"/>
      <c r="C315" s="210"/>
      <c r="D315" s="218">
        <v>64456</v>
      </c>
      <c r="E315" s="331" t="s">
        <v>2522</v>
      </c>
    </row>
    <row r="316" spans="1:5" s="224" customFormat="1" x14ac:dyDescent="0.25">
      <c r="A316" s="217"/>
      <c r="B316" s="218"/>
      <c r="C316" s="210"/>
      <c r="D316" s="218">
        <v>64457</v>
      </c>
      <c r="E316" s="331" t="s">
        <v>2523</v>
      </c>
    </row>
    <row r="317" spans="1:5" s="224" customFormat="1" x14ac:dyDescent="0.25">
      <c r="A317" s="217"/>
      <c r="B317" s="218"/>
      <c r="C317" s="210"/>
      <c r="D317" s="218">
        <v>64458</v>
      </c>
      <c r="E317" s="331" t="s">
        <v>2524</v>
      </c>
    </row>
    <row r="318" spans="1:5" s="224" customFormat="1" ht="26.4" x14ac:dyDescent="0.25">
      <c r="A318" s="217"/>
      <c r="B318" s="218"/>
      <c r="C318" s="210">
        <v>6446</v>
      </c>
      <c r="D318" s="210"/>
      <c r="E318" s="330" t="s">
        <v>2525</v>
      </c>
    </row>
    <row r="319" spans="1:5" s="224" customFormat="1" x14ac:dyDescent="0.25">
      <c r="A319" s="217"/>
      <c r="B319" s="218"/>
      <c r="C319" s="210"/>
      <c r="D319" s="218">
        <v>64463</v>
      </c>
      <c r="E319" s="331" t="s">
        <v>2526</v>
      </c>
    </row>
    <row r="320" spans="1:5" s="224" customFormat="1" x14ac:dyDescent="0.25">
      <c r="A320" s="217"/>
      <c r="B320" s="218"/>
      <c r="C320" s="210"/>
      <c r="D320" s="218">
        <v>64464</v>
      </c>
      <c r="E320" s="331" t="s">
        <v>2527</v>
      </c>
    </row>
    <row r="321" spans="1:5" s="224" customFormat="1" x14ac:dyDescent="0.25">
      <c r="A321" s="217"/>
      <c r="B321" s="218"/>
      <c r="C321" s="210"/>
      <c r="D321" s="218">
        <v>64465</v>
      </c>
      <c r="E321" s="331" t="s">
        <v>2528</v>
      </c>
    </row>
    <row r="322" spans="1:5" s="224" customFormat="1" x14ac:dyDescent="0.25">
      <c r="A322" s="217"/>
      <c r="B322" s="218"/>
      <c r="C322" s="210"/>
      <c r="D322" s="218">
        <v>64466</v>
      </c>
      <c r="E322" s="331" t="s">
        <v>2529</v>
      </c>
    </row>
    <row r="323" spans="1:5" s="224" customFormat="1" x14ac:dyDescent="0.25">
      <c r="A323" s="217"/>
      <c r="B323" s="218"/>
      <c r="C323" s="210">
        <v>6447</v>
      </c>
      <c r="D323" s="210"/>
      <c r="E323" s="330" t="s">
        <v>2530</v>
      </c>
    </row>
    <row r="324" spans="1:5" s="224" customFormat="1" x14ac:dyDescent="0.25">
      <c r="A324" s="217"/>
      <c r="B324" s="218"/>
      <c r="C324" s="210"/>
      <c r="D324" s="218">
        <v>64471</v>
      </c>
      <c r="E324" s="331" t="s">
        <v>2531</v>
      </c>
    </row>
    <row r="325" spans="1:5" s="224" customFormat="1" x14ac:dyDescent="0.25">
      <c r="A325" s="217"/>
      <c r="B325" s="218"/>
      <c r="C325" s="210"/>
      <c r="D325" s="218">
        <v>64472</v>
      </c>
      <c r="E325" s="331" t="s">
        <v>2532</v>
      </c>
    </row>
    <row r="326" spans="1:5" s="224" customFormat="1" x14ac:dyDescent="0.25">
      <c r="A326" s="217"/>
      <c r="B326" s="218"/>
      <c r="C326" s="210"/>
      <c r="D326" s="218">
        <v>64473</v>
      </c>
      <c r="E326" s="331" t="s">
        <v>2533</v>
      </c>
    </row>
    <row r="327" spans="1:5" s="224" customFormat="1" x14ac:dyDescent="0.25">
      <c r="A327" s="217"/>
      <c r="B327" s="218"/>
      <c r="C327" s="210"/>
      <c r="D327" s="218">
        <v>64474</v>
      </c>
      <c r="E327" s="331" t="s">
        <v>2534</v>
      </c>
    </row>
    <row r="328" spans="1:5" s="224" customFormat="1" x14ac:dyDescent="0.25">
      <c r="A328" s="217"/>
      <c r="B328" s="218"/>
      <c r="C328" s="210"/>
      <c r="D328" s="218">
        <v>64475</v>
      </c>
      <c r="E328" s="331" t="s">
        <v>2535</v>
      </c>
    </row>
    <row r="329" spans="1:5" s="224" customFormat="1" x14ac:dyDescent="0.25">
      <c r="A329" s="217"/>
      <c r="B329" s="218"/>
      <c r="C329" s="210"/>
      <c r="D329" s="218">
        <v>64476</v>
      </c>
      <c r="E329" s="331" t="s">
        <v>2536</v>
      </c>
    </row>
    <row r="330" spans="1:5" s="224" customFormat="1" ht="26.4" x14ac:dyDescent="0.25">
      <c r="A330" s="217"/>
      <c r="B330" s="218"/>
      <c r="C330" s="210"/>
      <c r="D330" s="218">
        <v>64477</v>
      </c>
      <c r="E330" s="331" t="s">
        <v>2537</v>
      </c>
    </row>
    <row r="331" spans="1:5" s="213" customFormat="1" ht="17.399999999999999" x14ac:dyDescent="0.3">
      <c r="A331" s="315" t="s">
        <v>2538</v>
      </c>
      <c r="B331" s="210"/>
      <c r="C331" s="210"/>
      <c r="D331" s="210"/>
      <c r="E331" s="238" t="s">
        <v>2539</v>
      </c>
    </row>
    <row r="332" spans="1:5" s="214" customFormat="1" ht="15.6" x14ac:dyDescent="0.3">
      <c r="A332" s="209"/>
      <c r="B332" s="316" t="s">
        <v>2540</v>
      </c>
      <c r="C332" s="210"/>
      <c r="D332" s="210"/>
      <c r="E332" s="238" t="s">
        <v>868</v>
      </c>
    </row>
    <row r="333" spans="1:5" s="216" customFormat="1" x14ac:dyDescent="0.25">
      <c r="A333" s="209"/>
      <c r="B333" s="210"/>
      <c r="C333" s="316" t="s">
        <v>2541</v>
      </c>
      <c r="D333" s="210"/>
      <c r="E333" s="238" t="s">
        <v>2542</v>
      </c>
    </row>
    <row r="334" spans="1:5" x14ac:dyDescent="0.25">
      <c r="B334" s="210"/>
      <c r="C334" s="218"/>
      <c r="D334" s="317" t="s">
        <v>2543</v>
      </c>
      <c r="E334" s="239" t="s">
        <v>2544</v>
      </c>
    </row>
    <row r="335" spans="1:5" x14ac:dyDescent="0.25">
      <c r="B335" s="210"/>
      <c r="C335" s="218"/>
      <c r="D335" s="317" t="s">
        <v>2545</v>
      </c>
      <c r="E335" s="239" t="s">
        <v>869</v>
      </c>
    </row>
    <row r="336" spans="1:5" s="216" customFormat="1" x14ac:dyDescent="0.25">
      <c r="A336" s="209"/>
      <c r="B336" s="210"/>
      <c r="C336" s="316" t="s">
        <v>240</v>
      </c>
      <c r="D336" s="210"/>
      <c r="E336" s="238" t="s">
        <v>17</v>
      </c>
    </row>
    <row r="337" spans="1:5" x14ac:dyDescent="0.25">
      <c r="B337" s="210"/>
      <c r="C337" s="218"/>
      <c r="D337" s="317" t="s">
        <v>2546</v>
      </c>
      <c r="E337" s="239" t="s">
        <v>2547</v>
      </c>
    </row>
    <row r="338" spans="1:5" x14ac:dyDescent="0.25">
      <c r="B338" s="210"/>
      <c r="C338" s="218"/>
      <c r="D338" s="317" t="s">
        <v>2548</v>
      </c>
      <c r="E338" s="239" t="s">
        <v>2549</v>
      </c>
    </row>
    <row r="339" spans="1:5" x14ac:dyDescent="0.25">
      <c r="B339" s="210"/>
      <c r="C339" s="218"/>
      <c r="D339" s="317" t="s">
        <v>2550</v>
      </c>
      <c r="E339" s="239" t="s">
        <v>2551</v>
      </c>
    </row>
    <row r="340" spans="1:5" x14ac:dyDescent="0.25">
      <c r="B340" s="210"/>
      <c r="C340" s="218"/>
      <c r="D340" s="317" t="s">
        <v>2552</v>
      </c>
      <c r="E340" s="239" t="s">
        <v>2553</v>
      </c>
    </row>
    <row r="341" spans="1:5" s="216" customFormat="1" x14ac:dyDescent="0.25">
      <c r="A341" s="209"/>
      <c r="B341" s="210"/>
      <c r="C341" s="316" t="s">
        <v>241</v>
      </c>
      <c r="D341" s="210"/>
      <c r="E341" s="238" t="s">
        <v>18</v>
      </c>
    </row>
    <row r="342" spans="1:5" x14ac:dyDescent="0.25">
      <c r="B342" s="210"/>
      <c r="C342" s="218"/>
      <c r="D342" s="317" t="s">
        <v>2554</v>
      </c>
      <c r="E342" s="239" t="s">
        <v>2555</v>
      </c>
    </row>
    <row r="343" spans="1:5" x14ac:dyDescent="0.25">
      <c r="B343" s="210"/>
      <c r="C343" s="218"/>
      <c r="D343" s="317" t="s">
        <v>2556</v>
      </c>
      <c r="E343" s="239" t="s">
        <v>2557</v>
      </c>
    </row>
    <row r="344" spans="1:5" x14ac:dyDescent="0.25">
      <c r="B344" s="210"/>
      <c r="C344" s="218"/>
      <c r="D344" s="317" t="s">
        <v>2558</v>
      </c>
      <c r="E344" s="239" t="s">
        <v>2559</v>
      </c>
    </row>
    <row r="345" spans="1:5" x14ac:dyDescent="0.25">
      <c r="B345" s="210"/>
      <c r="C345" s="218"/>
      <c r="D345" s="317" t="s">
        <v>2560</v>
      </c>
      <c r="E345" s="239" t="s">
        <v>2561</v>
      </c>
    </row>
    <row r="346" spans="1:5" x14ac:dyDescent="0.25">
      <c r="B346" s="210"/>
      <c r="C346" s="218"/>
      <c r="D346" s="317" t="s">
        <v>2562</v>
      </c>
      <c r="E346" s="239" t="s">
        <v>2563</v>
      </c>
    </row>
    <row r="347" spans="1:5" x14ac:dyDescent="0.25">
      <c r="B347" s="210"/>
      <c r="C347" s="218"/>
      <c r="D347" s="317" t="s">
        <v>2564</v>
      </c>
      <c r="E347" s="239" t="s">
        <v>2565</v>
      </c>
    </row>
    <row r="348" spans="1:5" x14ac:dyDescent="0.25">
      <c r="B348" s="210"/>
      <c r="C348" s="218"/>
      <c r="D348" s="317" t="s">
        <v>2566</v>
      </c>
      <c r="E348" s="239" t="s">
        <v>2567</v>
      </c>
    </row>
    <row r="349" spans="1:5" x14ac:dyDescent="0.25">
      <c r="B349" s="210"/>
      <c r="C349" s="218"/>
      <c r="D349" s="317" t="s">
        <v>2568</v>
      </c>
      <c r="E349" s="239" t="s">
        <v>870</v>
      </c>
    </row>
    <row r="350" spans="1:5" x14ac:dyDescent="0.25">
      <c r="B350" s="210"/>
      <c r="C350" s="218"/>
      <c r="D350" s="317" t="s">
        <v>2569</v>
      </c>
      <c r="E350" s="239" t="s">
        <v>2570</v>
      </c>
    </row>
    <row r="351" spans="1:5" s="216" customFormat="1" x14ac:dyDescent="0.25">
      <c r="A351" s="209"/>
      <c r="B351" s="210"/>
      <c r="C351" s="316" t="s">
        <v>242</v>
      </c>
      <c r="D351" s="210"/>
      <c r="E351" s="238" t="s">
        <v>19</v>
      </c>
    </row>
    <row r="352" spans="1:5" x14ac:dyDescent="0.25">
      <c r="B352" s="210"/>
      <c r="C352" s="218"/>
      <c r="D352" s="317" t="s">
        <v>2571</v>
      </c>
      <c r="E352" s="239" t="s">
        <v>2572</v>
      </c>
    </row>
    <row r="353" spans="1:5" x14ac:dyDescent="0.25">
      <c r="B353" s="210"/>
      <c r="C353" s="218"/>
      <c r="D353" s="317">
        <v>65148</v>
      </c>
      <c r="E353" s="239" t="s">
        <v>2573</v>
      </c>
    </row>
    <row r="354" spans="1:5" x14ac:dyDescent="0.25">
      <c r="B354" s="210"/>
      <c r="C354" s="218"/>
      <c r="D354" s="317" t="s">
        <v>2574</v>
      </c>
      <c r="E354" s="332" t="s">
        <v>2575</v>
      </c>
    </row>
    <row r="355" spans="1:5" s="214" customFormat="1" ht="15.6" x14ac:dyDescent="0.3">
      <c r="A355" s="209"/>
      <c r="B355" s="316" t="s">
        <v>2576</v>
      </c>
      <c r="C355" s="210"/>
      <c r="D355" s="210"/>
      <c r="E355" s="238" t="s">
        <v>2577</v>
      </c>
    </row>
    <row r="356" spans="1:5" s="216" customFormat="1" x14ac:dyDescent="0.25">
      <c r="A356" s="209"/>
      <c r="B356" s="210"/>
      <c r="C356" s="316" t="s">
        <v>2578</v>
      </c>
      <c r="D356" s="210"/>
      <c r="E356" s="238" t="s">
        <v>2579</v>
      </c>
    </row>
    <row r="357" spans="1:5" x14ac:dyDescent="0.25">
      <c r="B357" s="210"/>
      <c r="C357" s="218"/>
      <c r="D357" s="317" t="s">
        <v>2580</v>
      </c>
      <c r="E357" s="239" t="s">
        <v>2581</v>
      </c>
    </row>
    <row r="358" spans="1:5" x14ac:dyDescent="0.25">
      <c r="B358" s="210"/>
      <c r="C358" s="218"/>
      <c r="D358" s="317" t="s">
        <v>2582</v>
      </c>
      <c r="E358" s="239" t="s">
        <v>2583</v>
      </c>
    </row>
    <row r="359" spans="1:5" x14ac:dyDescent="0.25">
      <c r="B359" s="210"/>
      <c r="C359" s="218"/>
      <c r="D359" s="317" t="s">
        <v>2584</v>
      </c>
      <c r="E359" s="239" t="s">
        <v>2585</v>
      </c>
    </row>
    <row r="360" spans="1:5" x14ac:dyDescent="0.25">
      <c r="B360" s="210"/>
      <c r="C360" s="218"/>
      <c r="D360" s="317" t="s">
        <v>2586</v>
      </c>
      <c r="E360" s="239" t="s">
        <v>2587</v>
      </c>
    </row>
    <row r="361" spans="1:5" x14ac:dyDescent="0.25">
      <c r="B361" s="210"/>
      <c r="C361" s="218"/>
      <c r="D361" s="317">
        <v>65215</v>
      </c>
      <c r="E361" s="239" t="s">
        <v>2588</v>
      </c>
    </row>
    <row r="362" spans="1:5" x14ac:dyDescent="0.25">
      <c r="B362" s="210"/>
      <c r="C362" s="218"/>
      <c r="D362" s="317">
        <v>65218</v>
      </c>
      <c r="E362" s="239" t="s">
        <v>2589</v>
      </c>
    </row>
    <row r="363" spans="1:5" x14ac:dyDescent="0.25">
      <c r="B363" s="210"/>
      <c r="C363" s="218"/>
      <c r="D363" s="317" t="s">
        <v>2590</v>
      </c>
      <c r="E363" s="239" t="s">
        <v>2591</v>
      </c>
    </row>
    <row r="364" spans="1:5" s="216" customFormat="1" x14ac:dyDescent="0.25">
      <c r="A364" s="209"/>
      <c r="B364" s="210"/>
      <c r="C364" s="316" t="s">
        <v>2592</v>
      </c>
      <c r="D364" s="210"/>
      <c r="E364" s="238" t="s">
        <v>2593</v>
      </c>
    </row>
    <row r="365" spans="1:5" x14ac:dyDescent="0.25">
      <c r="B365" s="210"/>
      <c r="C365" s="218"/>
      <c r="D365" s="317" t="s">
        <v>2594</v>
      </c>
      <c r="E365" s="239" t="s">
        <v>2595</v>
      </c>
    </row>
    <row r="366" spans="1:5" x14ac:dyDescent="0.25">
      <c r="B366" s="210"/>
      <c r="C366" s="218"/>
      <c r="D366" s="317" t="s">
        <v>2596</v>
      </c>
      <c r="E366" s="239" t="s">
        <v>2597</v>
      </c>
    </row>
    <row r="367" spans="1:5" x14ac:dyDescent="0.25">
      <c r="B367" s="210"/>
      <c r="C367" s="218"/>
      <c r="D367" s="333" t="s">
        <v>2598</v>
      </c>
      <c r="E367" s="239" t="s">
        <v>2599</v>
      </c>
    </row>
    <row r="368" spans="1:5" x14ac:dyDescent="0.25">
      <c r="B368" s="210"/>
      <c r="C368" s="218"/>
      <c r="D368" s="319" t="s">
        <v>2600</v>
      </c>
      <c r="E368" s="239" t="s">
        <v>2601</v>
      </c>
    </row>
    <row r="369" spans="1:5" x14ac:dyDescent="0.25">
      <c r="B369" s="210"/>
      <c r="C369" s="218"/>
      <c r="D369" s="317" t="s">
        <v>2602</v>
      </c>
      <c r="E369" s="239" t="s">
        <v>2603</v>
      </c>
    </row>
    <row r="370" spans="1:5" s="216" customFormat="1" x14ac:dyDescent="0.25">
      <c r="A370" s="209"/>
      <c r="B370" s="210"/>
      <c r="C370" s="316" t="s">
        <v>2604</v>
      </c>
      <c r="D370" s="210"/>
      <c r="E370" s="238" t="s">
        <v>2605</v>
      </c>
    </row>
    <row r="371" spans="1:5" x14ac:dyDescent="0.25">
      <c r="B371" s="210"/>
      <c r="C371" s="218"/>
      <c r="D371" s="317" t="s">
        <v>2606</v>
      </c>
      <c r="E371" s="239" t="s">
        <v>2605</v>
      </c>
    </row>
    <row r="372" spans="1:5" s="216" customFormat="1" x14ac:dyDescent="0.25">
      <c r="A372" s="209"/>
      <c r="B372" s="210"/>
      <c r="C372" s="316" t="s">
        <v>2607</v>
      </c>
      <c r="D372" s="210"/>
      <c r="E372" s="238" t="s">
        <v>2608</v>
      </c>
    </row>
    <row r="373" spans="1:5" x14ac:dyDescent="0.25">
      <c r="B373" s="210"/>
      <c r="C373" s="218"/>
      <c r="D373" s="317" t="s">
        <v>2609</v>
      </c>
      <c r="E373" s="239" t="s">
        <v>2608</v>
      </c>
    </row>
    <row r="374" spans="1:5" x14ac:dyDescent="0.25">
      <c r="B374" s="210"/>
      <c r="C374" s="218"/>
      <c r="D374" s="317" t="s">
        <v>2610</v>
      </c>
      <c r="E374" s="239" t="s">
        <v>2611</v>
      </c>
    </row>
    <row r="375" spans="1:5" s="216" customFormat="1" x14ac:dyDescent="0.25">
      <c r="A375" s="209"/>
      <c r="B375" s="210"/>
      <c r="C375" s="316" t="s">
        <v>243</v>
      </c>
      <c r="D375" s="210"/>
      <c r="E375" s="238" t="s">
        <v>20</v>
      </c>
    </row>
    <row r="376" spans="1:5" x14ac:dyDescent="0.25">
      <c r="B376" s="210"/>
      <c r="C376" s="218"/>
      <c r="D376" s="317" t="s">
        <v>2612</v>
      </c>
      <c r="E376" s="239" t="s">
        <v>2461</v>
      </c>
    </row>
    <row r="377" spans="1:5" x14ac:dyDescent="0.25">
      <c r="B377" s="210"/>
      <c r="C377" s="218"/>
      <c r="D377" s="317" t="s">
        <v>2613</v>
      </c>
      <c r="E377" s="239" t="s">
        <v>2471</v>
      </c>
    </row>
    <row r="378" spans="1:5" x14ac:dyDescent="0.25">
      <c r="B378" s="210"/>
      <c r="C378" s="218"/>
      <c r="D378" s="317" t="s">
        <v>2614</v>
      </c>
      <c r="E378" s="239" t="s">
        <v>2615</v>
      </c>
    </row>
    <row r="379" spans="1:5" x14ac:dyDescent="0.25">
      <c r="B379" s="210"/>
      <c r="C379" s="218"/>
      <c r="D379" s="317">
        <v>65264</v>
      </c>
      <c r="E379" s="239" t="s">
        <v>2616</v>
      </c>
    </row>
    <row r="380" spans="1:5" x14ac:dyDescent="0.25">
      <c r="B380" s="210"/>
      <c r="C380" s="218"/>
      <c r="D380" s="317">
        <v>65265</v>
      </c>
      <c r="E380" s="239" t="s">
        <v>2617</v>
      </c>
    </row>
    <row r="381" spans="1:5" x14ac:dyDescent="0.25">
      <c r="B381" s="210"/>
      <c r="C381" s="218"/>
      <c r="D381" s="317">
        <v>65266</v>
      </c>
      <c r="E381" s="239" t="s">
        <v>2618</v>
      </c>
    </row>
    <row r="382" spans="1:5" x14ac:dyDescent="0.25">
      <c r="B382" s="210"/>
      <c r="C382" s="218"/>
      <c r="D382" s="319" t="s">
        <v>2619</v>
      </c>
      <c r="E382" s="239" t="s">
        <v>2620</v>
      </c>
    </row>
    <row r="383" spans="1:5" x14ac:dyDescent="0.25">
      <c r="B383" s="210"/>
      <c r="C383" s="218"/>
      <c r="D383" s="317">
        <v>65268</v>
      </c>
      <c r="E383" s="239" t="s">
        <v>2621</v>
      </c>
    </row>
    <row r="384" spans="1:5" x14ac:dyDescent="0.25">
      <c r="B384" s="210"/>
      <c r="C384" s="218"/>
      <c r="D384" s="317" t="s">
        <v>2622</v>
      </c>
      <c r="E384" s="239" t="s">
        <v>2623</v>
      </c>
    </row>
    <row r="385" spans="1:5" x14ac:dyDescent="0.25">
      <c r="B385" s="210"/>
      <c r="C385" s="210">
        <v>6527</v>
      </c>
      <c r="D385" s="316"/>
      <c r="E385" s="238" t="s">
        <v>2624</v>
      </c>
    </row>
    <row r="386" spans="1:5" x14ac:dyDescent="0.25">
      <c r="B386" s="210"/>
      <c r="C386" s="218"/>
      <c r="D386" s="317">
        <v>65271</v>
      </c>
      <c r="E386" s="239" t="s">
        <v>2625</v>
      </c>
    </row>
    <row r="387" spans="1:5" x14ac:dyDescent="0.25">
      <c r="B387" s="210"/>
      <c r="C387" s="218"/>
      <c r="D387" s="317">
        <v>65272</v>
      </c>
      <c r="E387" s="334" t="s">
        <v>2626</v>
      </c>
    </row>
    <row r="388" spans="1:5" s="255" customFormat="1" x14ac:dyDescent="0.25">
      <c r="A388" s="250"/>
      <c r="B388" s="252"/>
      <c r="C388" s="252">
        <v>6528</v>
      </c>
      <c r="D388" s="335"/>
      <c r="E388" s="336" t="s">
        <v>2627</v>
      </c>
    </row>
    <row r="389" spans="1:5" s="255" customFormat="1" x14ac:dyDescent="0.25">
      <c r="A389" s="250"/>
      <c r="B389" s="252"/>
      <c r="C389" s="256"/>
      <c r="D389" s="337">
        <v>65281</v>
      </c>
      <c r="E389" s="334" t="s">
        <v>2627</v>
      </c>
    </row>
    <row r="390" spans="1:5" x14ac:dyDescent="0.25">
      <c r="B390" s="210">
        <v>653</v>
      </c>
      <c r="C390" s="218"/>
      <c r="D390" s="317"/>
      <c r="E390" s="238" t="s">
        <v>2628</v>
      </c>
    </row>
    <row r="391" spans="1:5" x14ac:dyDescent="0.25">
      <c r="B391" s="210"/>
      <c r="C391" s="210">
        <v>6531</v>
      </c>
      <c r="D391" s="317"/>
      <c r="E391" s="238" t="s">
        <v>2629</v>
      </c>
    </row>
    <row r="392" spans="1:5" x14ac:dyDescent="0.25">
      <c r="B392" s="210"/>
      <c r="C392" s="210"/>
      <c r="D392" s="317">
        <v>65311</v>
      </c>
      <c r="E392" s="239" t="s">
        <v>2629</v>
      </c>
    </row>
    <row r="393" spans="1:5" x14ac:dyDescent="0.25">
      <c r="B393" s="210"/>
      <c r="C393" s="210">
        <v>6532</v>
      </c>
      <c r="D393" s="317"/>
      <c r="E393" s="238" t="s">
        <v>2630</v>
      </c>
    </row>
    <row r="394" spans="1:5" x14ac:dyDescent="0.25">
      <c r="B394" s="210"/>
      <c r="C394" s="210"/>
      <c r="D394" s="317">
        <v>65321</v>
      </c>
      <c r="E394" s="239" t="s">
        <v>2630</v>
      </c>
    </row>
    <row r="395" spans="1:5" x14ac:dyDescent="0.25">
      <c r="B395" s="210"/>
      <c r="C395" s="210">
        <v>6533</v>
      </c>
      <c r="D395" s="317"/>
      <c r="E395" s="238" t="s">
        <v>2631</v>
      </c>
    </row>
    <row r="396" spans="1:5" x14ac:dyDescent="0.25">
      <c r="B396" s="210"/>
      <c r="C396" s="218"/>
      <c r="D396" s="317">
        <v>65331</v>
      </c>
      <c r="E396" s="239" t="s">
        <v>2631</v>
      </c>
    </row>
    <row r="397" spans="1:5" s="213" customFormat="1" ht="17.399999999999999" x14ac:dyDescent="0.3">
      <c r="A397" s="315" t="s">
        <v>2632</v>
      </c>
      <c r="B397" s="210"/>
      <c r="C397" s="210"/>
      <c r="D397" s="210"/>
      <c r="E397" s="238" t="s">
        <v>2633</v>
      </c>
    </row>
    <row r="398" spans="1:5" s="214" customFormat="1" ht="15.6" x14ac:dyDescent="0.3">
      <c r="A398" s="209"/>
      <c r="B398" s="316" t="s">
        <v>2634</v>
      </c>
      <c r="C398" s="210"/>
      <c r="D398" s="210"/>
      <c r="E398" s="238" t="s">
        <v>2635</v>
      </c>
    </row>
    <row r="399" spans="1:5" x14ac:dyDescent="0.25">
      <c r="B399" s="210"/>
      <c r="C399" s="210">
        <v>6614</v>
      </c>
      <c r="D399" s="317"/>
      <c r="E399" s="238" t="s">
        <v>21</v>
      </c>
    </row>
    <row r="400" spans="1:5" x14ac:dyDescent="0.25">
      <c r="B400" s="210"/>
      <c r="C400" s="210"/>
      <c r="D400" s="317">
        <v>66141</v>
      </c>
      <c r="E400" s="239" t="s">
        <v>2636</v>
      </c>
    </row>
    <row r="401" spans="1:5" x14ac:dyDescent="0.25">
      <c r="B401" s="210"/>
      <c r="C401" s="210"/>
      <c r="D401" s="317">
        <v>66142</v>
      </c>
      <c r="E401" s="239" t="s">
        <v>2637</v>
      </c>
    </row>
    <row r="402" spans="1:5" x14ac:dyDescent="0.25">
      <c r="B402" s="210"/>
      <c r="C402" s="210">
        <v>6615</v>
      </c>
      <c r="D402" s="317"/>
      <c r="E402" s="238" t="s">
        <v>22</v>
      </c>
    </row>
    <row r="403" spans="1:5" x14ac:dyDescent="0.25">
      <c r="B403" s="210"/>
      <c r="C403" s="210"/>
      <c r="D403" s="317">
        <v>66151</v>
      </c>
      <c r="E403" s="239" t="s">
        <v>22</v>
      </c>
    </row>
    <row r="404" spans="1:5" s="214" customFormat="1" ht="15.6" x14ac:dyDescent="0.3">
      <c r="A404" s="209"/>
      <c r="B404" s="316" t="s">
        <v>2638</v>
      </c>
      <c r="C404" s="210"/>
      <c r="D404" s="210"/>
      <c r="E404" s="238" t="s">
        <v>2639</v>
      </c>
    </row>
    <row r="405" spans="1:5" s="216" customFormat="1" x14ac:dyDescent="0.25">
      <c r="A405" s="209"/>
      <c r="B405" s="210"/>
      <c r="C405" s="316" t="s">
        <v>244</v>
      </c>
      <c r="D405" s="210"/>
      <c r="E405" s="238" t="s">
        <v>67</v>
      </c>
    </row>
    <row r="406" spans="1:5" x14ac:dyDescent="0.25">
      <c r="B406" s="210"/>
      <c r="C406" s="218"/>
      <c r="D406" s="317" t="s">
        <v>2640</v>
      </c>
      <c r="E406" s="239" t="s">
        <v>2641</v>
      </c>
    </row>
    <row r="407" spans="1:5" x14ac:dyDescent="0.25">
      <c r="B407" s="210"/>
      <c r="C407" s="218"/>
      <c r="D407" s="317" t="s">
        <v>2642</v>
      </c>
      <c r="E407" s="239" t="s">
        <v>2643</v>
      </c>
    </row>
    <row r="408" spans="1:5" x14ac:dyDescent="0.25">
      <c r="B408" s="210"/>
      <c r="C408" s="218"/>
      <c r="D408" s="317" t="s">
        <v>2644</v>
      </c>
      <c r="E408" s="239" t="s">
        <v>2645</v>
      </c>
    </row>
    <row r="409" spans="1:5" x14ac:dyDescent="0.25">
      <c r="B409" s="210"/>
      <c r="C409" s="218"/>
      <c r="D409" s="317" t="s">
        <v>2646</v>
      </c>
      <c r="E409" s="239" t="s">
        <v>2647</v>
      </c>
    </row>
    <row r="410" spans="1:5" s="338" customFormat="1" x14ac:dyDescent="0.25">
      <c r="A410" s="251"/>
      <c r="B410" s="252"/>
      <c r="C410" s="335" t="s">
        <v>245</v>
      </c>
      <c r="D410" s="252"/>
      <c r="E410" s="336" t="s">
        <v>107</v>
      </c>
    </row>
    <row r="411" spans="1:5" x14ac:dyDescent="0.25">
      <c r="B411" s="210"/>
      <c r="C411" s="218"/>
      <c r="D411" s="317" t="s">
        <v>2648</v>
      </c>
      <c r="E411" s="239" t="s">
        <v>2649</v>
      </c>
    </row>
    <row r="412" spans="1:5" x14ac:dyDescent="0.25">
      <c r="B412" s="210"/>
      <c r="C412" s="218"/>
      <c r="D412" s="317" t="s">
        <v>2650</v>
      </c>
      <c r="E412" s="239" t="s">
        <v>2651</v>
      </c>
    </row>
    <row r="413" spans="1:5" x14ac:dyDescent="0.25">
      <c r="B413" s="210"/>
      <c r="C413" s="218"/>
      <c r="D413" s="317" t="s">
        <v>2652</v>
      </c>
      <c r="E413" s="239" t="s">
        <v>2653</v>
      </c>
    </row>
    <row r="414" spans="1:5" x14ac:dyDescent="0.25">
      <c r="B414" s="210"/>
      <c r="C414" s="218"/>
      <c r="D414" s="317" t="s">
        <v>2654</v>
      </c>
      <c r="E414" s="239" t="s">
        <v>2655</v>
      </c>
    </row>
    <row r="415" spans="1:5" s="224" customFormat="1" x14ac:dyDescent="0.25">
      <c r="A415" s="315">
        <v>67</v>
      </c>
      <c r="B415" s="210"/>
      <c r="C415" s="218"/>
      <c r="D415" s="238"/>
      <c r="E415" s="238" t="s">
        <v>2656</v>
      </c>
    </row>
    <row r="416" spans="1:5" s="224" customFormat="1" x14ac:dyDescent="0.25">
      <c r="A416" s="209"/>
      <c r="B416" s="316">
        <v>671</v>
      </c>
      <c r="C416" s="210"/>
      <c r="D416" s="238"/>
      <c r="E416" s="238" t="s">
        <v>2657</v>
      </c>
    </row>
    <row r="417" spans="1:5" s="224" customFormat="1" x14ac:dyDescent="0.25">
      <c r="A417" s="209"/>
      <c r="B417" s="210"/>
      <c r="C417" s="316">
        <v>6711</v>
      </c>
      <c r="D417" s="210"/>
      <c r="E417" s="238" t="s">
        <v>263</v>
      </c>
    </row>
    <row r="418" spans="1:5" s="224" customFormat="1" x14ac:dyDescent="0.25">
      <c r="A418" s="217"/>
      <c r="B418" s="210"/>
      <c r="C418" s="218"/>
      <c r="D418" s="317">
        <v>67111</v>
      </c>
      <c r="E418" s="239" t="s">
        <v>263</v>
      </c>
    </row>
    <row r="419" spans="1:5" s="224" customFormat="1" x14ac:dyDescent="0.25">
      <c r="A419" s="217"/>
      <c r="B419" s="210"/>
      <c r="C419" s="210">
        <v>6712</v>
      </c>
      <c r="D419" s="317"/>
      <c r="E419" s="238" t="s">
        <v>264</v>
      </c>
    </row>
    <row r="420" spans="1:5" s="224" customFormat="1" x14ac:dyDescent="0.25">
      <c r="A420" s="217"/>
      <c r="B420" s="210"/>
      <c r="C420" s="218"/>
      <c r="D420" s="317">
        <v>67121</v>
      </c>
      <c r="E420" s="239" t="s">
        <v>264</v>
      </c>
    </row>
    <row r="421" spans="1:5" s="224" customFormat="1" x14ac:dyDescent="0.25">
      <c r="A421" s="217"/>
      <c r="B421" s="210"/>
      <c r="C421" s="210">
        <v>6714</v>
      </c>
      <c r="D421" s="316"/>
      <c r="E421" s="238" t="s">
        <v>2658</v>
      </c>
    </row>
    <row r="422" spans="1:5" s="224" customFormat="1" x14ac:dyDescent="0.25">
      <c r="A422" s="217"/>
      <c r="B422" s="210"/>
      <c r="C422" s="218"/>
      <c r="D422" s="317">
        <v>67141</v>
      </c>
      <c r="E422" s="239" t="s">
        <v>2658</v>
      </c>
    </row>
    <row r="423" spans="1:5" s="224" customFormat="1" x14ac:dyDescent="0.25">
      <c r="A423" s="217"/>
      <c r="B423" s="210">
        <v>673</v>
      </c>
      <c r="C423" s="218"/>
      <c r="D423" s="317"/>
      <c r="E423" s="238" t="s">
        <v>23</v>
      </c>
    </row>
    <row r="424" spans="1:5" s="224" customFormat="1" x14ac:dyDescent="0.25">
      <c r="A424" s="217"/>
      <c r="B424" s="210"/>
      <c r="C424" s="210">
        <v>6731</v>
      </c>
      <c r="D424" s="317"/>
      <c r="E424" s="239" t="s">
        <v>23</v>
      </c>
    </row>
    <row r="425" spans="1:5" s="224" customFormat="1" x14ac:dyDescent="0.25">
      <c r="A425" s="217"/>
      <c r="B425" s="210"/>
      <c r="C425" s="218"/>
      <c r="D425" s="317">
        <v>67311</v>
      </c>
      <c r="E425" s="239" t="s">
        <v>23</v>
      </c>
    </row>
    <row r="426" spans="1:5" x14ac:dyDescent="0.25">
      <c r="A426" s="315">
        <v>68</v>
      </c>
      <c r="B426" s="210"/>
      <c r="C426" s="218"/>
      <c r="D426" s="317"/>
      <c r="E426" s="238" t="s">
        <v>2659</v>
      </c>
    </row>
    <row r="427" spans="1:5" x14ac:dyDescent="0.25">
      <c r="A427" s="315"/>
      <c r="B427" s="316">
        <v>681</v>
      </c>
      <c r="C427" s="210"/>
      <c r="D427" s="210"/>
      <c r="E427" s="238" t="s">
        <v>2660</v>
      </c>
    </row>
    <row r="428" spans="1:5" x14ac:dyDescent="0.25">
      <c r="A428" s="315"/>
      <c r="B428" s="210"/>
      <c r="C428" s="316">
        <v>6811</v>
      </c>
      <c r="D428" s="210"/>
      <c r="E428" s="238" t="s">
        <v>2661</v>
      </c>
    </row>
    <row r="429" spans="1:5" x14ac:dyDescent="0.25">
      <c r="A429" s="315"/>
      <c r="B429" s="210"/>
      <c r="C429" s="218"/>
      <c r="D429" s="317">
        <v>68111</v>
      </c>
      <c r="E429" s="239" t="s">
        <v>2661</v>
      </c>
    </row>
    <row r="430" spans="1:5" x14ac:dyDescent="0.25">
      <c r="A430" s="315"/>
      <c r="B430" s="210"/>
      <c r="C430" s="316">
        <v>6812</v>
      </c>
      <c r="D430" s="210"/>
      <c r="E430" s="238" t="s">
        <v>2662</v>
      </c>
    </row>
    <row r="431" spans="1:5" x14ac:dyDescent="0.25">
      <c r="A431" s="315"/>
      <c r="B431" s="210"/>
      <c r="C431" s="218"/>
      <c r="D431" s="317">
        <v>68121</v>
      </c>
      <c r="E431" s="239" t="s">
        <v>2662</v>
      </c>
    </row>
    <row r="432" spans="1:5" x14ac:dyDescent="0.25">
      <c r="A432" s="315"/>
      <c r="B432" s="210"/>
      <c r="C432" s="316">
        <v>6813</v>
      </c>
      <c r="D432" s="210"/>
      <c r="E432" s="238" t="s">
        <v>24</v>
      </c>
    </row>
    <row r="433" spans="1:5" x14ac:dyDescent="0.25">
      <c r="A433" s="315"/>
      <c r="B433" s="210"/>
      <c r="C433" s="218"/>
      <c r="D433" s="317">
        <v>68131</v>
      </c>
      <c r="E433" s="239" t="s">
        <v>24</v>
      </c>
    </row>
    <row r="434" spans="1:5" x14ac:dyDescent="0.25">
      <c r="A434" s="315"/>
      <c r="B434" s="210"/>
      <c r="C434" s="316">
        <v>6814</v>
      </c>
      <c r="D434" s="210"/>
      <c r="E434" s="238" t="s">
        <v>2663</v>
      </c>
    </row>
    <row r="435" spans="1:5" x14ac:dyDescent="0.25">
      <c r="A435" s="315"/>
      <c r="B435" s="210"/>
      <c r="C435" s="218"/>
      <c r="D435" s="317">
        <v>68141</v>
      </c>
      <c r="E435" s="239" t="s">
        <v>2664</v>
      </c>
    </row>
    <row r="436" spans="1:5" s="224" customFormat="1" x14ac:dyDescent="0.25">
      <c r="A436" s="315"/>
      <c r="B436" s="210"/>
      <c r="C436" s="316">
        <v>6815</v>
      </c>
      <c r="D436" s="210"/>
      <c r="E436" s="238" t="s">
        <v>2665</v>
      </c>
    </row>
    <row r="437" spans="1:5" s="224" customFormat="1" x14ac:dyDescent="0.25">
      <c r="A437" s="315"/>
      <c r="B437" s="210"/>
      <c r="C437" s="218"/>
      <c r="D437" s="317">
        <v>68151</v>
      </c>
      <c r="E437" s="239" t="s">
        <v>2665</v>
      </c>
    </row>
    <row r="438" spans="1:5" x14ac:dyDescent="0.25">
      <c r="A438" s="209"/>
      <c r="B438" s="210"/>
      <c r="C438" s="316">
        <v>6816</v>
      </c>
      <c r="D438" s="210"/>
      <c r="E438" s="238" t="s">
        <v>2666</v>
      </c>
    </row>
    <row r="439" spans="1:5" x14ac:dyDescent="0.25">
      <c r="B439" s="210"/>
      <c r="C439" s="218"/>
      <c r="D439" s="317">
        <v>68161</v>
      </c>
      <c r="E439" s="239" t="s">
        <v>2666</v>
      </c>
    </row>
    <row r="440" spans="1:5" x14ac:dyDescent="0.25">
      <c r="B440" s="210"/>
      <c r="C440" s="316">
        <v>6817</v>
      </c>
      <c r="D440" s="210"/>
      <c r="E440" s="238" t="s">
        <v>2667</v>
      </c>
    </row>
    <row r="441" spans="1:5" x14ac:dyDescent="0.25">
      <c r="B441" s="210"/>
      <c r="C441" s="218"/>
      <c r="D441" s="317">
        <v>68171</v>
      </c>
      <c r="E441" s="239" t="s">
        <v>2667</v>
      </c>
    </row>
    <row r="442" spans="1:5" x14ac:dyDescent="0.25">
      <c r="B442" s="210"/>
      <c r="C442" s="210">
        <v>6818</v>
      </c>
      <c r="D442" s="316"/>
      <c r="E442" s="238" t="s">
        <v>2668</v>
      </c>
    </row>
    <row r="443" spans="1:5" x14ac:dyDescent="0.25">
      <c r="B443" s="210"/>
      <c r="C443" s="218"/>
      <c r="D443" s="317">
        <v>68181</v>
      </c>
      <c r="E443" s="239" t="s">
        <v>2669</v>
      </c>
    </row>
    <row r="444" spans="1:5" x14ac:dyDescent="0.25">
      <c r="B444" s="210"/>
      <c r="C444" s="226">
        <v>6819</v>
      </c>
      <c r="D444" s="316"/>
      <c r="E444" s="238" t="s">
        <v>25</v>
      </c>
    </row>
    <row r="445" spans="1:5" x14ac:dyDescent="0.25">
      <c r="B445" s="210"/>
      <c r="C445" s="218"/>
      <c r="D445" s="319">
        <v>68191</v>
      </c>
      <c r="E445" s="239" t="s">
        <v>2670</v>
      </c>
    </row>
    <row r="446" spans="1:5" x14ac:dyDescent="0.25">
      <c r="B446" s="316">
        <v>683</v>
      </c>
      <c r="C446" s="218"/>
      <c r="D446" s="238"/>
      <c r="E446" s="238" t="s">
        <v>26</v>
      </c>
    </row>
    <row r="447" spans="1:5" x14ac:dyDescent="0.25">
      <c r="B447" s="210"/>
      <c r="C447" s="210">
        <v>6831</v>
      </c>
      <c r="D447" s="317"/>
      <c r="E447" s="238" t="s">
        <v>26</v>
      </c>
    </row>
    <row r="448" spans="1:5" x14ac:dyDescent="0.25">
      <c r="B448" s="210"/>
      <c r="C448" s="218"/>
      <c r="D448" s="317">
        <v>68311</v>
      </c>
      <c r="E448" s="239" t="s">
        <v>26</v>
      </c>
    </row>
    <row r="449" spans="1:5" s="213" customFormat="1" ht="17.399999999999999" x14ac:dyDescent="0.3">
      <c r="A449" s="315" t="s">
        <v>2671</v>
      </c>
      <c r="B449" s="210"/>
      <c r="C449" s="210"/>
      <c r="D449" s="210"/>
      <c r="E449" s="238" t="s">
        <v>2672</v>
      </c>
    </row>
    <row r="450" spans="1:5" s="214" customFormat="1" ht="15.6" x14ac:dyDescent="0.3">
      <c r="A450" s="209"/>
      <c r="B450" s="316" t="s">
        <v>2673</v>
      </c>
      <c r="C450" s="210"/>
      <c r="D450" s="210"/>
      <c r="E450" s="238" t="s">
        <v>2674</v>
      </c>
    </row>
    <row r="451" spans="1:5" s="216" customFormat="1" x14ac:dyDescent="0.25">
      <c r="A451" s="209"/>
      <c r="B451" s="210"/>
      <c r="C451" s="316" t="s">
        <v>2675</v>
      </c>
      <c r="D451" s="210"/>
      <c r="E451" s="238" t="s">
        <v>2674</v>
      </c>
    </row>
    <row r="452" spans="1:5" x14ac:dyDescent="0.25">
      <c r="B452" s="210"/>
      <c r="C452" s="218"/>
      <c r="D452" s="317" t="s">
        <v>2676</v>
      </c>
      <c r="E452" s="239" t="s">
        <v>2674</v>
      </c>
    </row>
    <row r="453" spans="1:5" s="214" customFormat="1" ht="15.6" x14ac:dyDescent="0.3">
      <c r="A453" s="209"/>
      <c r="B453" s="316" t="s">
        <v>2677</v>
      </c>
      <c r="C453" s="210"/>
      <c r="D453" s="210"/>
      <c r="E453" s="238" t="s">
        <v>1296</v>
      </c>
    </row>
    <row r="454" spans="1:5" s="216" customFormat="1" x14ac:dyDescent="0.25">
      <c r="A454" s="209"/>
      <c r="B454" s="210"/>
      <c r="C454" s="316" t="s">
        <v>2678</v>
      </c>
      <c r="D454" s="210"/>
      <c r="E454" s="238" t="s">
        <v>1296</v>
      </c>
    </row>
    <row r="455" spans="1:5" x14ac:dyDescent="0.25">
      <c r="B455" s="210"/>
      <c r="C455" s="218"/>
      <c r="D455" s="317" t="s">
        <v>2679</v>
      </c>
      <c r="E455" s="239" t="s">
        <v>1296</v>
      </c>
    </row>
    <row r="456" spans="1:5" x14ac:dyDescent="0.25">
      <c r="B456" s="210"/>
      <c r="C456" s="218"/>
      <c r="D456" s="218"/>
    </row>
    <row r="466" spans="1:5" x14ac:dyDescent="0.25">
      <c r="A466" s="221"/>
      <c r="B466" s="221"/>
      <c r="C466" s="221"/>
      <c r="D466" s="221"/>
      <c r="E466" s="221"/>
    </row>
    <row r="467" spans="1:5" x14ac:dyDescent="0.25">
      <c r="A467" s="221"/>
      <c r="B467" s="221"/>
      <c r="C467" s="221"/>
      <c r="D467" s="221"/>
      <c r="E467" s="221"/>
    </row>
    <row r="468" spans="1:5" x14ac:dyDescent="0.25">
      <c r="A468" s="221"/>
      <c r="B468" s="221"/>
      <c r="C468" s="221"/>
      <c r="D468" s="221"/>
      <c r="E468" s="221"/>
    </row>
    <row r="469" spans="1:5" x14ac:dyDescent="0.25">
      <c r="A469" s="221"/>
      <c r="B469" s="221"/>
      <c r="C469" s="221"/>
      <c r="D469" s="221"/>
      <c r="E469" s="221"/>
    </row>
    <row r="470" spans="1:5" x14ac:dyDescent="0.25">
      <c r="A470" s="221"/>
      <c r="B470" s="221"/>
      <c r="C470" s="221"/>
      <c r="D470" s="221"/>
      <c r="E470" s="221"/>
    </row>
    <row r="471" spans="1:5" x14ac:dyDescent="0.25">
      <c r="A471" s="221"/>
      <c r="B471" s="221"/>
      <c r="C471" s="221"/>
      <c r="D471" s="221"/>
      <c r="E471" s="221"/>
    </row>
    <row r="472" spans="1:5" x14ac:dyDescent="0.25">
      <c r="A472" s="221"/>
      <c r="B472" s="221"/>
      <c r="C472" s="221"/>
      <c r="D472" s="221"/>
      <c r="E472" s="221"/>
    </row>
    <row r="473" spans="1:5" x14ac:dyDescent="0.25">
      <c r="A473" s="221"/>
      <c r="B473" s="221"/>
      <c r="C473" s="221"/>
      <c r="D473" s="221"/>
      <c r="E473" s="221"/>
    </row>
    <row r="474" spans="1:5" x14ac:dyDescent="0.25">
      <c r="A474" s="221"/>
      <c r="B474" s="221"/>
      <c r="C474" s="221"/>
      <c r="D474" s="221"/>
      <c r="E474" s="221"/>
    </row>
    <row r="475" spans="1:5" x14ac:dyDescent="0.25">
      <c r="A475" s="221"/>
      <c r="B475" s="221"/>
      <c r="C475" s="221"/>
      <c r="D475" s="221"/>
      <c r="E475" s="221"/>
    </row>
    <row r="476" spans="1:5" x14ac:dyDescent="0.25">
      <c r="A476" s="221"/>
      <c r="B476" s="221"/>
      <c r="C476" s="221"/>
      <c r="D476" s="221"/>
      <c r="E476" s="221"/>
    </row>
    <row r="477" spans="1:5" x14ac:dyDescent="0.25">
      <c r="A477" s="221"/>
      <c r="B477" s="221"/>
      <c r="C477" s="221"/>
      <c r="D477" s="221"/>
      <c r="E477" s="221"/>
    </row>
    <row r="478" spans="1:5" x14ac:dyDescent="0.25">
      <c r="A478" s="221"/>
      <c r="B478" s="221"/>
      <c r="C478" s="221"/>
      <c r="D478" s="221"/>
      <c r="E478" s="221"/>
    </row>
    <row r="479" spans="1:5" x14ac:dyDescent="0.25">
      <c r="A479" s="221"/>
      <c r="B479" s="221"/>
      <c r="C479" s="221"/>
      <c r="D479" s="221"/>
      <c r="E479" s="221"/>
    </row>
    <row r="480" spans="1:5" x14ac:dyDescent="0.25">
      <c r="A480" s="221"/>
      <c r="B480" s="221"/>
      <c r="C480" s="221"/>
      <c r="D480" s="221"/>
      <c r="E480" s="221"/>
    </row>
    <row r="481" s="221" customFormat="1" x14ac:dyDescent="0.25"/>
    <row r="482" s="221" customFormat="1" x14ac:dyDescent="0.25"/>
    <row r="483" s="221" customFormat="1" x14ac:dyDescent="0.25"/>
    <row r="484" s="221" customFormat="1" x14ac:dyDescent="0.25"/>
    <row r="485" s="221" customFormat="1" x14ac:dyDescent="0.25"/>
    <row r="486" s="221" customFormat="1" x14ac:dyDescent="0.25"/>
    <row r="487" s="221" customFormat="1" x14ac:dyDescent="0.25"/>
    <row r="488" s="221" customFormat="1" x14ac:dyDescent="0.25"/>
    <row r="489" s="221" customFormat="1" x14ac:dyDescent="0.25"/>
    <row r="490" s="221" customFormat="1" x14ac:dyDescent="0.25"/>
    <row r="491" s="221" customFormat="1" x14ac:dyDescent="0.25"/>
    <row r="492" s="221" customFormat="1" x14ac:dyDescent="0.25"/>
    <row r="493" s="221" customFormat="1" x14ac:dyDescent="0.25"/>
    <row r="494" s="221" customFormat="1" x14ac:dyDescent="0.25"/>
    <row r="495" s="221" customFormat="1" x14ac:dyDescent="0.25"/>
    <row r="496" s="221" customFormat="1" x14ac:dyDescent="0.25"/>
    <row r="497" s="221" customFormat="1" x14ac:dyDescent="0.25"/>
    <row r="498" s="221" customFormat="1" x14ac:dyDescent="0.25"/>
    <row r="499" s="221" customFormat="1" x14ac:dyDescent="0.25"/>
    <row r="500" s="221" customFormat="1" x14ac:dyDescent="0.25"/>
    <row r="501" s="221" customFormat="1" x14ac:dyDescent="0.25"/>
    <row r="502" s="221" customFormat="1" x14ac:dyDescent="0.25"/>
    <row r="503" s="221" customFormat="1" x14ac:dyDescent="0.25"/>
    <row r="504" s="221" customFormat="1" x14ac:dyDescent="0.25"/>
    <row r="505" s="221" customFormat="1" x14ac:dyDescent="0.25"/>
    <row r="506" s="221" customFormat="1" x14ac:dyDescent="0.25"/>
    <row r="507" s="221" customFormat="1" x14ac:dyDescent="0.25"/>
    <row r="508" s="221" customFormat="1" x14ac:dyDescent="0.25"/>
    <row r="509" s="221" customFormat="1" x14ac:dyDescent="0.25"/>
    <row r="510" s="221" customFormat="1" x14ac:dyDescent="0.25"/>
    <row r="511" s="221" customFormat="1" x14ac:dyDescent="0.25"/>
    <row r="512" s="221" customFormat="1" x14ac:dyDescent="0.25"/>
    <row r="513" s="221" customFormat="1" x14ac:dyDescent="0.25"/>
    <row r="514" s="221" customFormat="1" x14ac:dyDescent="0.25"/>
    <row r="515" s="221" customFormat="1" x14ac:dyDescent="0.25"/>
    <row r="516" s="221" customFormat="1" x14ac:dyDescent="0.25"/>
    <row r="517" s="221" customFormat="1" x14ac:dyDescent="0.25"/>
    <row r="518" s="221" customFormat="1" x14ac:dyDescent="0.25"/>
    <row r="519" s="221" customFormat="1" x14ac:dyDescent="0.25"/>
    <row r="520" s="221" customFormat="1" x14ac:dyDescent="0.25"/>
    <row r="521" s="221" customFormat="1" x14ac:dyDescent="0.25"/>
    <row r="522" s="221" customFormat="1" x14ac:dyDescent="0.25"/>
    <row r="523" s="221" customFormat="1" x14ac:dyDescent="0.25"/>
    <row r="524" s="221" customFormat="1" x14ac:dyDescent="0.25"/>
    <row r="525" s="221" customFormat="1" x14ac:dyDescent="0.25"/>
    <row r="526" s="221" customFormat="1" x14ac:dyDescent="0.25"/>
    <row r="527" s="221" customFormat="1" x14ac:dyDescent="0.25"/>
    <row r="528" s="221" customFormat="1" x14ac:dyDescent="0.25"/>
    <row r="529" s="221" customFormat="1" x14ac:dyDescent="0.25"/>
    <row r="530" s="221" customFormat="1" x14ac:dyDescent="0.25"/>
    <row r="531" s="221" customFormat="1" x14ac:dyDescent="0.25"/>
    <row r="532" s="221" customFormat="1" x14ac:dyDescent="0.25"/>
    <row r="533" s="221" customFormat="1" x14ac:dyDescent="0.25"/>
    <row r="534" s="221" customFormat="1" x14ac:dyDescent="0.25"/>
    <row r="535" s="221" customFormat="1" x14ac:dyDescent="0.25"/>
    <row r="536" s="221" customFormat="1" x14ac:dyDescent="0.25"/>
    <row r="537" s="221" customFormat="1" x14ac:dyDescent="0.25"/>
    <row r="538" s="221" customFormat="1" x14ac:dyDescent="0.25"/>
    <row r="539" s="221" customFormat="1" x14ac:dyDescent="0.25"/>
    <row r="540" s="221" customFormat="1" x14ac:dyDescent="0.25"/>
    <row r="541" s="221" customFormat="1" x14ac:dyDescent="0.25"/>
    <row r="542" s="221" customFormat="1" x14ac:dyDescent="0.25"/>
    <row r="543" s="221" customFormat="1" x14ac:dyDescent="0.25"/>
    <row r="544" s="221" customFormat="1" x14ac:dyDescent="0.25"/>
    <row r="545" s="221" customFormat="1" x14ac:dyDescent="0.25"/>
    <row r="546" s="221" customFormat="1" x14ac:dyDescent="0.25"/>
    <row r="547" s="221" customFormat="1" x14ac:dyDescent="0.25"/>
    <row r="548" s="221" customFormat="1" x14ac:dyDescent="0.25"/>
    <row r="549" s="221" customFormat="1" x14ac:dyDescent="0.25"/>
    <row r="550" s="221" customFormat="1" x14ac:dyDescent="0.25"/>
    <row r="551" s="221" customFormat="1" x14ac:dyDescent="0.25"/>
    <row r="552" s="221" customFormat="1" x14ac:dyDescent="0.25"/>
    <row r="553" s="221" customFormat="1" x14ac:dyDescent="0.25"/>
    <row r="554" s="221" customFormat="1" x14ac:dyDescent="0.25"/>
    <row r="555" s="221" customFormat="1" x14ac:dyDescent="0.25"/>
    <row r="556" s="221" customFormat="1" x14ac:dyDescent="0.25"/>
    <row r="557" s="221" customFormat="1" x14ac:dyDescent="0.25"/>
    <row r="558" s="221" customFormat="1" x14ac:dyDescent="0.25"/>
    <row r="559" s="221" customFormat="1" x14ac:dyDescent="0.25"/>
    <row r="560" s="221" customFormat="1" x14ac:dyDescent="0.25"/>
    <row r="561" s="221" customFormat="1" x14ac:dyDescent="0.25"/>
    <row r="562" s="221" customFormat="1" x14ac:dyDescent="0.25"/>
    <row r="563" s="221" customFormat="1" x14ac:dyDescent="0.25"/>
    <row r="564" s="221" customFormat="1" x14ac:dyDescent="0.25"/>
    <row r="565" s="221" customFormat="1" x14ac:dyDescent="0.25"/>
    <row r="566" s="221" customFormat="1" x14ac:dyDescent="0.25"/>
    <row r="567" s="221" customFormat="1" x14ac:dyDescent="0.25"/>
    <row r="568" s="221" customFormat="1" x14ac:dyDescent="0.25"/>
    <row r="569" s="221" customFormat="1" x14ac:dyDescent="0.25"/>
    <row r="570" s="221" customFormat="1" x14ac:dyDescent="0.25"/>
    <row r="571" s="221" customFormat="1" x14ac:dyDescent="0.25"/>
    <row r="572" s="221" customFormat="1" x14ac:dyDescent="0.25"/>
    <row r="573" s="221" customFormat="1" x14ac:dyDescent="0.25"/>
    <row r="574" s="221" customFormat="1" x14ac:dyDescent="0.25"/>
    <row r="575" s="221" customFormat="1" x14ac:dyDescent="0.25"/>
    <row r="576" s="221" customFormat="1" x14ac:dyDescent="0.25"/>
    <row r="577" s="221" customFormat="1" x14ac:dyDescent="0.25"/>
    <row r="578" s="221" customFormat="1" x14ac:dyDescent="0.25"/>
    <row r="579" s="221" customFormat="1" x14ac:dyDescent="0.25"/>
    <row r="580" s="221" customFormat="1" x14ac:dyDescent="0.25"/>
    <row r="581" s="221" customFormat="1" x14ac:dyDescent="0.25"/>
    <row r="582" s="221" customFormat="1" x14ac:dyDescent="0.25"/>
    <row r="583" s="221" customFormat="1" x14ac:dyDescent="0.25"/>
    <row r="584" s="221" customFormat="1" x14ac:dyDescent="0.25"/>
    <row r="585" s="221" customFormat="1" x14ac:dyDescent="0.25"/>
    <row r="586" s="221" customFormat="1" x14ac:dyDescent="0.25"/>
    <row r="587" s="221" customFormat="1" x14ac:dyDescent="0.25"/>
    <row r="588" s="221" customFormat="1" x14ac:dyDescent="0.25"/>
    <row r="589" s="221" customFormat="1" x14ac:dyDescent="0.25"/>
    <row r="590" s="221" customFormat="1" x14ac:dyDescent="0.25"/>
    <row r="591" s="221" customFormat="1" x14ac:dyDescent="0.25"/>
    <row r="592" s="221" customFormat="1" x14ac:dyDescent="0.25"/>
    <row r="593" s="221" customFormat="1" x14ac:dyDescent="0.25"/>
    <row r="594" s="221" customFormat="1" x14ac:dyDescent="0.25"/>
    <row r="595" s="221" customFormat="1" x14ac:dyDescent="0.25"/>
    <row r="596" s="221" customFormat="1" x14ac:dyDescent="0.25"/>
    <row r="597" s="221" customFormat="1" x14ac:dyDescent="0.25"/>
    <row r="598" s="221" customFormat="1" x14ac:dyDescent="0.25"/>
    <row r="599" s="221" customFormat="1" x14ac:dyDescent="0.25"/>
    <row r="600" s="221" customFormat="1" x14ac:dyDescent="0.25"/>
    <row r="601" s="221" customFormat="1" x14ac:dyDescent="0.25"/>
    <row r="602" s="221" customFormat="1" x14ac:dyDescent="0.25"/>
    <row r="603" s="221" customFormat="1" x14ac:dyDescent="0.25"/>
    <row r="604" s="221" customFormat="1" x14ac:dyDescent="0.25"/>
    <row r="605" s="221" customFormat="1" x14ac:dyDescent="0.25"/>
    <row r="606" s="221" customFormat="1" x14ac:dyDescent="0.25"/>
    <row r="607" s="221" customFormat="1" x14ac:dyDescent="0.25"/>
    <row r="608" s="221" customFormat="1" x14ac:dyDescent="0.25"/>
    <row r="609" s="221" customFormat="1" x14ac:dyDescent="0.25"/>
    <row r="610" s="221" customFormat="1" x14ac:dyDescent="0.25"/>
    <row r="611" s="221" customFormat="1" x14ac:dyDescent="0.25"/>
    <row r="612" s="221" customFormat="1" x14ac:dyDescent="0.25"/>
    <row r="613" s="221" customFormat="1" x14ac:dyDescent="0.25"/>
    <row r="614" s="221" customFormat="1" x14ac:dyDescent="0.25"/>
    <row r="615" s="221" customFormat="1" x14ac:dyDescent="0.25"/>
    <row r="616" s="221" customFormat="1" x14ac:dyDescent="0.25"/>
    <row r="617" s="221" customFormat="1" x14ac:dyDescent="0.25"/>
    <row r="618" s="221" customFormat="1" x14ac:dyDescent="0.25"/>
    <row r="619" s="221" customFormat="1" x14ac:dyDescent="0.25"/>
    <row r="620" s="221" customFormat="1" x14ac:dyDescent="0.25"/>
    <row r="621" s="221" customFormat="1" x14ac:dyDescent="0.25"/>
    <row r="622" s="221" customFormat="1" x14ac:dyDescent="0.25"/>
    <row r="623" s="221" customFormat="1" x14ac:dyDescent="0.25"/>
    <row r="624" s="221" customFormat="1" x14ac:dyDescent="0.25"/>
    <row r="625" s="221" customFormat="1" x14ac:dyDescent="0.25"/>
    <row r="626" s="221" customFormat="1" x14ac:dyDescent="0.25"/>
    <row r="627" s="221" customFormat="1" x14ac:dyDescent="0.25"/>
    <row r="628" s="221" customFormat="1" x14ac:dyDescent="0.25"/>
    <row r="629" s="221" customFormat="1" x14ac:dyDescent="0.25"/>
    <row r="630" s="221" customFormat="1" x14ac:dyDescent="0.25"/>
    <row r="631" s="221" customFormat="1" x14ac:dyDescent="0.25"/>
    <row r="632" s="221" customFormat="1" x14ac:dyDescent="0.25"/>
    <row r="633" s="221" customFormat="1" x14ac:dyDescent="0.25"/>
    <row r="634" s="221" customFormat="1" x14ac:dyDescent="0.25"/>
    <row r="635" s="221" customFormat="1" x14ac:dyDescent="0.25"/>
    <row r="636" s="221" customFormat="1" x14ac:dyDescent="0.25"/>
    <row r="637" s="221" customFormat="1" x14ac:dyDescent="0.25"/>
    <row r="638" s="221" customFormat="1" x14ac:dyDescent="0.25"/>
    <row r="639" s="221" customFormat="1" x14ac:dyDescent="0.25"/>
    <row r="640" s="221" customFormat="1" x14ac:dyDescent="0.25"/>
    <row r="641" s="221" customFormat="1" x14ac:dyDescent="0.25"/>
    <row r="642" s="221" customFormat="1" x14ac:dyDescent="0.25"/>
    <row r="643" s="221" customFormat="1" x14ac:dyDescent="0.25"/>
    <row r="644" s="221" customFormat="1" x14ac:dyDescent="0.25"/>
    <row r="645" s="221" customFormat="1" x14ac:dyDescent="0.25"/>
    <row r="646" s="221" customFormat="1" x14ac:dyDescent="0.25"/>
    <row r="647" s="221" customFormat="1" x14ac:dyDescent="0.25"/>
    <row r="648" s="221" customFormat="1" x14ac:dyDescent="0.25"/>
    <row r="649" s="221" customFormat="1" x14ac:dyDescent="0.25"/>
    <row r="650" s="221" customFormat="1" x14ac:dyDescent="0.25"/>
    <row r="651" s="221" customFormat="1" x14ac:dyDescent="0.25"/>
    <row r="652" s="221" customFormat="1" x14ac:dyDescent="0.25"/>
    <row r="653" s="221" customFormat="1" x14ac:dyDescent="0.25"/>
    <row r="654" s="221" customFormat="1" x14ac:dyDescent="0.25"/>
    <row r="655" s="221" customFormat="1" x14ac:dyDescent="0.25"/>
    <row r="656" s="221" customFormat="1" x14ac:dyDescent="0.25"/>
    <row r="657" s="221" customFormat="1" x14ac:dyDescent="0.25"/>
    <row r="658" s="221" customFormat="1" x14ac:dyDescent="0.25"/>
    <row r="659" s="221" customFormat="1" x14ac:dyDescent="0.25"/>
    <row r="660" s="221" customFormat="1" x14ac:dyDescent="0.25"/>
    <row r="661" s="221" customFormat="1" x14ac:dyDescent="0.25"/>
    <row r="662" s="221" customFormat="1" x14ac:dyDescent="0.25"/>
    <row r="663" s="221" customFormat="1" x14ac:dyDescent="0.25"/>
    <row r="664" s="221" customFormat="1" x14ac:dyDescent="0.25"/>
    <row r="665" s="221" customFormat="1" x14ac:dyDescent="0.25"/>
    <row r="666" s="221" customFormat="1" x14ac:dyDescent="0.25"/>
    <row r="667" s="221" customFormat="1" x14ac:dyDescent="0.25"/>
    <row r="668" s="221" customFormat="1" x14ac:dyDescent="0.25"/>
    <row r="669" s="221" customFormat="1" x14ac:dyDescent="0.25"/>
    <row r="670" s="221" customFormat="1" x14ac:dyDescent="0.25"/>
    <row r="671" s="221" customFormat="1" x14ac:dyDescent="0.25"/>
    <row r="672" s="221" customFormat="1" x14ac:dyDescent="0.25"/>
    <row r="673" s="221" customFormat="1" x14ac:dyDescent="0.25"/>
    <row r="674" s="221" customFormat="1" x14ac:dyDescent="0.25"/>
    <row r="675" s="221" customFormat="1" x14ac:dyDescent="0.25"/>
    <row r="676" s="221" customFormat="1" x14ac:dyDescent="0.25"/>
    <row r="677" s="221" customFormat="1" x14ac:dyDescent="0.25"/>
    <row r="678" s="221" customFormat="1" x14ac:dyDescent="0.25"/>
    <row r="679" s="221" customFormat="1" x14ac:dyDescent="0.25"/>
    <row r="680" s="221" customFormat="1" x14ac:dyDescent="0.25"/>
    <row r="681" s="221" customFormat="1" x14ac:dyDescent="0.25"/>
    <row r="682" s="221" customFormat="1" x14ac:dyDescent="0.25"/>
    <row r="683" s="221" customFormat="1" x14ac:dyDescent="0.25"/>
    <row r="684" s="221" customFormat="1" x14ac:dyDescent="0.25"/>
    <row r="685" s="221" customFormat="1" x14ac:dyDescent="0.25"/>
    <row r="686" s="221" customFormat="1" x14ac:dyDescent="0.25"/>
    <row r="687" s="221" customFormat="1" x14ac:dyDescent="0.25"/>
    <row r="688" s="221" customFormat="1" x14ac:dyDescent="0.25"/>
    <row r="689" s="221" customFormat="1" x14ac:dyDescent="0.25"/>
    <row r="690" s="221" customFormat="1" x14ac:dyDescent="0.25"/>
    <row r="691" s="221" customFormat="1" x14ac:dyDescent="0.25"/>
    <row r="692" s="221" customFormat="1" x14ac:dyDescent="0.25"/>
    <row r="693" s="221" customFormat="1" x14ac:dyDescent="0.25"/>
    <row r="694" s="221" customFormat="1" x14ac:dyDescent="0.25"/>
    <row r="695" s="221" customFormat="1" x14ac:dyDescent="0.25"/>
    <row r="696" s="221" customFormat="1" x14ac:dyDescent="0.25"/>
    <row r="697" s="221" customFormat="1" x14ac:dyDescent="0.25"/>
    <row r="698" s="221" customFormat="1" x14ac:dyDescent="0.25"/>
    <row r="699" s="221" customFormat="1" x14ac:dyDescent="0.25"/>
    <row r="700" s="221" customFormat="1" x14ac:dyDescent="0.25"/>
    <row r="701" s="221" customFormat="1" x14ac:dyDescent="0.25"/>
    <row r="702" s="221" customFormat="1" x14ac:dyDescent="0.25"/>
    <row r="703" s="221" customFormat="1" x14ac:dyDescent="0.25"/>
    <row r="704" s="221" customFormat="1" x14ac:dyDescent="0.25"/>
    <row r="705" s="221" customFormat="1" x14ac:dyDescent="0.25"/>
    <row r="706" s="221" customFormat="1" x14ac:dyDescent="0.25"/>
    <row r="707" s="221" customFormat="1" x14ac:dyDescent="0.25"/>
    <row r="708" s="221" customFormat="1" x14ac:dyDescent="0.25"/>
    <row r="709" s="221" customFormat="1" x14ac:dyDescent="0.25"/>
    <row r="710" s="221" customFormat="1" x14ac:dyDescent="0.25"/>
    <row r="711" s="221" customFormat="1" x14ac:dyDescent="0.25"/>
    <row r="712" s="221" customFormat="1" x14ac:dyDescent="0.25"/>
    <row r="713" s="221" customFormat="1" x14ac:dyDescent="0.25"/>
    <row r="714" s="221" customFormat="1" x14ac:dyDescent="0.25"/>
    <row r="715" s="221" customFormat="1" x14ac:dyDescent="0.25"/>
    <row r="716" s="221" customFormat="1" x14ac:dyDescent="0.25"/>
    <row r="717" s="221" customFormat="1" x14ac:dyDescent="0.25"/>
    <row r="718" s="221" customFormat="1" x14ac:dyDescent="0.25"/>
    <row r="719" s="221" customFormat="1" x14ac:dyDescent="0.25"/>
    <row r="720" s="221" customFormat="1" x14ac:dyDescent="0.25"/>
    <row r="721" s="221" customFormat="1" x14ac:dyDescent="0.25"/>
    <row r="722" s="221" customFormat="1" x14ac:dyDescent="0.25"/>
    <row r="723" s="221" customFormat="1" x14ac:dyDescent="0.25"/>
    <row r="724" s="221" customFormat="1" x14ac:dyDescent="0.25"/>
    <row r="725" s="221" customFormat="1" x14ac:dyDescent="0.25"/>
    <row r="726" s="221" customFormat="1" x14ac:dyDescent="0.25"/>
    <row r="727" s="221" customFormat="1" x14ac:dyDescent="0.25"/>
    <row r="728" s="221" customFormat="1" x14ac:dyDescent="0.25"/>
    <row r="729" s="221" customFormat="1" x14ac:dyDescent="0.25"/>
    <row r="730" s="221" customFormat="1" x14ac:dyDescent="0.25"/>
    <row r="731" s="221" customFormat="1" x14ac:dyDescent="0.25"/>
    <row r="732" s="221" customFormat="1" x14ac:dyDescent="0.25"/>
    <row r="733" s="221" customFormat="1" x14ac:dyDescent="0.25"/>
    <row r="734" s="221" customFormat="1" x14ac:dyDescent="0.25"/>
    <row r="735" s="221" customFormat="1" x14ac:dyDescent="0.25"/>
    <row r="736" s="221" customFormat="1" x14ac:dyDescent="0.25"/>
    <row r="737" s="221" customFormat="1" x14ac:dyDescent="0.25"/>
    <row r="738" s="221" customFormat="1" x14ac:dyDescent="0.25"/>
    <row r="739" s="221" customFormat="1" x14ac:dyDescent="0.25"/>
    <row r="740" s="221" customFormat="1" x14ac:dyDescent="0.25"/>
    <row r="741" s="221" customFormat="1" x14ac:dyDescent="0.25"/>
    <row r="742" s="221" customFormat="1" x14ac:dyDescent="0.25"/>
    <row r="743" s="221" customFormat="1" x14ac:dyDescent="0.25"/>
    <row r="744" s="221" customFormat="1" x14ac:dyDescent="0.25"/>
    <row r="745" s="221" customFormat="1" x14ac:dyDescent="0.25"/>
    <row r="746" s="221" customFormat="1" x14ac:dyDescent="0.25"/>
    <row r="747" s="221" customFormat="1" x14ac:dyDescent="0.25"/>
    <row r="748" s="221" customFormat="1" x14ac:dyDescent="0.25"/>
    <row r="749" s="221" customFormat="1" x14ac:dyDescent="0.25"/>
    <row r="750" s="221" customFormat="1" x14ac:dyDescent="0.25"/>
    <row r="751" s="221" customFormat="1" x14ac:dyDescent="0.25"/>
    <row r="752" s="221" customFormat="1" x14ac:dyDescent="0.25"/>
    <row r="753" s="221" customFormat="1" x14ac:dyDescent="0.25"/>
    <row r="754" s="221" customFormat="1" x14ac:dyDescent="0.25"/>
    <row r="755" s="221" customFormat="1" x14ac:dyDescent="0.25"/>
    <row r="756" s="221" customFormat="1" x14ac:dyDescent="0.25"/>
    <row r="757" s="221" customFormat="1" x14ac:dyDescent="0.25"/>
    <row r="758" s="221" customFormat="1" x14ac:dyDescent="0.25"/>
    <row r="759" s="221" customFormat="1" x14ac:dyDescent="0.25"/>
    <row r="760" s="221" customFormat="1" x14ac:dyDescent="0.25"/>
    <row r="761" s="221" customFormat="1" x14ac:dyDescent="0.25"/>
    <row r="762" s="221" customFormat="1" x14ac:dyDescent="0.25"/>
    <row r="763" s="221" customFormat="1" x14ac:dyDescent="0.25"/>
    <row r="764" s="221" customFormat="1" x14ac:dyDescent="0.25"/>
    <row r="765" s="221" customFormat="1" x14ac:dyDescent="0.25"/>
    <row r="766" s="221" customFormat="1" x14ac:dyDescent="0.25"/>
    <row r="767" s="221" customFormat="1" x14ac:dyDescent="0.25"/>
    <row r="768" s="221" customFormat="1" x14ac:dyDescent="0.25"/>
    <row r="769" s="221" customFormat="1" x14ac:dyDescent="0.25"/>
    <row r="770" s="221" customFormat="1" x14ac:dyDescent="0.25"/>
    <row r="771" s="221" customFormat="1" x14ac:dyDescent="0.25"/>
    <row r="772" s="221" customFormat="1" x14ac:dyDescent="0.25"/>
    <row r="773" s="221" customFormat="1" x14ac:dyDescent="0.25"/>
    <row r="774" s="221" customFormat="1" x14ac:dyDescent="0.25"/>
    <row r="775" s="221" customFormat="1" x14ac:dyDescent="0.25"/>
    <row r="776" s="221" customFormat="1" x14ac:dyDescent="0.25"/>
    <row r="777" s="221" customFormat="1" x14ac:dyDescent="0.25"/>
    <row r="778" s="221" customFormat="1" x14ac:dyDescent="0.25"/>
    <row r="779" s="221" customFormat="1" x14ac:dyDescent="0.25"/>
    <row r="780" s="221" customFormat="1" x14ac:dyDescent="0.25"/>
    <row r="781" s="221" customFormat="1" x14ac:dyDescent="0.25"/>
    <row r="782" s="221" customFormat="1" x14ac:dyDescent="0.25"/>
    <row r="783" s="221" customFormat="1" x14ac:dyDescent="0.25"/>
    <row r="784" s="221" customFormat="1" x14ac:dyDescent="0.25"/>
    <row r="785" s="221" customFormat="1" x14ac:dyDescent="0.25"/>
    <row r="786" s="221" customFormat="1" x14ac:dyDescent="0.25"/>
    <row r="787" s="221" customFormat="1" x14ac:dyDescent="0.25"/>
    <row r="788" s="221" customFormat="1" x14ac:dyDescent="0.25"/>
    <row r="789" s="221" customFormat="1" x14ac:dyDescent="0.25"/>
    <row r="790" s="221" customFormat="1" x14ac:dyDescent="0.25"/>
    <row r="791" s="221" customFormat="1" x14ac:dyDescent="0.25"/>
    <row r="792" s="221" customFormat="1" x14ac:dyDescent="0.25"/>
    <row r="793" s="221" customFormat="1" x14ac:dyDescent="0.25"/>
    <row r="794" s="221" customFormat="1" x14ac:dyDescent="0.25"/>
    <row r="795" s="221" customFormat="1" x14ac:dyDescent="0.25"/>
    <row r="796" s="221" customFormat="1" x14ac:dyDescent="0.25"/>
    <row r="797" s="221" customFormat="1" x14ac:dyDescent="0.25"/>
    <row r="798" s="221" customFormat="1" x14ac:dyDescent="0.25"/>
    <row r="799" s="221" customFormat="1" x14ac:dyDescent="0.25"/>
    <row r="800" s="221" customFormat="1" x14ac:dyDescent="0.25"/>
    <row r="801" s="221" customFormat="1" x14ac:dyDescent="0.25"/>
    <row r="802" s="221" customFormat="1" x14ac:dyDescent="0.25"/>
    <row r="803" s="221" customFormat="1" x14ac:dyDescent="0.25"/>
    <row r="804" s="221" customFormat="1" x14ac:dyDescent="0.25"/>
    <row r="805" s="221" customFormat="1" x14ac:dyDescent="0.25"/>
    <row r="806" s="221" customFormat="1" x14ac:dyDescent="0.25"/>
    <row r="807" s="221" customFormat="1" x14ac:dyDescent="0.25"/>
    <row r="808" s="221" customFormat="1" x14ac:dyDescent="0.25"/>
    <row r="809" s="221" customFormat="1" x14ac:dyDescent="0.25"/>
    <row r="810" s="221" customFormat="1" x14ac:dyDescent="0.25"/>
    <row r="811" s="221" customFormat="1" x14ac:dyDescent="0.25"/>
    <row r="812" s="221" customFormat="1" x14ac:dyDescent="0.25"/>
    <row r="813" s="221" customFormat="1" x14ac:dyDescent="0.25"/>
    <row r="814" s="221" customFormat="1" x14ac:dyDescent="0.25"/>
    <row r="815" s="221" customFormat="1" x14ac:dyDescent="0.25"/>
    <row r="816" s="221" customFormat="1" x14ac:dyDescent="0.25"/>
    <row r="817" s="221" customFormat="1" x14ac:dyDescent="0.25"/>
    <row r="818" s="221" customFormat="1" x14ac:dyDescent="0.25"/>
    <row r="819" s="221" customFormat="1" x14ac:dyDescent="0.25"/>
    <row r="820" s="221" customFormat="1" x14ac:dyDescent="0.25"/>
    <row r="821" s="221" customFormat="1" x14ac:dyDescent="0.25"/>
    <row r="822" s="221" customFormat="1" x14ac:dyDescent="0.25"/>
    <row r="823" s="221" customFormat="1" x14ac:dyDescent="0.25"/>
    <row r="824" s="221" customFormat="1" x14ac:dyDescent="0.25"/>
    <row r="825" s="221" customFormat="1" x14ac:dyDescent="0.25"/>
    <row r="826" s="221" customFormat="1" x14ac:dyDescent="0.25"/>
    <row r="827" s="221" customFormat="1" x14ac:dyDescent="0.25"/>
    <row r="828" s="221" customFormat="1" x14ac:dyDescent="0.25"/>
    <row r="829" s="221" customFormat="1" x14ac:dyDescent="0.25"/>
    <row r="830" s="221" customFormat="1" x14ac:dyDescent="0.25"/>
    <row r="831" s="221" customFormat="1" x14ac:dyDescent="0.25"/>
    <row r="832" s="221" customFormat="1" x14ac:dyDescent="0.25"/>
    <row r="833" s="221" customFormat="1" x14ac:dyDescent="0.25"/>
    <row r="834" s="221" customFormat="1" x14ac:dyDescent="0.25"/>
    <row r="835" s="221" customFormat="1" x14ac:dyDescent="0.25"/>
    <row r="836" s="221" customFormat="1" x14ac:dyDescent="0.25"/>
    <row r="837" s="221" customFormat="1" x14ac:dyDescent="0.25"/>
    <row r="838" s="221" customFormat="1" x14ac:dyDescent="0.25"/>
    <row r="839" s="221" customFormat="1" x14ac:dyDescent="0.25"/>
    <row r="840" s="221" customFormat="1" x14ac:dyDescent="0.25"/>
    <row r="841" s="221" customFormat="1" x14ac:dyDescent="0.25"/>
    <row r="842" s="221" customFormat="1" x14ac:dyDescent="0.25"/>
    <row r="843" s="221" customFormat="1" x14ac:dyDescent="0.25"/>
    <row r="844" s="221" customFormat="1" x14ac:dyDescent="0.25"/>
    <row r="845" s="221" customFormat="1" x14ac:dyDescent="0.25"/>
    <row r="846" s="221" customFormat="1" x14ac:dyDescent="0.25"/>
    <row r="847" s="221" customFormat="1" x14ac:dyDescent="0.25"/>
    <row r="848" s="221" customFormat="1" x14ac:dyDescent="0.25"/>
    <row r="849" s="221" customFormat="1" x14ac:dyDescent="0.25"/>
    <row r="850" s="221" customFormat="1" x14ac:dyDescent="0.25"/>
    <row r="851" s="221" customFormat="1" x14ac:dyDescent="0.25"/>
    <row r="852" s="221" customFormat="1" x14ac:dyDescent="0.25"/>
    <row r="853" s="221" customFormat="1" x14ac:dyDescent="0.25"/>
    <row r="854" s="221" customFormat="1" x14ac:dyDescent="0.25"/>
    <row r="855" s="221" customFormat="1" x14ac:dyDescent="0.25"/>
    <row r="856" s="221" customFormat="1" x14ac:dyDescent="0.25"/>
    <row r="857" s="221" customFormat="1" x14ac:dyDescent="0.25"/>
    <row r="858" s="221" customFormat="1" x14ac:dyDescent="0.25"/>
    <row r="859" s="221" customFormat="1" x14ac:dyDescent="0.25"/>
    <row r="860" s="221" customFormat="1" x14ac:dyDescent="0.25"/>
    <row r="861" s="221" customFormat="1" x14ac:dyDescent="0.25"/>
    <row r="862" s="221" customFormat="1" x14ac:dyDescent="0.25"/>
    <row r="863" s="221" customFormat="1" x14ac:dyDescent="0.25"/>
    <row r="864" s="221" customFormat="1" x14ac:dyDescent="0.25"/>
    <row r="865" s="221" customFormat="1" x14ac:dyDescent="0.25"/>
    <row r="866" s="221" customFormat="1" x14ac:dyDescent="0.25"/>
    <row r="867" s="221" customFormat="1" x14ac:dyDescent="0.25"/>
    <row r="868" s="221" customFormat="1" x14ac:dyDescent="0.25"/>
    <row r="869" s="221" customFormat="1" x14ac:dyDescent="0.25"/>
    <row r="870" s="221" customFormat="1" x14ac:dyDescent="0.25"/>
    <row r="871" s="221" customFormat="1" x14ac:dyDescent="0.25"/>
    <row r="872" s="221" customFormat="1" x14ac:dyDescent="0.25"/>
    <row r="873" s="221" customFormat="1" x14ac:dyDescent="0.25"/>
    <row r="874" s="221" customFormat="1" x14ac:dyDescent="0.25"/>
    <row r="875" s="221" customFormat="1" x14ac:dyDescent="0.25"/>
    <row r="876" s="221" customFormat="1" x14ac:dyDescent="0.25"/>
    <row r="877" s="221" customFormat="1" x14ac:dyDescent="0.25"/>
    <row r="878" s="221" customFormat="1" x14ac:dyDescent="0.25"/>
    <row r="879" s="221" customFormat="1" x14ac:dyDescent="0.25"/>
    <row r="880" s="221" customFormat="1" x14ac:dyDescent="0.25"/>
    <row r="881" s="221" customFormat="1" x14ac:dyDescent="0.25"/>
    <row r="882" s="221" customFormat="1" x14ac:dyDescent="0.25"/>
    <row r="883" s="221" customFormat="1" x14ac:dyDescent="0.25"/>
    <row r="884" s="221" customFormat="1" x14ac:dyDescent="0.25"/>
    <row r="885" s="221" customFormat="1" x14ac:dyDescent="0.25"/>
    <row r="886" s="221" customFormat="1" x14ac:dyDescent="0.25"/>
    <row r="887" s="221" customFormat="1" x14ac:dyDescent="0.25"/>
    <row r="888" s="221" customFormat="1" x14ac:dyDescent="0.25"/>
    <row r="889" s="221" customFormat="1" x14ac:dyDescent="0.25"/>
    <row r="890" s="221" customFormat="1" x14ac:dyDescent="0.25"/>
    <row r="891" s="221" customFormat="1" x14ac:dyDescent="0.25"/>
    <row r="892" s="221" customFormat="1" x14ac:dyDescent="0.25"/>
    <row r="893" s="221" customFormat="1" x14ac:dyDescent="0.25"/>
    <row r="894" s="221" customFormat="1" x14ac:dyDescent="0.25"/>
    <row r="895" s="221" customFormat="1" x14ac:dyDescent="0.25"/>
    <row r="896" s="221" customFormat="1" x14ac:dyDescent="0.25"/>
    <row r="897" s="221" customFormat="1" x14ac:dyDescent="0.25"/>
    <row r="898" s="221" customFormat="1" x14ac:dyDescent="0.25"/>
    <row r="899" s="221" customFormat="1" x14ac:dyDescent="0.25"/>
    <row r="900" s="221" customFormat="1" x14ac:dyDescent="0.25"/>
    <row r="901" s="221" customFormat="1" x14ac:dyDescent="0.25"/>
    <row r="902" s="221" customFormat="1" x14ac:dyDescent="0.25"/>
    <row r="903" s="221" customFormat="1" x14ac:dyDescent="0.25"/>
    <row r="904" s="221" customFormat="1" x14ac:dyDescent="0.25"/>
    <row r="905" s="221" customFormat="1" x14ac:dyDescent="0.25"/>
    <row r="906" s="221" customFormat="1" x14ac:dyDescent="0.25"/>
    <row r="907" s="221" customFormat="1" x14ac:dyDescent="0.25"/>
    <row r="908" s="221" customFormat="1" x14ac:dyDescent="0.25"/>
    <row r="909" s="221" customFormat="1" x14ac:dyDescent="0.25"/>
    <row r="910" s="221" customFormat="1" x14ac:dyDescent="0.25"/>
    <row r="911" s="221" customFormat="1" x14ac:dyDescent="0.25"/>
    <row r="912" s="221" customFormat="1" x14ac:dyDescent="0.25"/>
    <row r="913" s="221" customFormat="1" x14ac:dyDescent="0.25"/>
    <row r="914" s="221" customFormat="1" x14ac:dyDescent="0.25"/>
    <row r="915" s="221" customFormat="1" x14ac:dyDescent="0.25"/>
    <row r="916" s="221" customFormat="1" x14ac:dyDescent="0.25"/>
    <row r="917" s="221" customFormat="1" x14ac:dyDescent="0.25"/>
    <row r="918" s="221" customFormat="1" x14ac:dyDescent="0.25"/>
    <row r="919" s="221" customFormat="1" x14ac:dyDescent="0.25"/>
    <row r="920" s="221" customFormat="1" x14ac:dyDescent="0.25"/>
    <row r="921" s="221" customFormat="1" x14ac:dyDescent="0.25"/>
    <row r="922" s="221" customFormat="1" x14ac:dyDescent="0.25"/>
    <row r="923" s="221" customFormat="1" x14ac:dyDescent="0.25"/>
    <row r="924" s="221" customFormat="1" x14ac:dyDescent="0.25"/>
    <row r="925" s="221" customFormat="1" x14ac:dyDescent="0.25"/>
    <row r="926" s="221" customFormat="1" x14ac:dyDescent="0.25"/>
    <row r="927" s="221" customFormat="1" x14ac:dyDescent="0.25"/>
    <row r="928" s="221" customFormat="1" x14ac:dyDescent="0.25"/>
    <row r="929" s="221" customFormat="1" x14ac:dyDescent="0.25"/>
    <row r="930" s="221" customFormat="1" x14ac:dyDescent="0.25"/>
    <row r="931" s="221" customFormat="1" x14ac:dyDescent="0.25"/>
    <row r="932" s="221" customFormat="1" x14ac:dyDescent="0.25"/>
    <row r="933" s="221" customFormat="1" x14ac:dyDescent="0.25"/>
    <row r="934" s="221" customFormat="1" x14ac:dyDescent="0.25"/>
    <row r="935" s="221" customFormat="1" x14ac:dyDescent="0.25"/>
    <row r="936" s="221" customFormat="1" x14ac:dyDescent="0.25"/>
    <row r="937" s="221" customFormat="1" x14ac:dyDescent="0.25"/>
    <row r="938" s="221" customFormat="1" x14ac:dyDescent="0.25"/>
    <row r="939" s="221" customFormat="1" x14ac:dyDescent="0.25"/>
    <row r="940" s="221" customFormat="1" x14ac:dyDescent="0.25"/>
    <row r="941" s="221" customFormat="1" x14ac:dyDescent="0.25"/>
    <row r="942" s="221" customFormat="1" x14ac:dyDescent="0.25"/>
    <row r="943" s="221" customFormat="1" x14ac:dyDescent="0.25"/>
    <row r="944" s="221" customFormat="1" x14ac:dyDescent="0.25"/>
    <row r="945" s="221" customFormat="1" x14ac:dyDescent="0.25"/>
    <row r="946" s="221" customFormat="1" x14ac:dyDescent="0.25"/>
    <row r="947" s="221" customFormat="1" x14ac:dyDescent="0.25"/>
    <row r="948" s="221" customFormat="1" x14ac:dyDescent="0.25"/>
    <row r="949" s="221" customFormat="1" x14ac:dyDescent="0.25"/>
    <row r="950" s="221" customFormat="1" x14ac:dyDescent="0.25"/>
    <row r="951" s="221" customFormat="1" x14ac:dyDescent="0.25"/>
    <row r="952" s="221" customFormat="1" x14ac:dyDescent="0.25"/>
    <row r="953" s="221" customFormat="1" x14ac:dyDescent="0.25"/>
    <row r="954" s="221" customFormat="1" x14ac:dyDescent="0.25"/>
    <row r="955" s="221" customFormat="1" x14ac:dyDescent="0.25"/>
    <row r="956" s="221" customFormat="1" x14ac:dyDescent="0.25"/>
    <row r="957" s="221" customFormat="1" x14ac:dyDescent="0.25"/>
    <row r="958" s="221" customFormat="1" x14ac:dyDescent="0.25"/>
    <row r="959" s="221" customFormat="1" x14ac:dyDescent="0.25"/>
    <row r="960" s="221" customFormat="1" x14ac:dyDescent="0.25"/>
    <row r="961" s="221" customFormat="1" x14ac:dyDescent="0.25"/>
    <row r="962" s="221" customFormat="1" x14ac:dyDescent="0.25"/>
    <row r="963" s="221" customFormat="1" x14ac:dyDescent="0.25"/>
    <row r="964" s="221" customFormat="1" x14ac:dyDescent="0.25"/>
    <row r="965" s="221" customFormat="1" x14ac:dyDescent="0.25"/>
    <row r="966" s="221" customFormat="1" x14ac:dyDescent="0.25"/>
    <row r="967" s="221" customFormat="1" x14ac:dyDescent="0.25"/>
    <row r="968" s="221" customFormat="1" x14ac:dyDescent="0.25"/>
    <row r="969" s="221" customFormat="1" x14ac:dyDescent="0.25"/>
    <row r="970" s="221" customFormat="1" x14ac:dyDescent="0.25"/>
    <row r="971" s="221" customFormat="1" x14ac:dyDescent="0.25"/>
    <row r="972" s="221" customFormat="1" x14ac:dyDescent="0.25"/>
    <row r="973" s="221" customFormat="1" x14ac:dyDescent="0.25"/>
    <row r="974" s="221" customFormat="1" x14ac:dyDescent="0.25"/>
    <row r="975" s="221" customFormat="1" x14ac:dyDescent="0.25"/>
    <row r="976" s="221" customFormat="1" x14ac:dyDescent="0.25"/>
    <row r="977" s="221" customFormat="1" x14ac:dyDescent="0.25"/>
    <row r="978" s="221" customFormat="1" x14ac:dyDescent="0.25"/>
    <row r="979" s="221" customFormat="1" x14ac:dyDescent="0.25"/>
    <row r="980" s="221" customFormat="1" x14ac:dyDescent="0.25"/>
    <row r="981" s="221" customFormat="1" x14ac:dyDescent="0.25"/>
    <row r="982" s="221" customFormat="1" x14ac:dyDescent="0.25"/>
    <row r="983" s="221" customFormat="1" x14ac:dyDescent="0.25"/>
    <row r="984" s="221" customFormat="1" x14ac:dyDescent="0.25"/>
    <row r="985" s="221" customFormat="1" x14ac:dyDescent="0.25"/>
    <row r="986" s="221" customFormat="1" x14ac:dyDescent="0.25"/>
    <row r="987" s="221" customFormat="1" x14ac:dyDescent="0.25"/>
    <row r="988" s="221" customFormat="1" x14ac:dyDescent="0.25"/>
    <row r="989" s="221" customFormat="1" x14ac:dyDescent="0.25"/>
    <row r="990" s="221" customFormat="1" x14ac:dyDescent="0.25"/>
    <row r="991" s="221" customFormat="1" x14ac:dyDescent="0.25"/>
    <row r="992" s="221" customFormat="1" x14ac:dyDescent="0.25"/>
    <row r="993" s="221" customFormat="1" x14ac:dyDescent="0.25"/>
    <row r="994" s="221" customFormat="1" x14ac:dyDescent="0.25"/>
    <row r="995" s="221" customFormat="1" x14ac:dyDescent="0.25"/>
    <row r="996" s="221" customFormat="1" x14ac:dyDescent="0.25"/>
    <row r="997" s="221" customFormat="1" x14ac:dyDescent="0.25"/>
    <row r="998" s="221" customFormat="1" x14ac:dyDescent="0.25"/>
    <row r="999" s="221" customFormat="1" x14ac:dyDescent="0.25"/>
    <row r="1000" s="221" customFormat="1" x14ac:dyDescent="0.25"/>
    <row r="1001" s="221" customFormat="1" x14ac:dyDescent="0.25"/>
    <row r="1002" s="221" customFormat="1" x14ac:dyDescent="0.25"/>
    <row r="1003" s="221" customFormat="1" x14ac:dyDescent="0.25"/>
    <row r="1004" s="221" customFormat="1" x14ac:dyDescent="0.25"/>
    <row r="1005" s="221" customFormat="1" x14ac:dyDescent="0.25"/>
    <row r="1006" s="221" customFormat="1" x14ac:dyDescent="0.25"/>
    <row r="1007" s="221" customFormat="1" x14ac:dyDescent="0.25"/>
    <row r="1008" s="221" customFormat="1" x14ac:dyDescent="0.25"/>
    <row r="1009" s="221" customFormat="1" x14ac:dyDescent="0.25"/>
    <row r="1010" s="221" customFormat="1" x14ac:dyDescent="0.25"/>
    <row r="1011" s="221" customFormat="1" x14ac:dyDescent="0.25"/>
    <row r="1012" s="221" customFormat="1" x14ac:dyDescent="0.25"/>
    <row r="1013" s="221" customFormat="1" x14ac:dyDescent="0.25"/>
    <row r="1014" s="221" customFormat="1" x14ac:dyDescent="0.25"/>
    <row r="1015" s="221" customFormat="1" x14ac:dyDescent="0.25"/>
    <row r="1016" s="221" customFormat="1" x14ac:dyDescent="0.25"/>
    <row r="1017" s="221" customFormat="1" x14ac:dyDescent="0.25"/>
    <row r="1018" s="221" customFormat="1" x14ac:dyDescent="0.25"/>
    <row r="1019" s="221" customFormat="1" x14ac:dyDescent="0.25"/>
    <row r="1020" s="221" customFormat="1" x14ac:dyDescent="0.25"/>
    <row r="1021" s="221" customFormat="1" x14ac:dyDescent="0.25"/>
    <row r="1022" s="221" customFormat="1" x14ac:dyDescent="0.25"/>
    <row r="1023" s="221" customFormat="1" x14ac:dyDescent="0.25"/>
    <row r="1024" s="221" customFormat="1" x14ac:dyDescent="0.25"/>
    <row r="1025" s="221" customFormat="1" x14ac:dyDescent="0.25"/>
    <row r="1026" s="221" customFormat="1" x14ac:dyDescent="0.25"/>
    <row r="1027" s="221" customFormat="1" x14ac:dyDescent="0.25"/>
    <row r="1028" s="221" customFormat="1" x14ac:dyDescent="0.25"/>
    <row r="1029" s="221" customFormat="1" x14ac:dyDescent="0.25"/>
    <row r="1030" s="221" customFormat="1" x14ac:dyDescent="0.25"/>
    <row r="1031" s="221" customFormat="1" x14ac:dyDescent="0.25"/>
    <row r="1032" s="221" customFormat="1" x14ac:dyDescent="0.25"/>
    <row r="1033" s="221" customFormat="1" x14ac:dyDescent="0.25"/>
    <row r="1034" s="221" customFormat="1" x14ac:dyDescent="0.25"/>
    <row r="1035" s="221" customFormat="1" x14ac:dyDescent="0.25"/>
    <row r="1036" s="221" customFormat="1" x14ac:dyDescent="0.25"/>
    <row r="1037" s="221" customFormat="1" x14ac:dyDescent="0.25"/>
    <row r="1038" s="221" customFormat="1" x14ac:dyDescent="0.25"/>
    <row r="1039" s="221" customFormat="1" x14ac:dyDescent="0.25"/>
    <row r="1040" s="221" customFormat="1" x14ac:dyDescent="0.25"/>
    <row r="1041" s="221" customFormat="1" x14ac:dyDescent="0.25"/>
    <row r="1042" s="221" customFormat="1" x14ac:dyDescent="0.25"/>
    <row r="1043" s="221" customFormat="1" x14ac:dyDescent="0.25"/>
    <row r="1044" s="221" customFormat="1" x14ac:dyDescent="0.25"/>
    <row r="1045" s="221" customFormat="1" x14ac:dyDescent="0.25"/>
    <row r="1046" s="221" customFormat="1" x14ac:dyDescent="0.25"/>
    <row r="1047" s="221" customFormat="1" x14ac:dyDescent="0.25"/>
    <row r="1048" s="221" customFormat="1" x14ac:dyDescent="0.25"/>
    <row r="1049" s="221" customFormat="1" x14ac:dyDescent="0.25"/>
    <row r="1050" s="221" customFormat="1" x14ac:dyDescent="0.25"/>
    <row r="1051" s="221" customFormat="1" x14ac:dyDescent="0.25"/>
    <row r="1052" s="221" customFormat="1" x14ac:dyDescent="0.25"/>
    <row r="1053" s="221" customFormat="1" x14ac:dyDescent="0.25"/>
    <row r="1054" s="221" customFormat="1" x14ac:dyDescent="0.25"/>
    <row r="1055" s="221" customFormat="1" x14ac:dyDescent="0.25"/>
    <row r="1056" s="221" customFormat="1" x14ac:dyDescent="0.25"/>
    <row r="1057" s="221" customFormat="1" x14ac:dyDescent="0.25"/>
    <row r="1058" s="221" customFormat="1" x14ac:dyDescent="0.25"/>
    <row r="1059" s="221" customFormat="1" x14ac:dyDescent="0.25"/>
    <row r="1060" s="221" customFormat="1" x14ac:dyDescent="0.25"/>
    <row r="1061" s="221" customFormat="1" x14ac:dyDescent="0.25"/>
    <row r="1062" s="221" customFormat="1" x14ac:dyDescent="0.25"/>
    <row r="1063" s="221" customFormat="1" x14ac:dyDescent="0.25"/>
    <row r="1064" s="221" customFormat="1" x14ac:dyDescent="0.25"/>
    <row r="1065" s="221" customFormat="1" x14ac:dyDescent="0.25"/>
    <row r="1066" s="221" customFormat="1" x14ac:dyDescent="0.25"/>
    <row r="1067" s="221" customFormat="1" x14ac:dyDescent="0.25"/>
    <row r="1068" s="221" customFormat="1" x14ac:dyDescent="0.25"/>
    <row r="1069" s="221" customFormat="1" x14ac:dyDescent="0.25"/>
    <row r="1070" s="221" customFormat="1" x14ac:dyDescent="0.25"/>
    <row r="1071" s="221" customFormat="1" x14ac:dyDescent="0.25"/>
    <row r="1072" s="221" customFormat="1" x14ac:dyDescent="0.25"/>
    <row r="1073" s="221" customFormat="1" x14ac:dyDescent="0.25"/>
    <row r="1074" s="221" customFormat="1" x14ac:dyDescent="0.25"/>
    <row r="1075" s="221" customFormat="1" x14ac:dyDescent="0.25"/>
    <row r="1076" s="221" customFormat="1" x14ac:dyDescent="0.25"/>
    <row r="1077" s="221" customFormat="1" x14ac:dyDescent="0.25"/>
    <row r="1078" s="221" customFormat="1" x14ac:dyDescent="0.25"/>
    <row r="1079" s="221" customFormat="1" x14ac:dyDescent="0.25"/>
    <row r="1080" s="221" customFormat="1" x14ac:dyDescent="0.25"/>
    <row r="1081" s="221" customFormat="1" x14ac:dyDescent="0.25"/>
    <row r="1082" s="221" customFormat="1" x14ac:dyDescent="0.25"/>
    <row r="1083" s="221" customFormat="1" x14ac:dyDescent="0.25"/>
    <row r="1084" s="221" customFormat="1" x14ac:dyDescent="0.25"/>
    <row r="1085" s="221" customFormat="1" x14ac:dyDescent="0.25"/>
    <row r="1086" s="221" customFormat="1" x14ac:dyDescent="0.25"/>
    <row r="1087" s="221" customFormat="1" x14ac:dyDescent="0.25"/>
    <row r="1088" s="221" customFormat="1" x14ac:dyDescent="0.25"/>
    <row r="1089" s="221" customFormat="1" x14ac:dyDescent="0.25"/>
    <row r="1090" s="221" customFormat="1" x14ac:dyDescent="0.25"/>
    <row r="1091" s="221" customFormat="1" x14ac:dyDescent="0.25"/>
    <row r="1092" s="221" customFormat="1" x14ac:dyDescent="0.25"/>
    <row r="1093" s="221" customFormat="1" x14ac:dyDescent="0.25"/>
    <row r="1094" s="221" customFormat="1" x14ac:dyDescent="0.25"/>
    <row r="1095" s="221" customFormat="1" x14ac:dyDescent="0.25"/>
    <row r="1096" s="221" customFormat="1" x14ac:dyDescent="0.25"/>
    <row r="1097" s="221" customFormat="1" x14ac:dyDescent="0.25"/>
    <row r="1098" s="221" customFormat="1" x14ac:dyDescent="0.25"/>
    <row r="1099" s="221" customFormat="1" x14ac:dyDescent="0.25"/>
    <row r="1100" s="221" customFormat="1" x14ac:dyDescent="0.25"/>
    <row r="1101" s="221" customFormat="1" x14ac:dyDescent="0.25"/>
    <row r="1102" s="221" customFormat="1" x14ac:dyDescent="0.25"/>
    <row r="1103" s="221" customFormat="1" x14ac:dyDescent="0.25"/>
    <row r="1104" s="221" customFormat="1" x14ac:dyDescent="0.25"/>
    <row r="1105" s="221" customFormat="1" x14ac:dyDescent="0.25"/>
    <row r="1106" s="221" customFormat="1" x14ac:dyDescent="0.25"/>
    <row r="1107" s="221" customFormat="1" x14ac:dyDescent="0.25"/>
    <row r="1108" s="221" customFormat="1" x14ac:dyDescent="0.25"/>
    <row r="1109" s="221" customFormat="1" x14ac:dyDescent="0.25"/>
    <row r="1110" s="221" customFormat="1" x14ac:dyDescent="0.25"/>
    <row r="1111" s="221" customFormat="1" x14ac:dyDescent="0.25"/>
    <row r="1112" s="221" customFormat="1" x14ac:dyDescent="0.25"/>
    <row r="1113" s="221" customFormat="1" x14ac:dyDescent="0.25"/>
    <row r="1114" s="221" customFormat="1" x14ac:dyDescent="0.25"/>
    <row r="1115" s="221" customFormat="1" x14ac:dyDescent="0.25"/>
    <row r="1116" s="221" customFormat="1" x14ac:dyDescent="0.25"/>
    <row r="1117" s="221" customFormat="1" x14ac:dyDescent="0.25"/>
    <row r="1118" s="221" customFormat="1" x14ac:dyDescent="0.25"/>
    <row r="1119" s="221" customFormat="1" x14ac:dyDescent="0.25"/>
    <row r="1120" s="221" customFormat="1" x14ac:dyDescent="0.25"/>
    <row r="1121" s="221" customFormat="1" x14ac:dyDescent="0.25"/>
    <row r="1122" s="221" customFormat="1" x14ac:dyDescent="0.25"/>
    <row r="1123" s="221" customFormat="1" x14ac:dyDescent="0.25"/>
    <row r="1124" s="221" customFormat="1" x14ac:dyDescent="0.25"/>
    <row r="1125" s="221" customFormat="1" x14ac:dyDescent="0.25"/>
    <row r="1126" s="221" customFormat="1" x14ac:dyDescent="0.25"/>
    <row r="1127" s="221" customFormat="1" x14ac:dyDescent="0.25"/>
    <row r="1128" s="221" customFormat="1" x14ac:dyDescent="0.25"/>
    <row r="1129" s="221" customFormat="1" x14ac:dyDescent="0.25"/>
    <row r="1130" s="221" customFormat="1" x14ac:dyDescent="0.25"/>
    <row r="1131" s="221" customFormat="1" x14ac:dyDescent="0.25"/>
    <row r="1132" s="221" customFormat="1" x14ac:dyDescent="0.25"/>
    <row r="1133" s="221" customFormat="1" x14ac:dyDescent="0.25"/>
    <row r="1134" s="221" customFormat="1" x14ac:dyDescent="0.25"/>
    <row r="1135" s="221" customFormat="1" x14ac:dyDescent="0.25"/>
    <row r="1136" s="221" customFormat="1" x14ac:dyDescent="0.25"/>
    <row r="1137" s="221" customFormat="1" x14ac:dyDescent="0.25"/>
    <row r="1138" s="221" customFormat="1" x14ac:dyDescent="0.25"/>
    <row r="1139" s="221" customFormat="1" x14ac:dyDescent="0.25"/>
    <row r="1140" s="221" customFormat="1" x14ac:dyDescent="0.25"/>
    <row r="1141" s="221" customFormat="1" x14ac:dyDescent="0.25"/>
    <row r="1142" s="221" customFormat="1" x14ac:dyDescent="0.25"/>
    <row r="1143" s="221" customFormat="1" x14ac:dyDescent="0.25"/>
    <row r="1144" s="221" customFormat="1" x14ac:dyDescent="0.25"/>
    <row r="1145" s="221" customFormat="1" x14ac:dyDescent="0.25"/>
    <row r="1146" s="221" customFormat="1" x14ac:dyDescent="0.25"/>
    <row r="1147" s="221" customFormat="1" x14ac:dyDescent="0.25"/>
    <row r="1148" s="221" customFormat="1" x14ac:dyDescent="0.25"/>
    <row r="1149" s="221" customFormat="1" x14ac:dyDescent="0.25"/>
    <row r="1150" s="221" customFormat="1" x14ac:dyDescent="0.25"/>
    <row r="1151" s="221" customFormat="1" x14ac:dyDescent="0.25"/>
    <row r="1152" s="221" customFormat="1" x14ac:dyDescent="0.25"/>
    <row r="1153" s="221" customFormat="1" x14ac:dyDescent="0.25"/>
    <row r="1154" s="221" customFormat="1" x14ac:dyDescent="0.25"/>
    <row r="1155" s="221" customFormat="1" x14ac:dyDescent="0.25"/>
    <row r="1156" s="221" customFormat="1" x14ac:dyDescent="0.25"/>
    <row r="1157" s="221" customFormat="1" x14ac:dyDescent="0.25"/>
    <row r="1158" s="221" customFormat="1" x14ac:dyDescent="0.25"/>
    <row r="1159" s="221" customFormat="1" x14ac:dyDescent="0.25"/>
    <row r="1160" s="221" customFormat="1" x14ac:dyDescent="0.25"/>
    <row r="1161" s="221" customFormat="1" x14ac:dyDescent="0.25"/>
    <row r="1162" s="221" customFormat="1" x14ac:dyDescent="0.25"/>
    <row r="1163" s="221" customFormat="1" x14ac:dyDescent="0.25"/>
    <row r="1164" s="221" customFormat="1" x14ac:dyDescent="0.25"/>
    <row r="1165" s="221" customFormat="1" x14ac:dyDescent="0.25"/>
    <row r="1166" s="221" customFormat="1" x14ac:dyDescent="0.25"/>
    <row r="1167" s="221" customFormat="1" x14ac:dyDescent="0.25"/>
    <row r="1168" s="221" customFormat="1" x14ac:dyDescent="0.25"/>
    <row r="1169" s="221" customFormat="1" x14ac:dyDescent="0.25"/>
    <row r="1170" s="221" customFormat="1" x14ac:dyDescent="0.25"/>
    <row r="1171" s="221" customFormat="1" x14ac:dyDescent="0.25"/>
    <row r="1172" s="221" customFormat="1" x14ac:dyDescent="0.25"/>
    <row r="1173" s="221" customFormat="1" x14ac:dyDescent="0.25"/>
    <row r="1174" s="221" customFormat="1" x14ac:dyDescent="0.25"/>
    <row r="1175" s="221" customFormat="1" x14ac:dyDescent="0.25"/>
    <row r="1176" s="221" customFormat="1" x14ac:dyDescent="0.25"/>
    <row r="1177" s="221" customFormat="1" x14ac:dyDescent="0.25"/>
    <row r="1178" s="221" customFormat="1" x14ac:dyDescent="0.25"/>
    <row r="1179" s="221" customFormat="1" x14ac:dyDescent="0.25"/>
    <row r="1180" s="221" customFormat="1" x14ac:dyDescent="0.25"/>
    <row r="1181" s="221" customFormat="1" x14ac:dyDescent="0.25"/>
    <row r="1182" s="221" customFormat="1" x14ac:dyDescent="0.25"/>
    <row r="1183" s="221" customFormat="1" x14ac:dyDescent="0.25"/>
    <row r="1184" s="221" customFormat="1" x14ac:dyDescent="0.25"/>
    <row r="1185" s="221" customFormat="1" x14ac:dyDescent="0.25"/>
    <row r="1186" s="221" customFormat="1" x14ac:dyDescent="0.25"/>
    <row r="1187" s="221" customFormat="1" x14ac:dyDescent="0.25"/>
    <row r="1188" s="221" customFormat="1" x14ac:dyDescent="0.25"/>
    <row r="1189" s="221" customFormat="1" x14ac:dyDescent="0.25"/>
    <row r="1190" s="221" customFormat="1" x14ac:dyDescent="0.25"/>
    <row r="1191" s="221" customFormat="1" x14ac:dyDescent="0.25"/>
    <row r="1192" s="221" customFormat="1" x14ac:dyDescent="0.25"/>
    <row r="1193" s="221" customFormat="1" x14ac:dyDescent="0.25"/>
    <row r="1194" s="221" customFormat="1" x14ac:dyDescent="0.25"/>
    <row r="1195" s="221" customFormat="1" x14ac:dyDescent="0.25"/>
    <row r="1196" s="221" customFormat="1" x14ac:dyDescent="0.25"/>
    <row r="1197" s="221" customFormat="1" x14ac:dyDescent="0.25"/>
    <row r="1198" s="221" customFormat="1" x14ac:dyDescent="0.25"/>
    <row r="1199" s="221" customFormat="1" x14ac:dyDescent="0.25"/>
    <row r="1200" s="221" customFormat="1" x14ac:dyDescent="0.25"/>
    <row r="1201" s="221" customFormat="1" x14ac:dyDescent="0.25"/>
    <row r="1202" s="221" customFormat="1" x14ac:dyDescent="0.25"/>
    <row r="1203" s="221" customFormat="1" x14ac:dyDescent="0.25"/>
    <row r="1204" s="221" customFormat="1" x14ac:dyDescent="0.25"/>
    <row r="1205" s="221" customFormat="1" x14ac:dyDescent="0.25"/>
    <row r="1206" s="221" customFormat="1" x14ac:dyDescent="0.25"/>
    <row r="1207" s="221" customFormat="1" x14ac:dyDescent="0.25"/>
    <row r="1208" s="221" customFormat="1" x14ac:dyDescent="0.25"/>
    <row r="1209" s="221" customFormat="1" x14ac:dyDescent="0.25"/>
    <row r="1210" s="221" customFormat="1" x14ac:dyDescent="0.25"/>
    <row r="1211" s="221" customFormat="1" x14ac:dyDescent="0.25"/>
    <row r="1212" s="221" customFormat="1" x14ac:dyDescent="0.25"/>
    <row r="1213" s="221" customFormat="1" x14ac:dyDescent="0.25"/>
    <row r="1214" s="221" customFormat="1" x14ac:dyDescent="0.25"/>
    <row r="1215" s="221" customFormat="1" x14ac:dyDescent="0.25"/>
    <row r="1216" s="221" customFormat="1" x14ac:dyDescent="0.25"/>
    <row r="1217" s="221" customFormat="1" x14ac:dyDescent="0.25"/>
    <row r="1218" s="221" customFormat="1" x14ac:dyDescent="0.25"/>
    <row r="1219" s="221" customFormat="1" x14ac:dyDescent="0.25"/>
    <row r="1220" s="221" customFormat="1" x14ac:dyDescent="0.25"/>
    <row r="1221" s="221" customFormat="1" x14ac:dyDescent="0.25"/>
    <row r="1222" s="221" customFormat="1" x14ac:dyDescent="0.25"/>
    <row r="1223" s="221" customFormat="1" x14ac:dyDescent="0.25"/>
    <row r="1224" s="221" customFormat="1" x14ac:dyDescent="0.25"/>
    <row r="1225" s="221" customFormat="1" x14ac:dyDescent="0.25"/>
    <row r="1226" s="221" customFormat="1" x14ac:dyDescent="0.25"/>
    <row r="1227" s="221" customFormat="1" x14ac:dyDescent="0.25"/>
    <row r="1228" s="221" customFormat="1" x14ac:dyDescent="0.25"/>
    <row r="1229" s="221" customFormat="1" x14ac:dyDescent="0.25"/>
    <row r="1230" s="221" customFormat="1" x14ac:dyDescent="0.25"/>
    <row r="1231" s="221" customFormat="1" x14ac:dyDescent="0.25"/>
    <row r="1232" s="221" customFormat="1" x14ac:dyDescent="0.25"/>
    <row r="1233" s="221" customFormat="1" x14ac:dyDescent="0.25"/>
    <row r="1234" s="221" customFormat="1" x14ac:dyDescent="0.25"/>
    <row r="1235" s="221" customFormat="1" x14ac:dyDescent="0.25"/>
    <row r="1236" s="221" customFormat="1" x14ac:dyDescent="0.25"/>
    <row r="1237" s="221" customFormat="1" x14ac:dyDescent="0.25"/>
    <row r="1238" s="221" customFormat="1" x14ac:dyDescent="0.25"/>
    <row r="1239" s="221" customFormat="1" x14ac:dyDescent="0.25"/>
    <row r="1240" s="221" customFormat="1" x14ac:dyDescent="0.25"/>
    <row r="1241" s="221" customFormat="1" x14ac:dyDescent="0.25"/>
    <row r="1242" s="221" customFormat="1" x14ac:dyDescent="0.25"/>
    <row r="1243" s="221" customFormat="1" x14ac:dyDescent="0.25"/>
    <row r="1244" s="221" customFormat="1" x14ac:dyDescent="0.25"/>
    <row r="1245" s="221" customFormat="1" x14ac:dyDescent="0.25"/>
    <row r="1246" s="221" customFormat="1" x14ac:dyDescent="0.25"/>
    <row r="1247" s="221" customFormat="1" x14ac:dyDescent="0.25"/>
    <row r="1248" s="221" customFormat="1" x14ac:dyDescent="0.25"/>
    <row r="1249" s="221" customFormat="1" x14ac:dyDescent="0.25"/>
    <row r="1250" s="221" customFormat="1" x14ac:dyDescent="0.25"/>
    <row r="1251" s="221" customFormat="1" x14ac:dyDescent="0.25"/>
    <row r="1252" s="221" customFormat="1" x14ac:dyDescent="0.25"/>
    <row r="1253" s="221" customFormat="1" x14ac:dyDescent="0.25"/>
    <row r="1254" s="221" customFormat="1" x14ac:dyDescent="0.25"/>
    <row r="1255" s="221" customFormat="1" x14ac:dyDescent="0.25"/>
    <row r="1256" s="221" customFormat="1" x14ac:dyDescent="0.25"/>
    <row r="1257" s="221" customFormat="1" x14ac:dyDescent="0.25"/>
    <row r="1258" s="221" customFormat="1" x14ac:dyDescent="0.25"/>
    <row r="1259" s="221" customFormat="1" x14ac:dyDescent="0.25"/>
    <row r="1260" s="221" customFormat="1" x14ac:dyDescent="0.25"/>
    <row r="1261" s="221" customFormat="1" x14ac:dyDescent="0.25"/>
    <row r="1262" s="221" customFormat="1" x14ac:dyDescent="0.25"/>
    <row r="1263" s="221" customFormat="1" x14ac:dyDescent="0.25"/>
    <row r="1264" s="221" customFormat="1" x14ac:dyDescent="0.25"/>
    <row r="1265" s="221" customFormat="1" x14ac:dyDescent="0.25"/>
    <row r="1266" s="221" customFormat="1" x14ac:dyDescent="0.25"/>
    <row r="1267" s="221" customFormat="1" x14ac:dyDescent="0.25"/>
    <row r="1268" s="221" customFormat="1" x14ac:dyDescent="0.25"/>
    <row r="1269" s="221" customFormat="1" x14ac:dyDescent="0.25"/>
    <row r="1270" s="221" customFormat="1" x14ac:dyDescent="0.25"/>
    <row r="1271" s="221" customFormat="1" x14ac:dyDescent="0.25"/>
    <row r="1272" s="221" customFormat="1" x14ac:dyDescent="0.25"/>
    <row r="1273" s="221" customFormat="1" x14ac:dyDescent="0.25"/>
    <row r="1274" s="221" customFormat="1" x14ac:dyDescent="0.25"/>
    <row r="1275" s="221" customFormat="1" x14ac:dyDescent="0.25"/>
    <row r="1276" s="221" customFormat="1" x14ac:dyDescent="0.25"/>
    <row r="1277" s="221" customFormat="1" x14ac:dyDescent="0.25"/>
    <row r="1278" s="221" customFormat="1" x14ac:dyDescent="0.25"/>
    <row r="1279" s="221" customFormat="1" x14ac:dyDescent="0.25"/>
    <row r="1280" s="221" customFormat="1" x14ac:dyDescent="0.25"/>
    <row r="1281" s="221" customFormat="1" x14ac:dyDescent="0.25"/>
    <row r="1282" s="221" customFormat="1" x14ac:dyDescent="0.25"/>
    <row r="1283" s="221" customFormat="1" x14ac:dyDescent="0.25"/>
    <row r="1284" s="221" customFormat="1" x14ac:dyDescent="0.25"/>
    <row r="1285" s="221" customFormat="1" x14ac:dyDescent="0.25"/>
    <row r="1286" s="221" customFormat="1" x14ac:dyDescent="0.25"/>
    <row r="1287" s="221" customFormat="1" x14ac:dyDescent="0.25"/>
    <row r="1288" s="221" customFormat="1" x14ac:dyDescent="0.25"/>
    <row r="1289" s="221" customFormat="1" x14ac:dyDescent="0.25"/>
    <row r="1290" s="221" customFormat="1" x14ac:dyDescent="0.25"/>
    <row r="1291" s="221" customFormat="1" x14ac:dyDescent="0.25"/>
    <row r="1292" s="221" customFormat="1" x14ac:dyDescent="0.25"/>
    <row r="1293" s="221" customFormat="1" x14ac:dyDescent="0.25"/>
    <row r="1294" s="221" customFormat="1" x14ac:dyDescent="0.25"/>
    <row r="1295" s="221" customFormat="1" x14ac:dyDescent="0.25"/>
    <row r="1296" s="221" customFormat="1" x14ac:dyDescent="0.25"/>
    <row r="1297" s="221" customFormat="1" x14ac:dyDescent="0.25"/>
    <row r="1298" s="221" customFormat="1" x14ac:dyDescent="0.25"/>
    <row r="1299" s="221" customFormat="1" x14ac:dyDescent="0.25"/>
    <row r="1300" s="221" customFormat="1" x14ac:dyDescent="0.25"/>
    <row r="1301" s="221" customFormat="1" x14ac:dyDescent="0.25"/>
    <row r="1302" s="221" customFormat="1" x14ac:dyDescent="0.25"/>
    <row r="1303" s="221" customFormat="1" x14ac:dyDescent="0.25"/>
    <row r="1304" s="221" customFormat="1" x14ac:dyDescent="0.25"/>
    <row r="1305" s="221" customFormat="1" x14ac:dyDescent="0.25"/>
    <row r="1306" s="221" customFormat="1" x14ac:dyDescent="0.25"/>
    <row r="1307" s="221" customFormat="1" x14ac:dyDescent="0.25"/>
    <row r="1308" s="221" customFormat="1" x14ac:dyDescent="0.25"/>
    <row r="1309" s="221" customFormat="1" x14ac:dyDescent="0.25"/>
    <row r="1310" s="221" customFormat="1" x14ac:dyDescent="0.25"/>
    <row r="1311" s="221" customFormat="1" x14ac:dyDescent="0.25"/>
    <row r="1312" s="221" customFormat="1" x14ac:dyDescent="0.25"/>
    <row r="1313" s="221" customFormat="1" x14ac:dyDescent="0.25"/>
    <row r="1314" s="221" customFormat="1" x14ac:dyDescent="0.25"/>
    <row r="1315" s="221" customFormat="1" x14ac:dyDescent="0.25"/>
    <row r="1316" s="221" customFormat="1" x14ac:dyDescent="0.25"/>
    <row r="1317" s="221" customFormat="1" x14ac:dyDescent="0.25"/>
    <row r="1318" s="221" customFormat="1" x14ac:dyDescent="0.25"/>
    <row r="1319" s="221" customFormat="1" x14ac:dyDescent="0.25"/>
    <row r="1320" s="221" customFormat="1" x14ac:dyDescent="0.25"/>
    <row r="1321" s="221" customFormat="1" x14ac:dyDescent="0.25"/>
    <row r="1322" s="221" customFormat="1" x14ac:dyDescent="0.25"/>
    <row r="1323" s="221" customFormat="1" x14ac:dyDescent="0.25"/>
    <row r="1324" s="221" customFormat="1" x14ac:dyDescent="0.25"/>
    <row r="1325" s="221" customFormat="1" x14ac:dyDescent="0.25"/>
    <row r="1326" s="221" customFormat="1" x14ac:dyDescent="0.25"/>
    <row r="1327" s="221" customFormat="1" x14ac:dyDescent="0.25"/>
    <row r="1328" s="221" customFormat="1" x14ac:dyDescent="0.25"/>
    <row r="1329" s="221" customFormat="1" x14ac:dyDescent="0.25"/>
    <row r="1330" s="221" customFormat="1" x14ac:dyDescent="0.25"/>
    <row r="1331" s="221" customFormat="1" x14ac:dyDescent="0.25"/>
    <row r="1332" s="221" customFormat="1" x14ac:dyDescent="0.25"/>
    <row r="1333" s="221" customFormat="1" x14ac:dyDescent="0.25"/>
    <row r="1334" s="221" customFormat="1" x14ac:dyDescent="0.25"/>
    <row r="1335" s="221" customFormat="1" x14ac:dyDescent="0.25"/>
    <row r="1336" s="221" customFormat="1" x14ac:dyDescent="0.25"/>
    <row r="1337" s="221" customFormat="1" x14ac:dyDescent="0.25"/>
    <row r="1338" s="221" customFormat="1" x14ac:dyDescent="0.25"/>
    <row r="1339" s="221" customFormat="1" x14ac:dyDescent="0.25"/>
    <row r="1340" s="221" customFormat="1" x14ac:dyDescent="0.25"/>
    <row r="1341" s="221" customFormat="1" x14ac:dyDescent="0.25"/>
    <row r="1342" s="221" customFormat="1" x14ac:dyDescent="0.25"/>
    <row r="1343" s="221" customFormat="1" x14ac:dyDescent="0.25"/>
    <row r="1344" s="221" customFormat="1" x14ac:dyDescent="0.25"/>
    <row r="1345" s="221" customFormat="1" x14ac:dyDescent="0.25"/>
    <row r="1346" s="221" customFormat="1" x14ac:dyDescent="0.25"/>
    <row r="1347" s="221" customFormat="1" x14ac:dyDescent="0.25"/>
    <row r="1348" s="221" customFormat="1" x14ac:dyDescent="0.25"/>
    <row r="1349" s="221" customFormat="1" x14ac:dyDescent="0.25"/>
    <row r="1350" s="221" customFormat="1" x14ac:dyDescent="0.25"/>
    <row r="1351" s="221" customFormat="1" x14ac:dyDescent="0.25"/>
    <row r="1352" s="221" customFormat="1" x14ac:dyDescent="0.25"/>
    <row r="1353" s="221" customFormat="1" x14ac:dyDescent="0.25"/>
    <row r="1354" s="221" customFormat="1" x14ac:dyDescent="0.25"/>
    <row r="1355" s="221" customFormat="1" x14ac:dyDescent="0.25"/>
    <row r="1356" s="221" customFormat="1" x14ac:dyDescent="0.25"/>
    <row r="1357" s="221" customFormat="1" x14ac:dyDescent="0.25"/>
    <row r="1358" s="221" customFormat="1" x14ac:dyDescent="0.25"/>
    <row r="1359" s="221" customFormat="1" x14ac:dyDescent="0.25"/>
    <row r="1360" s="221" customFormat="1" x14ac:dyDescent="0.25"/>
    <row r="1361" s="221" customFormat="1" x14ac:dyDescent="0.25"/>
    <row r="1362" s="221" customFormat="1" x14ac:dyDescent="0.25"/>
    <row r="1363" s="221" customFormat="1" x14ac:dyDescent="0.25"/>
    <row r="1364" s="221" customFormat="1" x14ac:dyDescent="0.25"/>
    <row r="1365" s="221" customFormat="1" x14ac:dyDescent="0.25"/>
    <row r="1366" s="221" customFormat="1" x14ac:dyDescent="0.25"/>
    <row r="1367" s="221" customFormat="1" x14ac:dyDescent="0.25"/>
    <row r="1368" s="221" customFormat="1" x14ac:dyDescent="0.25"/>
    <row r="1369" s="221" customFormat="1" x14ac:dyDescent="0.25"/>
    <row r="1370" s="221" customFormat="1" x14ac:dyDescent="0.25"/>
    <row r="1371" s="221" customFormat="1" x14ac:dyDescent="0.25"/>
    <row r="1372" s="221" customFormat="1" x14ac:dyDescent="0.25"/>
    <row r="1373" s="221" customFormat="1" x14ac:dyDescent="0.25"/>
    <row r="1374" s="221" customFormat="1" x14ac:dyDescent="0.25"/>
    <row r="1375" s="221" customFormat="1" x14ac:dyDescent="0.25"/>
    <row r="1376" s="221" customFormat="1" x14ac:dyDescent="0.25"/>
    <row r="1377" s="221" customFormat="1" x14ac:dyDescent="0.25"/>
    <row r="1378" s="221" customFormat="1" x14ac:dyDescent="0.25"/>
    <row r="1379" s="221" customFormat="1" x14ac:dyDescent="0.25"/>
    <row r="1380" s="221" customFormat="1" x14ac:dyDescent="0.25"/>
    <row r="1381" s="221" customFormat="1" x14ac:dyDescent="0.25"/>
    <row r="1382" s="221" customFormat="1" x14ac:dyDescent="0.25"/>
    <row r="1383" s="221" customFormat="1" x14ac:dyDescent="0.25"/>
    <row r="1384" s="221" customFormat="1" x14ac:dyDescent="0.25"/>
    <row r="1385" s="221" customFormat="1" x14ac:dyDescent="0.25"/>
    <row r="1386" s="221" customFormat="1" x14ac:dyDescent="0.25"/>
    <row r="1387" s="221" customFormat="1" x14ac:dyDescent="0.25"/>
    <row r="1388" s="221" customFormat="1" x14ac:dyDescent="0.25"/>
    <row r="1389" s="221" customFormat="1" x14ac:dyDescent="0.25"/>
    <row r="1390" s="221" customFormat="1" x14ac:dyDescent="0.25"/>
    <row r="1391" s="221" customFormat="1" x14ac:dyDescent="0.25"/>
    <row r="1392" s="221" customFormat="1" x14ac:dyDescent="0.25"/>
    <row r="1393" s="221" customFormat="1" x14ac:dyDescent="0.25"/>
    <row r="1394" s="221" customFormat="1" x14ac:dyDescent="0.25"/>
    <row r="1395" s="221" customFormat="1" x14ac:dyDescent="0.25"/>
    <row r="1396" s="221" customFormat="1" x14ac:dyDescent="0.25"/>
    <row r="1397" s="221" customFormat="1" x14ac:dyDescent="0.25"/>
    <row r="1398" s="221" customFormat="1" x14ac:dyDescent="0.25"/>
    <row r="1399" s="221" customFormat="1" x14ac:dyDescent="0.25"/>
    <row r="1400" s="221" customFormat="1" x14ac:dyDescent="0.25"/>
    <row r="1401" s="221" customFormat="1" x14ac:dyDescent="0.25"/>
    <row r="1402" s="221" customFormat="1" x14ac:dyDescent="0.25"/>
    <row r="1403" s="221" customFormat="1" x14ac:dyDescent="0.25"/>
    <row r="1404" s="221" customFormat="1" x14ac:dyDescent="0.25"/>
    <row r="1405" s="221" customFormat="1" x14ac:dyDescent="0.25"/>
    <row r="1406" s="221" customFormat="1" x14ac:dyDescent="0.25"/>
    <row r="1407" s="221" customFormat="1" x14ac:dyDescent="0.25"/>
    <row r="1408" s="221" customFormat="1" x14ac:dyDescent="0.25"/>
    <row r="1409" s="221" customFormat="1" x14ac:dyDescent="0.25"/>
    <row r="1410" s="221" customFormat="1" x14ac:dyDescent="0.25"/>
    <row r="1411" s="221" customFormat="1" x14ac:dyDescent="0.25"/>
    <row r="1412" s="221" customFormat="1" x14ac:dyDescent="0.25"/>
    <row r="1413" s="221" customFormat="1" x14ac:dyDescent="0.25"/>
    <row r="1414" s="221" customFormat="1" x14ac:dyDescent="0.25"/>
    <row r="1415" s="221" customFormat="1" x14ac:dyDescent="0.25"/>
    <row r="1416" s="221" customFormat="1" x14ac:dyDescent="0.25"/>
    <row r="1417" s="221" customFormat="1" x14ac:dyDescent="0.25"/>
    <row r="1418" s="221" customFormat="1" x14ac:dyDescent="0.25"/>
    <row r="1419" s="221" customFormat="1" x14ac:dyDescent="0.25"/>
    <row r="1420" s="221" customFormat="1" x14ac:dyDescent="0.25"/>
    <row r="1421" s="221" customFormat="1" x14ac:dyDescent="0.25"/>
    <row r="1422" s="221" customFormat="1" x14ac:dyDescent="0.25"/>
    <row r="1423" s="221" customFormat="1" x14ac:dyDescent="0.25"/>
    <row r="1424" s="221" customFormat="1" x14ac:dyDescent="0.25"/>
    <row r="1425" s="221" customFormat="1" x14ac:dyDescent="0.25"/>
    <row r="1426" s="221" customFormat="1" x14ac:dyDescent="0.25"/>
    <row r="1427" s="221" customFormat="1" x14ac:dyDescent="0.25"/>
    <row r="1428" s="221" customFormat="1" x14ac:dyDescent="0.25"/>
    <row r="1429" s="221" customFormat="1" x14ac:dyDescent="0.25"/>
    <row r="1430" s="221" customFormat="1" x14ac:dyDescent="0.25"/>
    <row r="1431" s="221" customFormat="1" x14ac:dyDescent="0.25"/>
    <row r="1432" s="221" customFormat="1" x14ac:dyDescent="0.25"/>
    <row r="1433" s="221" customFormat="1" x14ac:dyDescent="0.25"/>
    <row r="1434" s="221" customFormat="1" x14ac:dyDescent="0.25"/>
    <row r="1435" s="221" customFormat="1" x14ac:dyDescent="0.25"/>
    <row r="1436" s="221" customFormat="1" x14ac:dyDescent="0.25"/>
    <row r="1437" s="221" customFormat="1" x14ac:dyDescent="0.25"/>
    <row r="1438" s="221" customFormat="1" x14ac:dyDescent="0.25"/>
    <row r="1439" s="221" customFormat="1" x14ac:dyDescent="0.25"/>
    <row r="1440" s="221" customFormat="1" x14ac:dyDescent="0.25"/>
    <row r="1441" s="221" customFormat="1" x14ac:dyDescent="0.25"/>
    <row r="1442" s="221" customFormat="1" x14ac:dyDescent="0.25"/>
    <row r="1443" s="221" customFormat="1" x14ac:dyDescent="0.25"/>
    <row r="1444" s="221" customFormat="1" x14ac:dyDescent="0.25"/>
    <row r="1445" s="221" customFormat="1" x14ac:dyDescent="0.25"/>
    <row r="1446" s="221" customFormat="1" x14ac:dyDescent="0.25"/>
    <row r="1447" s="221" customFormat="1" x14ac:dyDescent="0.25"/>
    <row r="1448" s="221" customFormat="1" x14ac:dyDescent="0.25"/>
    <row r="1449" s="221" customFormat="1" x14ac:dyDescent="0.25"/>
    <row r="1450" s="221" customFormat="1" x14ac:dyDescent="0.25"/>
    <row r="1451" s="221" customFormat="1" x14ac:dyDescent="0.25"/>
    <row r="1452" s="221" customFormat="1" x14ac:dyDescent="0.25"/>
    <row r="1453" s="221" customFormat="1" x14ac:dyDescent="0.25"/>
    <row r="1454" s="221" customFormat="1" x14ac:dyDescent="0.25"/>
    <row r="1455" s="221" customFormat="1" x14ac:dyDescent="0.25"/>
    <row r="1456" s="221" customFormat="1" x14ac:dyDescent="0.25"/>
    <row r="1457" s="221" customFormat="1" x14ac:dyDescent="0.25"/>
    <row r="1458" s="221" customFormat="1" x14ac:dyDescent="0.25"/>
    <row r="1459" s="221" customFormat="1" x14ac:dyDescent="0.25"/>
    <row r="1460" s="221" customFormat="1" x14ac:dyDescent="0.25"/>
    <row r="1461" s="221" customFormat="1" x14ac:dyDescent="0.25"/>
    <row r="1462" s="221" customFormat="1" x14ac:dyDescent="0.25"/>
    <row r="1463" s="221" customFormat="1" x14ac:dyDescent="0.25"/>
    <row r="1464" s="221" customFormat="1" x14ac:dyDescent="0.25"/>
    <row r="1465" s="221" customFormat="1" x14ac:dyDescent="0.25"/>
    <row r="1466" s="221" customFormat="1" x14ac:dyDescent="0.25"/>
    <row r="1467" s="221" customFormat="1" x14ac:dyDescent="0.25"/>
    <row r="1468" s="221" customFormat="1" x14ac:dyDescent="0.25"/>
    <row r="1469" s="221" customFormat="1" x14ac:dyDescent="0.25"/>
    <row r="1470" s="221" customFormat="1" x14ac:dyDescent="0.25"/>
    <row r="1471" s="221" customFormat="1" x14ac:dyDescent="0.25"/>
    <row r="1472" s="221" customFormat="1" x14ac:dyDescent="0.25"/>
    <row r="1473" s="221" customFormat="1" x14ac:dyDescent="0.25"/>
    <row r="1474" s="221" customFormat="1" x14ac:dyDescent="0.25"/>
    <row r="1475" s="221" customFormat="1" x14ac:dyDescent="0.25"/>
    <row r="1476" s="221" customFormat="1" x14ac:dyDescent="0.25"/>
    <row r="1477" s="221" customFormat="1" x14ac:dyDescent="0.25"/>
    <row r="1478" s="221" customFormat="1" x14ac:dyDescent="0.25"/>
    <row r="1479" s="221" customFormat="1" x14ac:dyDescent="0.25"/>
    <row r="1480" s="221" customFormat="1" x14ac:dyDescent="0.25"/>
    <row r="1481" s="221" customFormat="1" x14ac:dyDescent="0.25"/>
    <row r="1482" s="221" customFormat="1" x14ac:dyDescent="0.25"/>
    <row r="1483" s="221" customFormat="1" x14ac:dyDescent="0.25"/>
    <row r="1484" s="221" customFormat="1" x14ac:dyDescent="0.25"/>
    <row r="1485" s="221" customFormat="1" x14ac:dyDescent="0.25"/>
    <row r="1486" s="221" customFormat="1" x14ac:dyDescent="0.25"/>
    <row r="1487" s="221" customFormat="1" x14ac:dyDescent="0.25"/>
    <row r="1488" s="221" customFormat="1" x14ac:dyDescent="0.25"/>
    <row r="1489" s="221" customFormat="1" x14ac:dyDescent="0.25"/>
    <row r="1490" s="221" customFormat="1" x14ac:dyDescent="0.25"/>
    <row r="1491" s="221" customFormat="1" x14ac:dyDescent="0.25"/>
    <row r="1492" s="221" customFormat="1" x14ac:dyDescent="0.25"/>
    <row r="1493" s="221" customFormat="1" x14ac:dyDescent="0.25"/>
    <row r="1494" s="221" customFormat="1" x14ac:dyDescent="0.25"/>
    <row r="1495" s="221" customFormat="1" x14ac:dyDescent="0.25"/>
    <row r="1496" s="221" customFormat="1" x14ac:dyDescent="0.25"/>
    <row r="1497" s="221" customFormat="1" x14ac:dyDescent="0.25"/>
    <row r="1498" s="221" customFormat="1" x14ac:dyDescent="0.25"/>
    <row r="1499" s="221" customFormat="1" x14ac:dyDescent="0.25"/>
    <row r="1500" s="221" customFormat="1" x14ac:dyDescent="0.25"/>
    <row r="1501" s="221" customFormat="1" x14ac:dyDescent="0.25"/>
    <row r="1502" s="221" customFormat="1" x14ac:dyDescent="0.25"/>
    <row r="1503" s="221" customFormat="1" x14ac:dyDescent="0.25"/>
    <row r="1504" s="221" customFormat="1" x14ac:dyDescent="0.25"/>
    <row r="1505" s="221" customFormat="1" x14ac:dyDescent="0.25"/>
    <row r="1506" s="221" customFormat="1" x14ac:dyDescent="0.25"/>
    <row r="1507" s="221" customFormat="1" x14ac:dyDescent="0.25"/>
    <row r="1508" s="221" customFormat="1" x14ac:dyDescent="0.25"/>
    <row r="1509" s="221" customFormat="1" x14ac:dyDescent="0.25"/>
    <row r="1510" s="221" customFormat="1" x14ac:dyDescent="0.25"/>
    <row r="1511" s="221" customFormat="1" x14ac:dyDescent="0.25"/>
    <row r="1512" s="221" customFormat="1" x14ac:dyDescent="0.25"/>
    <row r="1513" s="221" customFormat="1" x14ac:dyDescent="0.25"/>
    <row r="1514" s="221" customFormat="1" x14ac:dyDescent="0.25"/>
    <row r="1515" s="221" customFormat="1" x14ac:dyDescent="0.25"/>
    <row r="1516" s="221" customFormat="1" x14ac:dyDescent="0.25"/>
    <row r="1517" s="221" customFormat="1" x14ac:dyDescent="0.25"/>
    <row r="1518" s="221" customFormat="1" x14ac:dyDescent="0.25"/>
    <row r="1519" s="221" customFormat="1" x14ac:dyDescent="0.25"/>
    <row r="1520" s="221" customFormat="1" x14ac:dyDescent="0.25"/>
    <row r="1521" s="221" customFormat="1" x14ac:dyDescent="0.25"/>
    <row r="1522" s="221" customFormat="1" x14ac:dyDescent="0.25"/>
    <row r="1523" s="221" customFormat="1" x14ac:dyDescent="0.25"/>
    <row r="1524" s="221" customFormat="1" x14ac:dyDescent="0.25"/>
    <row r="1525" s="221" customFormat="1" x14ac:dyDescent="0.25"/>
    <row r="1526" s="221" customFormat="1" x14ac:dyDescent="0.25"/>
    <row r="1527" s="221" customFormat="1" x14ac:dyDescent="0.25"/>
    <row r="1528" s="221" customFormat="1" x14ac:dyDescent="0.25"/>
    <row r="1529" s="221" customFormat="1" x14ac:dyDescent="0.25"/>
    <row r="1530" s="221" customFormat="1" x14ac:dyDescent="0.25"/>
    <row r="1531" s="221" customFormat="1" x14ac:dyDescent="0.25"/>
    <row r="1532" s="221" customFormat="1" x14ac:dyDescent="0.25"/>
    <row r="1533" s="221" customFormat="1" x14ac:dyDescent="0.25"/>
    <row r="1534" s="221" customFormat="1" x14ac:dyDescent="0.25"/>
    <row r="1535" s="221" customFormat="1" x14ac:dyDescent="0.25"/>
    <row r="1536" s="221" customFormat="1" x14ac:dyDescent="0.25"/>
    <row r="1537" s="221" customFormat="1" x14ac:dyDescent="0.25"/>
    <row r="1538" s="221" customFormat="1" x14ac:dyDescent="0.25"/>
    <row r="1539" s="221" customFormat="1" x14ac:dyDescent="0.25"/>
    <row r="1540" s="221" customFormat="1" x14ac:dyDescent="0.25"/>
    <row r="1541" s="221" customFormat="1" x14ac:dyDescent="0.25"/>
    <row r="1542" s="221" customFormat="1" x14ac:dyDescent="0.25"/>
    <row r="1543" s="221" customFormat="1" x14ac:dyDescent="0.25"/>
    <row r="1544" s="221" customFormat="1" x14ac:dyDescent="0.25"/>
    <row r="1545" s="221" customFormat="1" x14ac:dyDescent="0.25"/>
    <row r="1546" s="221" customFormat="1" x14ac:dyDescent="0.25"/>
    <row r="1547" s="221" customFormat="1" x14ac:dyDescent="0.25"/>
    <row r="1548" s="221" customFormat="1" x14ac:dyDescent="0.25"/>
    <row r="1549" s="221" customFormat="1" x14ac:dyDescent="0.25"/>
    <row r="1550" s="221" customFormat="1" x14ac:dyDescent="0.25"/>
    <row r="1551" s="221" customFormat="1" x14ac:dyDescent="0.25"/>
    <row r="1552" s="221" customFormat="1" x14ac:dyDescent="0.25"/>
    <row r="1553" s="221" customFormat="1" x14ac:dyDescent="0.25"/>
    <row r="1554" s="221" customFormat="1" x14ac:dyDescent="0.25"/>
    <row r="1555" s="221" customFormat="1" x14ac:dyDescent="0.25"/>
    <row r="1556" s="221" customFormat="1" x14ac:dyDescent="0.25"/>
    <row r="1557" s="221" customFormat="1" x14ac:dyDescent="0.25"/>
    <row r="1558" s="221" customFormat="1" x14ac:dyDescent="0.25"/>
    <row r="1559" s="221" customFormat="1" x14ac:dyDescent="0.25"/>
    <row r="1560" s="221" customFormat="1" x14ac:dyDescent="0.25"/>
    <row r="1561" s="221" customFormat="1" x14ac:dyDescent="0.25"/>
    <row r="1562" s="221" customFormat="1" x14ac:dyDescent="0.25"/>
    <row r="1563" s="221" customFormat="1" x14ac:dyDescent="0.25"/>
    <row r="1564" s="221" customFormat="1" x14ac:dyDescent="0.25"/>
    <row r="1565" s="221" customFormat="1" x14ac:dyDescent="0.25"/>
    <row r="1566" s="221" customFormat="1" x14ac:dyDescent="0.25"/>
    <row r="1567" s="221" customFormat="1" x14ac:dyDescent="0.25"/>
    <row r="1568" s="221" customFormat="1" x14ac:dyDescent="0.25"/>
    <row r="1569" s="221" customFormat="1" x14ac:dyDescent="0.25"/>
    <row r="1570" s="221" customFormat="1" x14ac:dyDescent="0.25"/>
    <row r="1571" s="221" customFormat="1" x14ac:dyDescent="0.25"/>
    <row r="1572" s="221" customFormat="1" x14ac:dyDescent="0.25"/>
    <row r="1573" s="221" customFormat="1" x14ac:dyDescent="0.25"/>
    <row r="1574" s="221" customFormat="1" x14ac:dyDescent="0.25"/>
    <row r="1575" s="221" customFormat="1" x14ac:dyDescent="0.25"/>
    <row r="1576" s="221" customFormat="1" x14ac:dyDescent="0.25"/>
    <row r="1577" s="221" customFormat="1" x14ac:dyDescent="0.25"/>
    <row r="1578" s="221" customFormat="1" x14ac:dyDescent="0.25"/>
    <row r="1579" s="221" customFormat="1" x14ac:dyDescent="0.25"/>
    <row r="1580" s="221" customFormat="1" x14ac:dyDescent="0.25"/>
    <row r="1581" s="221" customFormat="1" x14ac:dyDescent="0.25"/>
    <row r="1582" s="221" customFormat="1" x14ac:dyDescent="0.25"/>
    <row r="1583" s="221" customFormat="1" x14ac:dyDescent="0.25"/>
    <row r="1584" s="221" customFormat="1" x14ac:dyDescent="0.25"/>
    <row r="1585" s="221" customFormat="1" x14ac:dyDescent="0.25"/>
    <row r="1586" s="221" customFormat="1" x14ac:dyDescent="0.25"/>
    <row r="1587" s="221" customFormat="1" x14ac:dyDescent="0.25"/>
    <row r="1588" s="221" customFormat="1" x14ac:dyDescent="0.25"/>
    <row r="1589" s="221" customFormat="1" x14ac:dyDescent="0.25"/>
    <row r="1590" s="221" customFormat="1" x14ac:dyDescent="0.25"/>
    <row r="1591" s="221" customFormat="1" x14ac:dyDescent="0.25"/>
    <row r="1592" s="221" customFormat="1" x14ac:dyDescent="0.25"/>
    <row r="1593" s="221" customFormat="1" x14ac:dyDescent="0.25"/>
    <row r="1594" s="221" customFormat="1" x14ac:dyDescent="0.25"/>
    <row r="1595" s="221" customFormat="1" x14ac:dyDescent="0.25"/>
    <row r="1596" s="221" customFormat="1" x14ac:dyDescent="0.25"/>
    <row r="1597" s="221" customFormat="1" x14ac:dyDescent="0.25"/>
    <row r="1598" s="221" customFormat="1" x14ac:dyDescent="0.25"/>
    <row r="1599" s="221" customFormat="1" x14ac:dyDescent="0.25"/>
    <row r="1600" s="221" customFormat="1" x14ac:dyDescent="0.25"/>
    <row r="1601" s="221" customFormat="1" x14ac:dyDescent="0.25"/>
    <row r="1602" s="221" customFormat="1" x14ac:dyDescent="0.25"/>
    <row r="1603" s="221" customFormat="1" x14ac:dyDescent="0.25"/>
    <row r="1604" s="221" customFormat="1" x14ac:dyDescent="0.25"/>
    <row r="1605" s="221" customFormat="1" x14ac:dyDescent="0.25"/>
    <row r="1606" s="221" customFormat="1" x14ac:dyDescent="0.25"/>
    <row r="1607" s="221" customFormat="1" x14ac:dyDescent="0.25"/>
    <row r="1608" s="221" customFormat="1" x14ac:dyDescent="0.25"/>
    <row r="1609" s="221" customFormat="1" x14ac:dyDescent="0.25"/>
    <row r="1610" s="221" customFormat="1" x14ac:dyDescent="0.25"/>
    <row r="1611" s="221" customFormat="1" x14ac:dyDescent="0.25"/>
    <row r="1612" s="221" customFormat="1" x14ac:dyDescent="0.25"/>
    <row r="1613" s="221" customFormat="1" x14ac:dyDescent="0.25"/>
    <row r="1614" s="221" customFormat="1" x14ac:dyDescent="0.25"/>
    <row r="1615" s="221" customFormat="1" x14ac:dyDescent="0.25"/>
    <row r="1616" s="221" customFormat="1" x14ac:dyDescent="0.25"/>
    <row r="1617" s="221" customFormat="1" x14ac:dyDescent="0.25"/>
    <row r="1618" s="221" customFormat="1" x14ac:dyDescent="0.25"/>
    <row r="1619" s="221" customFormat="1" x14ac:dyDescent="0.25"/>
    <row r="1620" s="221" customFormat="1" x14ac:dyDescent="0.25"/>
    <row r="1621" s="221" customFormat="1" x14ac:dyDescent="0.25"/>
    <row r="1622" s="221" customFormat="1" x14ac:dyDescent="0.25"/>
    <row r="1623" s="221" customFormat="1" x14ac:dyDescent="0.25"/>
    <row r="1624" s="221" customFormat="1" x14ac:dyDescent="0.25"/>
    <row r="1625" s="221" customFormat="1" x14ac:dyDescent="0.25"/>
    <row r="1626" s="221" customFormat="1" x14ac:dyDescent="0.25"/>
    <row r="1627" s="221" customFormat="1" x14ac:dyDescent="0.25"/>
    <row r="1628" s="221" customFormat="1" x14ac:dyDescent="0.25"/>
    <row r="1629" s="221" customFormat="1" x14ac:dyDescent="0.25"/>
    <row r="1630" s="221" customFormat="1" x14ac:dyDescent="0.25"/>
    <row r="1631" s="221" customFormat="1" x14ac:dyDescent="0.25"/>
    <row r="1632" s="221" customFormat="1" x14ac:dyDescent="0.25"/>
    <row r="1633" s="221" customFormat="1" x14ac:dyDescent="0.25"/>
    <row r="1634" s="221" customFormat="1" x14ac:dyDescent="0.25"/>
    <row r="1635" s="221" customFormat="1" x14ac:dyDescent="0.25"/>
    <row r="1636" s="221" customFormat="1" x14ac:dyDescent="0.25"/>
    <row r="1637" s="221" customFormat="1" x14ac:dyDescent="0.25"/>
    <row r="1638" s="221" customFormat="1" x14ac:dyDescent="0.25"/>
    <row r="1639" s="221" customFormat="1" x14ac:dyDescent="0.25"/>
    <row r="1640" s="221" customFormat="1" x14ac:dyDescent="0.25"/>
    <row r="1641" s="221" customFormat="1" x14ac:dyDescent="0.25"/>
    <row r="1642" s="221" customFormat="1" x14ac:dyDescent="0.25"/>
    <row r="1643" s="221" customFormat="1" x14ac:dyDescent="0.25"/>
    <row r="1644" s="221" customFormat="1" x14ac:dyDescent="0.25"/>
    <row r="1645" s="221" customFormat="1" x14ac:dyDescent="0.25"/>
    <row r="1646" s="221" customFormat="1" x14ac:dyDescent="0.25"/>
    <row r="1647" s="221" customFormat="1" x14ac:dyDescent="0.25"/>
    <row r="1648" s="221" customFormat="1" x14ac:dyDescent="0.25"/>
    <row r="1649" s="221" customFormat="1" x14ac:dyDescent="0.25"/>
    <row r="1650" s="221" customFormat="1" x14ac:dyDescent="0.25"/>
    <row r="1651" s="221" customFormat="1" x14ac:dyDescent="0.25"/>
    <row r="1652" s="221" customFormat="1" x14ac:dyDescent="0.25"/>
    <row r="1653" s="221" customFormat="1" x14ac:dyDescent="0.25"/>
    <row r="1654" s="221" customFormat="1" x14ac:dyDescent="0.25"/>
    <row r="1655" s="221" customFormat="1" x14ac:dyDescent="0.25"/>
    <row r="1656" s="221" customFormat="1" x14ac:dyDescent="0.25"/>
    <row r="1657" s="221" customFormat="1" x14ac:dyDescent="0.25"/>
    <row r="1658" s="221" customFormat="1" x14ac:dyDescent="0.25"/>
    <row r="1659" s="221" customFormat="1" x14ac:dyDescent="0.25"/>
    <row r="1660" s="221" customFormat="1" x14ac:dyDescent="0.25"/>
    <row r="1661" s="221" customFormat="1" x14ac:dyDescent="0.25"/>
    <row r="1662" s="221" customFormat="1" x14ac:dyDescent="0.25"/>
    <row r="1663" s="221" customFormat="1" x14ac:dyDescent="0.25"/>
    <row r="1664" s="221" customFormat="1" x14ac:dyDescent="0.25"/>
    <row r="1665" s="221" customFormat="1" x14ac:dyDescent="0.25"/>
    <row r="1666" s="221" customFormat="1" x14ac:dyDescent="0.25"/>
    <row r="1667" s="221" customFormat="1" x14ac:dyDescent="0.25"/>
    <row r="1668" s="221" customFormat="1" x14ac:dyDescent="0.25"/>
    <row r="1669" s="221" customFormat="1" x14ac:dyDescent="0.25"/>
    <row r="1670" s="221" customFormat="1" x14ac:dyDescent="0.25"/>
    <row r="1671" s="221" customFormat="1" x14ac:dyDescent="0.25"/>
    <row r="1672" s="221" customFormat="1" x14ac:dyDescent="0.25"/>
    <row r="1673" s="221" customFormat="1" x14ac:dyDescent="0.25"/>
    <row r="1674" s="221" customFormat="1" x14ac:dyDescent="0.25"/>
    <row r="1675" s="221" customFormat="1" x14ac:dyDescent="0.25"/>
    <row r="1676" s="221" customFormat="1" x14ac:dyDescent="0.25"/>
    <row r="1677" s="221" customFormat="1" x14ac:dyDescent="0.25"/>
    <row r="1678" s="221" customFormat="1" x14ac:dyDescent="0.25"/>
    <row r="1679" s="221" customFormat="1" x14ac:dyDescent="0.25"/>
    <row r="1680" s="221" customFormat="1" x14ac:dyDescent="0.25"/>
    <row r="1681" s="221" customFormat="1" x14ac:dyDescent="0.25"/>
    <row r="1682" s="221" customFormat="1" x14ac:dyDescent="0.25"/>
    <row r="1683" s="221" customFormat="1" x14ac:dyDescent="0.25"/>
    <row r="1684" s="221" customFormat="1" x14ac:dyDescent="0.25"/>
    <row r="1685" s="221" customFormat="1" x14ac:dyDescent="0.25"/>
    <row r="1686" s="221" customFormat="1" x14ac:dyDescent="0.25"/>
    <row r="1687" s="221" customFormat="1" x14ac:dyDescent="0.25"/>
    <row r="1688" s="221" customFormat="1" x14ac:dyDescent="0.25"/>
    <row r="1689" s="221" customFormat="1" x14ac:dyDescent="0.25"/>
    <row r="1690" s="221" customFormat="1" x14ac:dyDescent="0.25"/>
    <row r="1691" s="221" customFormat="1" x14ac:dyDescent="0.25"/>
    <row r="1692" s="221" customFormat="1" x14ac:dyDescent="0.25"/>
    <row r="1693" s="221" customFormat="1" x14ac:dyDescent="0.25"/>
    <row r="1694" s="221" customFormat="1" x14ac:dyDescent="0.25"/>
    <row r="1695" s="221" customFormat="1" x14ac:dyDescent="0.25"/>
    <row r="1696" s="221" customFormat="1" x14ac:dyDescent="0.25"/>
    <row r="1697" s="221" customFormat="1" x14ac:dyDescent="0.25"/>
    <row r="1698" s="221" customFormat="1" x14ac:dyDescent="0.25"/>
    <row r="1699" s="221" customFormat="1" x14ac:dyDescent="0.25"/>
    <row r="1700" s="221" customFormat="1" x14ac:dyDescent="0.25"/>
    <row r="1701" s="221" customFormat="1" x14ac:dyDescent="0.25"/>
    <row r="1702" s="221" customFormat="1" x14ac:dyDescent="0.25"/>
    <row r="1703" s="221" customFormat="1" x14ac:dyDescent="0.25"/>
    <row r="1704" s="221" customFormat="1" x14ac:dyDescent="0.25"/>
    <row r="1705" s="221" customFormat="1" x14ac:dyDescent="0.25"/>
    <row r="1706" s="221" customFormat="1" x14ac:dyDescent="0.25"/>
    <row r="1707" s="221" customFormat="1" x14ac:dyDescent="0.25"/>
    <row r="1708" s="221" customFormat="1" x14ac:dyDescent="0.25"/>
    <row r="1709" s="221" customFormat="1" x14ac:dyDescent="0.25"/>
    <row r="1710" s="221" customFormat="1" x14ac:dyDescent="0.25"/>
    <row r="1711" s="221" customFormat="1" x14ac:dyDescent="0.25"/>
    <row r="1712" s="221" customFormat="1" x14ac:dyDescent="0.25"/>
    <row r="1713" s="221" customFormat="1" x14ac:dyDescent="0.25"/>
    <row r="1714" s="221" customFormat="1" x14ac:dyDescent="0.25"/>
    <row r="1715" s="221" customFormat="1" x14ac:dyDescent="0.25"/>
    <row r="1716" s="221" customFormat="1" x14ac:dyDescent="0.25"/>
    <row r="1717" s="221" customFormat="1" x14ac:dyDescent="0.25"/>
    <row r="1718" s="221" customFormat="1" x14ac:dyDescent="0.25"/>
    <row r="1719" s="221" customFormat="1" x14ac:dyDescent="0.25"/>
    <row r="1720" s="221" customFormat="1" x14ac:dyDescent="0.25"/>
    <row r="1721" s="221" customFormat="1" x14ac:dyDescent="0.25"/>
    <row r="1722" s="221" customFormat="1" x14ac:dyDescent="0.25"/>
    <row r="1723" s="221" customFormat="1" x14ac:dyDescent="0.25"/>
    <row r="1724" s="221" customFormat="1" x14ac:dyDescent="0.25"/>
    <row r="1725" s="221" customFormat="1" x14ac:dyDescent="0.25"/>
    <row r="1726" s="221" customFormat="1" x14ac:dyDescent="0.25"/>
    <row r="1727" s="221" customFormat="1" x14ac:dyDescent="0.25"/>
    <row r="1728" s="221" customFormat="1" x14ac:dyDescent="0.25"/>
    <row r="1729" s="221" customFormat="1" x14ac:dyDescent="0.25"/>
    <row r="1730" s="221" customFormat="1" x14ac:dyDescent="0.25"/>
    <row r="1731" s="221" customFormat="1" x14ac:dyDescent="0.25"/>
    <row r="1732" s="221" customFormat="1" x14ac:dyDescent="0.25"/>
    <row r="1733" s="221" customFormat="1" x14ac:dyDescent="0.25"/>
    <row r="1734" s="221" customFormat="1" x14ac:dyDescent="0.25"/>
    <row r="1735" s="221" customFormat="1" x14ac:dyDescent="0.25"/>
    <row r="1736" s="221" customFormat="1" x14ac:dyDescent="0.25"/>
    <row r="1737" s="221" customFormat="1" x14ac:dyDescent="0.25"/>
    <row r="1738" s="221" customFormat="1" x14ac:dyDescent="0.25"/>
    <row r="1739" s="221" customFormat="1" x14ac:dyDescent="0.25"/>
    <row r="1740" s="221" customFormat="1" x14ac:dyDescent="0.25"/>
    <row r="1741" s="221" customFormat="1" x14ac:dyDescent="0.25"/>
    <row r="1742" s="221" customFormat="1" x14ac:dyDescent="0.25"/>
    <row r="1743" s="221" customFormat="1" x14ac:dyDescent="0.25"/>
    <row r="1744" s="221" customFormat="1" x14ac:dyDescent="0.25"/>
    <row r="1745" s="221" customFormat="1" x14ac:dyDescent="0.25"/>
    <row r="1746" s="221" customFormat="1" x14ac:dyDescent="0.25"/>
    <row r="1747" s="221" customFormat="1" x14ac:dyDescent="0.25"/>
    <row r="1748" s="221" customFormat="1" x14ac:dyDescent="0.25"/>
    <row r="1749" s="221" customFormat="1" x14ac:dyDescent="0.25"/>
    <row r="1750" s="221" customFormat="1" x14ac:dyDescent="0.25"/>
    <row r="1751" s="221" customFormat="1" x14ac:dyDescent="0.25"/>
    <row r="1752" s="221" customFormat="1" x14ac:dyDescent="0.25"/>
    <row r="1753" s="221" customFormat="1" x14ac:dyDescent="0.25"/>
    <row r="1754" s="221" customFormat="1" x14ac:dyDescent="0.25"/>
    <row r="1755" s="221" customFormat="1" x14ac:dyDescent="0.25"/>
    <row r="1756" s="221" customFormat="1" x14ac:dyDescent="0.25"/>
    <row r="1757" s="221" customFormat="1" x14ac:dyDescent="0.25"/>
    <row r="1758" s="221" customFormat="1" x14ac:dyDescent="0.25"/>
    <row r="1759" s="221" customFormat="1" x14ac:dyDescent="0.25"/>
    <row r="1760" s="221" customFormat="1" x14ac:dyDescent="0.25"/>
    <row r="1761" s="221" customFormat="1" x14ac:dyDescent="0.25"/>
    <row r="1762" s="221" customFormat="1" x14ac:dyDescent="0.25"/>
    <row r="1763" s="221" customFormat="1" x14ac:dyDescent="0.25"/>
    <row r="1764" s="221" customFormat="1" x14ac:dyDescent="0.25"/>
    <row r="1765" s="221" customFormat="1" x14ac:dyDescent="0.25"/>
    <row r="1766" s="221" customFormat="1" x14ac:dyDescent="0.25"/>
    <row r="1767" s="221" customFormat="1" x14ac:dyDescent="0.25"/>
    <row r="1768" s="221" customFormat="1" x14ac:dyDescent="0.25"/>
    <row r="1769" s="221" customFormat="1" x14ac:dyDescent="0.25"/>
    <row r="1770" s="221" customFormat="1" x14ac:dyDescent="0.25"/>
    <row r="1771" s="221" customFormat="1" x14ac:dyDescent="0.25"/>
    <row r="1772" s="221" customFormat="1" x14ac:dyDescent="0.25"/>
    <row r="1773" s="221" customFormat="1" x14ac:dyDescent="0.25"/>
    <row r="1774" s="221" customFormat="1" x14ac:dyDescent="0.25"/>
    <row r="1775" s="221" customFormat="1" x14ac:dyDescent="0.25"/>
    <row r="1776" s="221" customFormat="1" x14ac:dyDescent="0.25"/>
    <row r="1777" s="221" customFormat="1" x14ac:dyDescent="0.25"/>
    <row r="1778" s="221" customFormat="1" x14ac:dyDescent="0.25"/>
    <row r="1779" s="221" customFormat="1" x14ac:dyDescent="0.25"/>
    <row r="1780" s="221" customFormat="1" x14ac:dyDescent="0.25"/>
    <row r="1781" s="221" customFormat="1" x14ac:dyDescent="0.25"/>
    <row r="1782" s="221" customFormat="1" x14ac:dyDescent="0.25"/>
    <row r="1783" s="221" customFormat="1" x14ac:dyDescent="0.25"/>
    <row r="1784" s="221" customFormat="1" x14ac:dyDescent="0.25"/>
    <row r="1785" s="221" customFormat="1" x14ac:dyDescent="0.25"/>
    <row r="1786" s="221" customFormat="1" x14ac:dyDescent="0.25"/>
    <row r="1787" s="221" customFormat="1" x14ac:dyDescent="0.25"/>
    <row r="1788" s="221" customFormat="1" x14ac:dyDescent="0.25"/>
    <row r="1789" s="221" customFormat="1" x14ac:dyDescent="0.25"/>
    <row r="1790" s="221" customFormat="1" x14ac:dyDescent="0.25"/>
    <row r="1791" s="221" customFormat="1" x14ac:dyDescent="0.25"/>
    <row r="1792" s="221" customFormat="1" x14ac:dyDescent="0.25"/>
    <row r="1793" s="221" customFormat="1" x14ac:dyDescent="0.25"/>
    <row r="1794" s="221" customFormat="1" x14ac:dyDescent="0.25"/>
    <row r="1795" s="221" customFormat="1" x14ac:dyDescent="0.25"/>
    <row r="1796" s="221" customFormat="1" x14ac:dyDescent="0.25"/>
    <row r="1797" s="221" customFormat="1" x14ac:dyDescent="0.25"/>
    <row r="1798" s="221" customFormat="1" x14ac:dyDescent="0.25"/>
    <row r="1799" s="221" customFormat="1" x14ac:dyDescent="0.25"/>
    <row r="1800" s="221" customFormat="1" x14ac:dyDescent="0.25"/>
    <row r="1801" s="221" customFormat="1" x14ac:dyDescent="0.25"/>
    <row r="1802" s="221" customFormat="1" x14ac:dyDescent="0.25"/>
    <row r="1803" s="221" customFormat="1" x14ac:dyDescent="0.25"/>
    <row r="1804" s="221" customFormat="1" x14ac:dyDescent="0.25"/>
    <row r="1805" s="221" customFormat="1" x14ac:dyDescent="0.25"/>
    <row r="1806" s="221" customFormat="1" x14ac:dyDescent="0.25"/>
    <row r="1807" s="221" customFormat="1" x14ac:dyDescent="0.25"/>
    <row r="1808" s="221" customFormat="1" x14ac:dyDescent="0.25"/>
    <row r="1809" s="221" customFormat="1" x14ac:dyDescent="0.25"/>
    <row r="1810" s="221" customFormat="1" x14ac:dyDescent="0.25"/>
    <row r="1811" s="221" customFormat="1" x14ac:dyDescent="0.25"/>
    <row r="1812" s="221" customFormat="1" x14ac:dyDescent="0.25"/>
    <row r="1813" s="221" customFormat="1" x14ac:dyDescent="0.25"/>
    <row r="1814" s="221" customFormat="1" x14ac:dyDescent="0.25"/>
    <row r="1815" s="221" customFormat="1" x14ac:dyDescent="0.25"/>
    <row r="1816" s="221" customFormat="1" x14ac:dyDescent="0.25"/>
    <row r="1817" s="221" customFormat="1" x14ac:dyDescent="0.25"/>
    <row r="1818" s="221" customFormat="1" x14ac:dyDescent="0.25"/>
    <row r="1819" s="221" customFormat="1" x14ac:dyDescent="0.25"/>
    <row r="1820" s="221" customFormat="1" x14ac:dyDescent="0.25"/>
    <row r="1821" s="221" customFormat="1" x14ac:dyDescent="0.25"/>
    <row r="1822" s="221" customFormat="1" x14ac:dyDescent="0.25"/>
    <row r="1823" s="221" customFormat="1" x14ac:dyDescent="0.25"/>
    <row r="1824" s="221" customFormat="1" x14ac:dyDescent="0.25"/>
    <row r="1825" s="221" customFormat="1" x14ac:dyDescent="0.25"/>
    <row r="1826" s="221" customFormat="1" x14ac:dyDescent="0.25"/>
    <row r="1827" s="221" customFormat="1" x14ac:dyDescent="0.25"/>
    <row r="1828" s="221" customFormat="1" x14ac:dyDescent="0.25"/>
    <row r="1829" s="221" customFormat="1" x14ac:dyDescent="0.25"/>
    <row r="1830" s="221" customFormat="1" x14ac:dyDescent="0.25"/>
    <row r="1831" s="221" customFormat="1" x14ac:dyDescent="0.25"/>
    <row r="1832" s="221" customFormat="1" x14ac:dyDescent="0.25"/>
    <row r="1833" s="221" customFormat="1" x14ac:dyDescent="0.25"/>
    <row r="1834" s="221" customFormat="1" x14ac:dyDescent="0.25"/>
    <row r="1835" s="221" customFormat="1" x14ac:dyDescent="0.25"/>
    <row r="1836" s="221" customFormat="1" x14ac:dyDescent="0.25"/>
    <row r="1837" s="221" customFormat="1" x14ac:dyDescent="0.25"/>
    <row r="1838" s="221" customFormat="1" x14ac:dyDescent="0.25"/>
    <row r="1839" s="221" customFormat="1" x14ac:dyDescent="0.25"/>
    <row r="1840" s="221" customFormat="1" x14ac:dyDescent="0.25"/>
    <row r="1841" s="221" customFormat="1" x14ac:dyDescent="0.25"/>
    <row r="1842" s="221" customFormat="1" x14ac:dyDescent="0.25"/>
    <row r="1843" s="221" customFormat="1" x14ac:dyDescent="0.25"/>
    <row r="1844" s="221" customFormat="1" x14ac:dyDescent="0.25"/>
    <row r="1845" s="221" customFormat="1" x14ac:dyDescent="0.25"/>
    <row r="1846" s="221" customFormat="1" x14ac:dyDescent="0.25"/>
    <row r="1847" s="221" customFormat="1" x14ac:dyDescent="0.25"/>
    <row r="1848" s="221" customFormat="1" x14ac:dyDescent="0.25"/>
    <row r="1849" s="221" customFormat="1" x14ac:dyDescent="0.25"/>
    <row r="1850" s="221" customFormat="1" x14ac:dyDescent="0.25"/>
    <row r="1851" s="221" customFormat="1" x14ac:dyDescent="0.25"/>
    <row r="1852" s="221" customFormat="1" x14ac:dyDescent="0.25"/>
    <row r="1853" s="221" customFormat="1" x14ac:dyDescent="0.25"/>
    <row r="1854" s="221" customFormat="1" x14ac:dyDescent="0.25"/>
    <row r="1855" s="221" customFormat="1" x14ac:dyDescent="0.25"/>
    <row r="1856" s="221" customFormat="1" x14ac:dyDescent="0.25"/>
    <row r="1857" s="221" customFormat="1" x14ac:dyDescent="0.25"/>
    <row r="1858" s="221" customFormat="1" x14ac:dyDescent="0.25"/>
    <row r="1859" s="221" customFormat="1" x14ac:dyDescent="0.25"/>
    <row r="1860" s="221" customFormat="1" x14ac:dyDescent="0.25"/>
    <row r="1861" s="221" customFormat="1" x14ac:dyDescent="0.25"/>
    <row r="1862" s="221" customFormat="1" x14ac:dyDescent="0.25"/>
    <row r="1863" s="221" customFormat="1" x14ac:dyDescent="0.25"/>
    <row r="1864" s="221" customFormat="1" x14ac:dyDescent="0.25"/>
    <row r="1865" s="221" customFormat="1" x14ac:dyDescent="0.25"/>
    <row r="1866" s="221" customFormat="1" x14ac:dyDescent="0.25"/>
    <row r="1867" s="221" customFormat="1" x14ac:dyDescent="0.25"/>
    <row r="1868" s="221" customFormat="1" x14ac:dyDescent="0.25"/>
    <row r="1869" s="221" customFormat="1" x14ac:dyDescent="0.25"/>
    <row r="1870" s="221" customFormat="1" x14ac:dyDescent="0.25"/>
    <row r="1871" s="221" customFormat="1" x14ac:dyDescent="0.25"/>
    <row r="1872" s="221" customFormat="1" x14ac:dyDescent="0.25"/>
    <row r="1873" s="221" customFormat="1" x14ac:dyDescent="0.25"/>
    <row r="1874" s="221" customFormat="1" x14ac:dyDescent="0.25"/>
    <row r="1875" s="221" customFormat="1" x14ac:dyDescent="0.25"/>
    <row r="1876" s="221" customFormat="1" x14ac:dyDescent="0.25"/>
    <row r="1877" s="221" customFormat="1" x14ac:dyDescent="0.25"/>
    <row r="1878" s="221" customFormat="1" x14ac:dyDescent="0.25"/>
    <row r="1879" s="221" customFormat="1" x14ac:dyDescent="0.25"/>
    <row r="1880" s="221" customFormat="1" x14ac:dyDescent="0.25"/>
    <row r="1881" s="221" customFormat="1" x14ac:dyDescent="0.25"/>
    <row r="1882" s="221" customFormat="1" x14ac:dyDescent="0.25"/>
    <row r="1883" s="221" customFormat="1" x14ac:dyDescent="0.25"/>
    <row r="1884" s="221" customFormat="1" x14ac:dyDescent="0.25"/>
    <row r="1885" s="221" customFormat="1" x14ac:dyDescent="0.25"/>
    <row r="1886" s="221" customFormat="1" x14ac:dyDescent="0.25"/>
    <row r="1887" s="221" customFormat="1" x14ac:dyDescent="0.25"/>
    <row r="1888" s="221" customFormat="1" x14ac:dyDescent="0.25"/>
    <row r="1889" s="221" customFormat="1" x14ac:dyDescent="0.25"/>
    <row r="1890" s="221" customFormat="1" x14ac:dyDescent="0.25"/>
    <row r="1891" s="221" customFormat="1" x14ac:dyDescent="0.25"/>
    <row r="1892" s="221" customFormat="1" x14ac:dyDescent="0.25"/>
    <row r="1893" s="221" customFormat="1" x14ac:dyDescent="0.25"/>
    <row r="1894" s="221" customFormat="1" x14ac:dyDescent="0.25"/>
    <row r="1895" s="221" customFormat="1" x14ac:dyDescent="0.25"/>
    <row r="1896" s="221" customFormat="1" x14ac:dyDescent="0.25"/>
    <row r="1897" s="221" customFormat="1" x14ac:dyDescent="0.25"/>
    <row r="1898" s="221" customFormat="1" x14ac:dyDescent="0.25"/>
    <row r="1899" s="221" customFormat="1" x14ac:dyDescent="0.25"/>
    <row r="1900" s="221" customFormat="1" x14ac:dyDescent="0.25"/>
    <row r="1901" s="221" customFormat="1" x14ac:dyDescent="0.25"/>
    <row r="1902" s="221" customFormat="1" x14ac:dyDescent="0.25"/>
    <row r="1903" s="221" customFormat="1" x14ac:dyDescent="0.25"/>
    <row r="1904" s="221" customFormat="1" x14ac:dyDescent="0.25"/>
    <row r="1905" s="221" customFormat="1" x14ac:dyDescent="0.25"/>
    <row r="1906" s="221" customFormat="1" x14ac:dyDescent="0.25"/>
    <row r="1907" s="221" customFormat="1" x14ac:dyDescent="0.25"/>
    <row r="1908" s="221" customFormat="1" x14ac:dyDescent="0.25"/>
    <row r="1909" s="221" customFormat="1" x14ac:dyDescent="0.25"/>
    <row r="1910" s="221" customFormat="1" x14ac:dyDescent="0.25"/>
    <row r="1911" s="221" customFormat="1" x14ac:dyDescent="0.25"/>
    <row r="1912" s="221" customFormat="1" x14ac:dyDescent="0.25"/>
    <row r="1913" s="221" customFormat="1" x14ac:dyDescent="0.25"/>
    <row r="1914" s="221" customFormat="1" x14ac:dyDescent="0.25"/>
    <row r="1915" s="221" customFormat="1" x14ac:dyDescent="0.25"/>
    <row r="1916" s="221" customFormat="1" x14ac:dyDescent="0.25"/>
    <row r="1917" s="221" customFormat="1" x14ac:dyDescent="0.25"/>
    <row r="1918" s="221" customFormat="1" x14ac:dyDescent="0.25"/>
    <row r="1919" s="221" customFormat="1" x14ac:dyDescent="0.25"/>
    <row r="1920" s="221" customFormat="1" x14ac:dyDescent="0.25"/>
    <row r="1921" s="221" customFormat="1" x14ac:dyDescent="0.25"/>
    <row r="1922" s="221" customFormat="1" x14ac:dyDescent="0.25"/>
    <row r="1923" s="221" customFormat="1" x14ac:dyDescent="0.25"/>
    <row r="1924" s="221" customFormat="1" x14ac:dyDescent="0.25"/>
    <row r="1925" s="221" customFormat="1" x14ac:dyDescent="0.25"/>
    <row r="1926" s="221" customFormat="1" x14ac:dyDescent="0.25"/>
    <row r="1927" s="221" customFormat="1" x14ac:dyDescent="0.25"/>
    <row r="1928" s="221" customFormat="1" x14ac:dyDescent="0.25"/>
    <row r="1929" s="221" customFormat="1" x14ac:dyDescent="0.25"/>
    <row r="1930" s="221" customFormat="1" x14ac:dyDescent="0.25"/>
    <row r="1931" s="221" customFormat="1" x14ac:dyDescent="0.25"/>
    <row r="1932" s="221" customFormat="1" x14ac:dyDescent="0.25"/>
    <row r="1933" s="221" customFormat="1" x14ac:dyDescent="0.25"/>
    <row r="1934" s="221" customFormat="1" x14ac:dyDescent="0.25"/>
    <row r="1935" s="221" customFormat="1" x14ac:dyDescent="0.25"/>
    <row r="1936" s="221" customFormat="1" x14ac:dyDescent="0.25"/>
    <row r="1937" s="221" customFormat="1" x14ac:dyDescent="0.25"/>
    <row r="1938" s="221" customFormat="1" x14ac:dyDescent="0.25"/>
    <row r="1939" s="221" customFormat="1" x14ac:dyDescent="0.25"/>
    <row r="1940" s="221" customFormat="1" x14ac:dyDescent="0.25"/>
    <row r="1941" s="221" customFormat="1" x14ac:dyDescent="0.25"/>
    <row r="1942" s="221" customFormat="1" x14ac:dyDescent="0.25"/>
    <row r="1943" s="221" customFormat="1" x14ac:dyDescent="0.25"/>
    <row r="1944" s="221" customFormat="1" x14ac:dyDescent="0.25"/>
    <row r="1945" s="221" customFormat="1" x14ac:dyDescent="0.25"/>
    <row r="1946" s="221" customFormat="1" x14ac:dyDescent="0.25"/>
    <row r="1947" s="221" customFormat="1" x14ac:dyDescent="0.25"/>
    <row r="1948" s="221" customFormat="1" x14ac:dyDescent="0.25"/>
    <row r="1949" s="221" customFormat="1" x14ac:dyDescent="0.25"/>
    <row r="1950" s="221" customFormat="1" x14ac:dyDescent="0.25"/>
    <row r="1951" s="221" customFormat="1" x14ac:dyDescent="0.25"/>
    <row r="1952" s="221" customFormat="1" x14ac:dyDescent="0.25"/>
    <row r="1953" s="221" customFormat="1" x14ac:dyDescent="0.25"/>
    <row r="1954" s="221" customFormat="1" x14ac:dyDescent="0.25"/>
    <row r="1955" s="221" customFormat="1" x14ac:dyDescent="0.25"/>
    <row r="1956" s="221" customFormat="1" x14ac:dyDescent="0.25"/>
    <row r="1957" s="221" customFormat="1" x14ac:dyDescent="0.25"/>
    <row r="1958" s="221" customFormat="1" x14ac:dyDescent="0.25"/>
    <row r="1959" s="221" customFormat="1" x14ac:dyDescent="0.25"/>
    <row r="1960" s="221" customFormat="1" x14ac:dyDescent="0.25"/>
    <row r="1961" s="221" customFormat="1" x14ac:dyDescent="0.25"/>
    <row r="1962" s="221" customFormat="1" x14ac:dyDescent="0.25"/>
    <row r="1963" s="221" customFormat="1" x14ac:dyDescent="0.25"/>
    <row r="1964" s="221" customFormat="1" x14ac:dyDescent="0.25"/>
    <row r="1965" s="221" customFormat="1" x14ac:dyDescent="0.25"/>
    <row r="1966" s="221" customFormat="1" x14ac:dyDescent="0.25"/>
    <row r="1967" s="221" customFormat="1" x14ac:dyDescent="0.25"/>
    <row r="1968" s="221" customFormat="1" x14ac:dyDescent="0.25"/>
    <row r="1969" s="221" customFormat="1" x14ac:dyDescent="0.25"/>
    <row r="1970" s="221" customFormat="1" x14ac:dyDescent="0.25"/>
    <row r="1971" s="221" customFormat="1" x14ac:dyDescent="0.25"/>
    <row r="1972" s="221" customFormat="1" x14ac:dyDescent="0.25"/>
    <row r="1973" s="221" customFormat="1" x14ac:dyDescent="0.25"/>
    <row r="1974" s="221" customFormat="1" x14ac:dyDescent="0.25"/>
    <row r="1975" s="221" customFormat="1" x14ac:dyDescent="0.25"/>
    <row r="1976" s="221" customFormat="1" x14ac:dyDescent="0.25"/>
    <row r="1977" s="221" customFormat="1" x14ac:dyDescent="0.25"/>
    <row r="1978" s="221" customFormat="1" x14ac:dyDescent="0.25"/>
    <row r="1979" s="221" customFormat="1" x14ac:dyDescent="0.25"/>
    <row r="1980" s="221" customFormat="1" x14ac:dyDescent="0.25"/>
    <row r="1981" s="221" customFormat="1" x14ac:dyDescent="0.25"/>
    <row r="1982" s="221" customFormat="1" x14ac:dyDescent="0.25"/>
    <row r="1983" s="221" customFormat="1" x14ac:dyDescent="0.25"/>
    <row r="1984" s="221" customFormat="1" x14ac:dyDescent="0.25"/>
    <row r="1985" s="221" customFormat="1" x14ac:dyDescent="0.25"/>
    <row r="1986" s="221" customFormat="1" x14ac:dyDescent="0.25"/>
    <row r="1987" s="221" customFormat="1" x14ac:dyDescent="0.25"/>
    <row r="1988" s="221" customFormat="1" x14ac:dyDescent="0.25"/>
    <row r="1989" s="221" customFormat="1" x14ac:dyDescent="0.25"/>
    <row r="1990" s="221" customFormat="1" x14ac:dyDescent="0.25"/>
    <row r="1991" s="221" customFormat="1" x14ac:dyDescent="0.25"/>
    <row r="1992" s="221" customFormat="1" x14ac:dyDescent="0.25"/>
    <row r="1993" s="221" customFormat="1" x14ac:dyDescent="0.25"/>
    <row r="1994" s="221" customFormat="1" x14ac:dyDescent="0.25"/>
    <row r="1995" s="221" customFormat="1" x14ac:dyDescent="0.25"/>
    <row r="1996" s="221" customFormat="1" x14ac:dyDescent="0.25"/>
    <row r="1997" s="221" customFormat="1" x14ac:dyDescent="0.25"/>
    <row r="1998" s="221" customFormat="1" x14ac:dyDescent="0.25"/>
    <row r="1999" s="221" customFormat="1" x14ac:dyDescent="0.25"/>
    <row r="2000" s="221" customFormat="1" x14ac:dyDescent="0.25"/>
    <row r="2001" s="221" customFormat="1" x14ac:dyDescent="0.25"/>
    <row r="2002" s="221" customFormat="1" x14ac:dyDescent="0.25"/>
    <row r="2003" s="221" customFormat="1" x14ac:dyDescent="0.25"/>
    <row r="2004" s="221" customFormat="1" x14ac:dyDescent="0.25"/>
    <row r="2005" s="221" customFormat="1" x14ac:dyDescent="0.25"/>
    <row r="2006" s="221" customFormat="1" x14ac:dyDescent="0.25"/>
    <row r="2007" s="221" customFormat="1" x14ac:dyDescent="0.25"/>
    <row r="2008" s="221" customFormat="1" x14ac:dyDescent="0.25"/>
    <row r="2009" s="221" customFormat="1" x14ac:dyDescent="0.25"/>
    <row r="2010" s="221" customFormat="1" x14ac:dyDescent="0.25"/>
    <row r="2011" s="221" customFormat="1" x14ac:dyDescent="0.25"/>
    <row r="2012" s="221" customFormat="1" x14ac:dyDescent="0.25"/>
    <row r="2013" s="221" customFormat="1" x14ac:dyDescent="0.25"/>
    <row r="2014" s="221" customFormat="1" x14ac:dyDescent="0.25"/>
    <row r="2015" s="221" customFormat="1" x14ac:dyDescent="0.25"/>
    <row r="2016" s="221" customFormat="1" x14ac:dyDescent="0.25"/>
    <row r="2017" s="221" customFormat="1" x14ac:dyDescent="0.25"/>
    <row r="2018" s="221" customFormat="1" x14ac:dyDescent="0.25"/>
    <row r="2019" s="221" customFormat="1" x14ac:dyDescent="0.25"/>
    <row r="2020" s="221" customFormat="1" x14ac:dyDescent="0.25"/>
    <row r="2021" s="221" customFormat="1" x14ac:dyDescent="0.25"/>
    <row r="2022" s="221" customFormat="1" x14ac:dyDescent="0.25"/>
    <row r="2023" s="221" customFormat="1" x14ac:dyDescent="0.25"/>
    <row r="2024" s="221" customFormat="1" x14ac:dyDescent="0.25"/>
    <row r="2025" s="221" customFormat="1" x14ac:dyDescent="0.25"/>
    <row r="2026" s="221" customFormat="1" x14ac:dyDescent="0.25"/>
    <row r="2027" s="221" customFormat="1" x14ac:dyDescent="0.25"/>
    <row r="2028" s="221" customFormat="1" x14ac:dyDescent="0.25"/>
    <row r="2029" s="221" customFormat="1" x14ac:dyDescent="0.25"/>
    <row r="2030" s="221" customFormat="1" x14ac:dyDescent="0.25"/>
    <row r="2031" s="221" customFormat="1" x14ac:dyDescent="0.25"/>
    <row r="2032" s="221" customFormat="1" x14ac:dyDescent="0.25"/>
    <row r="2033" s="221" customFormat="1" x14ac:dyDescent="0.25"/>
    <row r="2034" s="221" customFormat="1" x14ac:dyDescent="0.25"/>
    <row r="2035" s="221" customFormat="1" x14ac:dyDescent="0.25"/>
    <row r="2036" s="221" customFormat="1" x14ac:dyDescent="0.25"/>
    <row r="2037" s="221" customFormat="1" x14ac:dyDescent="0.25"/>
    <row r="2038" s="221" customFormat="1" x14ac:dyDescent="0.25"/>
    <row r="2039" s="221" customFormat="1" x14ac:dyDescent="0.25"/>
    <row r="2040" s="221" customFormat="1" x14ac:dyDescent="0.25"/>
    <row r="2041" s="221" customFormat="1" x14ac:dyDescent="0.25"/>
    <row r="2042" s="221" customFormat="1" x14ac:dyDescent="0.25"/>
    <row r="2043" s="221" customFormat="1" x14ac:dyDescent="0.25"/>
    <row r="2044" s="221" customFormat="1" x14ac:dyDescent="0.25"/>
    <row r="2045" s="221" customFormat="1" x14ac:dyDescent="0.25"/>
    <row r="2046" s="221" customFormat="1" x14ac:dyDescent="0.25"/>
    <row r="2047" s="221" customFormat="1" x14ac:dyDescent="0.25"/>
    <row r="2048" s="221" customFormat="1" x14ac:dyDescent="0.25"/>
    <row r="2049" s="221" customFormat="1" x14ac:dyDescent="0.25"/>
    <row r="2050" s="221" customFormat="1" x14ac:dyDescent="0.25"/>
    <row r="2051" s="221" customFormat="1" x14ac:dyDescent="0.25"/>
    <row r="2052" s="221" customFormat="1" x14ac:dyDescent="0.25"/>
    <row r="2053" s="221" customFormat="1" x14ac:dyDescent="0.25"/>
    <row r="2054" s="221" customFormat="1" x14ac:dyDescent="0.25"/>
    <row r="2055" s="221" customFormat="1" x14ac:dyDescent="0.25"/>
    <row r="2056" s="221" customFormat="1" x14ac:dyDescent="0.25"/>
    <row r="2057" s="221" customFormat="1" x14ac:dyDescent="0.25"/>
    <row r="2058" s="221" customFormat="1" x14ac:dyDescent="0.25"/>
    <row r="2059" s="221" customFormat="1" x14ac:dyDescent="0.25"/>
    <row r="2060" s="221" customFormat="1" x14ac:dyDescent="0.25"/>
    <row r="2061" s="221" customFormat="1" x14ac:dyDescent="0.25"/>
    <row r="2062" s="221" customFormat="1" x14ac:dyDescent="0.25"/>
    <row r="2063" s="221" customFormat="1" x14ac:dyDescent="0.25"/>
    <row r="2064" s="221" customFormat="1" x14ac:dyDescent="0.25"/>
    <row r="2065" s="221" customFormat="1" x14ac:dyDescent="0.25"/>
    <row r="2066" s="221" customFormat="1" x14ac:dyDescent="0.25"/>
    <row r="2067" s="221" customFormat="1" x14ac:dyDescent="0.25"/>
    <row r="2068" s="221" customFormat="1" x14ac:dyDescent="0.25"/>
    <row r="2069" s="221" customFormat="1" x14ac:dyDescent="0.25"/>
    <row r="2070" s="221" customFormat="1" x14ac:dyDescent="0.25"/>
    <row r="2071" s="221" customFormat="1" x14ac:dyDescent="0.25"/>
    <row r="2072" s="221" customFormat="1" x14ac:dyDescent="0.25"/>
    <row r="2073" s="221" customFormat="1" x14ac:dyDescent="0.25"/>
    <row r="2074" s="221" customFormat="1" x14ac:dyDescent="0.25"/>
    <row r="2075" s="221" customFormat="1" x14ac:dyDescent="0.25"/>
    <row r="2076" s="221" customFormat="1" x14ac:dyDescent="0.25"/>
    <row r="2077" s="221" customFormat="1" x14ac:dyDescent="0.25"/>
    <row r="2078" s="221" customFormat="1" x14ac:dyDescent="0.25"/>
    <row r="2079" s="221" customFormat="1" x14ac:dyDescent="0.25"/>
    <row r="2080" s="221" customFormat="1" x14ac:dyDescent="0.25"/>
    <row r="2081" s="221" customFormat="1" x14ac:dyDescent="0.25"/>
    <row r="2082" s="221" customFormat="1" x14ac:dyDescent="0.25"/>
    <row r="2083" s="221" customFormat="1" x14ac:dyDescent="0.25"/>
    <row r="2084" s="221" customFormat="1" x14ac:dyDescent="0.25"/>
    <row r="2085" s="221" customFormat="1" x14ac:dyDescent="0.25"/>
    <row r="2086" s="221" customFormat="1" x14ac:dyDescent="0.25"/>
    <row r="2087" s="221" customFormat="1" x14ac:dyDescent="0.25"/>
    <row r="2088" s="221" customFormat="1" x14ac:dyDescent="0.25"/>
    <row r="2089" s="221" customFormat="1" x14ac:dyDescent="0.25"/>
    <row r="2090" s="221" customFormat="1" x14ac:dyDescent="0.25"/>
    <row r="2091" s="221" customFormat="1" x14ac:dyDescent="0.25"/>
    <row r="2092" s="221" customFormat="1" x14ac:dyDescent="0.25"/>
    <row r="2093" s="221" customFormat="1" x14ac:dyDescent="0.25"/>
    <row r="2094" s="221" customFormat="1" x14ac:dyDescent="0.25"/>
    <row r="2095" s="221" customFormat="1" x14ac:dyDescent="0.25"/>
    <row r="2096" s="221" customFormat="1" x14ac:dyDescent="0.25"/>
    <row r="2097" s="221" customFormat="1" x14ac:dyDescent="0.25"/>
    <row r="2098" s="221" customFormat="1" x14ac:dyDescent="0.25"/>
    <row r="2099" s="221" customFormat="1" x14ac:dyDescent="0.25"/>
    <row r="2100" s="221" customFormat="1" x14ac:dyDescent="0.25"/>
    <row r="2101" s="221" customFormat="1" x14ac:dyDescent="0.25"/>
    <row r="2102" s="221" customFormat="1" x14ac:dyDescent="0.25"/>
    <row r="2103" s="221" customFormat="1" x14ac:dyDescent="0.25"/>
    <row r="2104" s="221" customFormat="1" x14ac:dyDescent="0.25"/>
    <row r="2105" s="221" customFormat="1" x14ac:dyDescent="0.25"/>
    <row r="2106" s="221" customFormat="1" x14ac:dyDescent="0.25"/>
    <row r="2107" s="221" customFormat="1" x14ac:dyDescent="0.25"/>
    <row r="2108" s="221" customFormat="1" x14ac:dyDescent="0.25"/>
    <row r="2109" s="221" customFormat="1" x14ac:dyDescent="0.25"/>
    <row r="2110" s="221" customFormat="1" x14ac:dyDescent="0.25"/>
    <row r="2111" s="221" customFormat="1" x14ac:dyDescent="0.25"/>
    <row r="2112" s="221" customFormat="1" x14ac:dyDescent="0.25"/>
    <row r="2113" s="221" customFormat="1" x14ac:dyDescent="0.25"/>
    <row r="2114" s="221" customFormat="1" x14ac:dyDescent="0.25"/>
    <row r="2115" s="221" customFormat="1" x14ac:dyDescent="0.25"/>
    <row r="2116" s="221" customFormat="1" x14ac:dyDescent="0.25"/>
    <row r="2117" s="221" customFormat="1" x14ac:dyDescent="0.25"/>
    <row r="2118" s="221" customFormat="1" x14ac:dyDescent="0.25"/>
    <row r="2119" s="221" customFormat="1" x14ac:dyDescent="0.25"/>
    <row r="2120" s="221" customFormat="1" x14ac:dyDescent="0.25"/>
    <row r="2121" s="221" customFormat="1" x14ac:dyDescent="0.25"/>
    <row r="2122" s="221" customFormat="1" x14ac:dyDescent="0.25"/>
    <row r="2123" s="221" customFormat="1" x14ac:dyDescent="0.25"/>
    <row r="2124" s="221" customFormat="1" x14ac:dyDescent="0.25"/>
    <row r="2125" s="221" customFormat="1" x14ac:dyDescent="0.25"/>
    <row r="2126" s="221" customFormat="1" x14ac:dyDescent="0.25"/>
    <row r="2127" s="221" customFormat="1" x14ac:dyDescent="0.25"/>
    <row r="2128" s="221" customFormat="1" x14ac:dyDescent="0.25"/>
    <row r="2129" s="221" customFormat="1" x14ac:dyDescent="0.25"/>
    <row r="2130" s="221" customFormat="1" x14ac:dyDescent="0.25"/>
    <row r="2131" s="221" customFormat="1" x14ac:dyDescent="0.25"/>
    <row r="2132" s="221" customFormat="1" x14ac:dyDescent="0.25"/>
    <row r="2133" s="221" customFormat="1" x14ac:dyDescent="0.25"/>
    <row r="2134" s="221" customFormat="1" x14ac:dyDescent="0.25"/>
    <row r="2135" s="221" customFormat="1" x14ac:dyDescent="0.25"/>
    <row r="2136" s="221" customFormat="1" x14ac:dyDescent="0.25"/>
    <row r="2137" s="221" customFormat="1" x14ac:dyDescent="0.25"/>
    <row r="2138" s="221" customFormat="1" x14ac:dyDescent="0.25"/>
    <row r="2139" s="221" customFormat="1" x14ac:dyDescent="0.25"/>
    <row r="2140" s="221" customFormat="1" x14ac:dyDescent="0.25"/>
    <row r="2141" s="221" customFormat="1" x14ac:dyDescent="0.25"/>
    <row r="2142" s="221" customFormat="1" x14ac:dyDescent="0.25"/>
    <row r="2143" s="221" customFormat="1" x14ac:dyDescent="0.25"/>
    <row r="2144" s="221" customFormat="1" x14ac:dyDescent="0.25"/>
    <row r="2145" s="221" customFormat="1" x14ac:dyDescent="0.25"/>
    <row r="2146" s="221" customFormat="1" x14ac:dyDescent="0.25"/>
    <row r="2147" s="221" customFormat="1" x14ac:dyDescent="0.25"/>
    <row r="2148" s="221" customFormat="1" x14ac:dyDescent="0.25"/>
    <row r="2149" s="221" customFormat="1" x14ac:dyDescent="0.25"/>
    <row r="2150" s="221" customFormat="1" x14ac:dyDescent="0.25"/>
    <row r="2151" s="221" customFormat="1" x14ac:dyDescent="0.25"/>
    <row r="2152" s="221" customFormat="1" x14ac:dyDescent="0.25"/>
    <row r="2153" s="221" customFormat="1" x14ac:dyDescent="0.25"/>
    <row r="2154" s="221" customFormat="1" x14ac:dyDescent="0.25"/>
    <row r="2155" s="221" customFormat="1" x14ac:dyDescent="0.25"/>
    <row r="2156" s="221" customFormat="1" x14ac:dyDescent="0.25"/>
    <row r="2157" s="221" customFormat="1" x14ac:dyDescent="0.25"/>
    <row r="2158" s="221" customFormat="1" x14ac:dyDescent="0.25"/>
    <row r="2159" s="221" customFormat="1" x14ac:dyDescent="0.25"/>
    <row r="2160" s="221" customFormat="1" x14ac:dyDescent="0.25"/>
    <row r="2161" s="221" customFormat="1" x14ac:dyDescent="0.25"/>
    <row r="2162" s="221" customFormat="1" x14ac:dyDescent="0.25"/>
    <row r="2163" s="221" customFormat="1" x14ac:dyDescent="0.25"/>
    <row r="2164" s="221" customFormat="1" x14ac:dyDescent="0.25"/>
    <row r="2165" s="221" customFormat="1" x14ac:dyDescent="0.25"/>
    <row r="2166" s="221" customFormat="1" x14ac:dyDescent="0.25"/>
  </sheetData>
  <printOptions horizontalCentered="1"/>
  <pageMargins left="0.19685039370078741" right="0.19685039370078741" top="0.27559055118110237" bottom="0.27559055118110237" header="0.11811023622047245" footer="0.11811023622047245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49"/>
  <sheetViews>
    <sheetView zoomScaleNormal="100" workbookViewId="0">
      <pane xSplit="5" ySplit="2" topLeftCell="F75" activePane="bottomRight" state="frozen"/>
      <selection activeCell="E261" sqref="E261"/>
      <selection pane="topRight" activeCell="E261" sqref="E261"/>
      <selection pane="bottomLeft" activeCell="E261" sqref="E261"/>
      <selection pane="bottomRight" activeCell="E101" sqref="E101"/>
    </sheetView>
  </sheetViews>
  <sheetFormatPr defaultColWidth="9.109375" defaultRowHeight="13.2" x14ac:dyDescent="0.25"/>
  <cols>
    <col min="1" max="1" width="7.44140625" style="262" customWidth="1"/>
    <col min="2" max="2" width="7" style="262" bestFit="1" customWidth="1"/>
    <col min="3" max="3" width="7.6640625" style="262" bestFit="1" customWidth="1"/>
    <col min="4" max="4" width="5.33203125" style="262" bestFit="1" customWidth="1"/>
    <col min="5" max="5" width="98.44140625" style="221" customWidth="1"/>
    <col min="6" max="6" width="11.6640625" style="221" customWidth="1"/>
    <col min="7" max="7" width="11.88671875" style="221" customWidth="1"/>
    <col min="8" max="8" width="12.5546875" style="221" customWidth="1"/>
    <col min="9" max="9" width="11.33203125" style="221" customWidth="1"/>
    <col min="10" max="10" width="9.88671875" style="221" customWidth="1"/>
    <col min="11" max="16384" width="9.109375" style="221"/>
  </cols>
  <sheetData>
    <row r="1" spans="1:5" s="201" customFormat="1" ht="27.75" customHeight="1" x14ac:dyDescent="0.25">
      <c r="A1" s="197" t="s">
        <v>573</v>
      </c>
      <c r="B1" s="197" t="s">
        <v>574</v>
      </c>
      <c r="C1" s="198" t="s">
        <v>575</v>
      </c>
      <c r="D1" s="197" t="s">
        <v>576</v>
      </c>
      <c r="E1" s="198" t="s">
        <v>577</v>
      </c>
    </row>
    <row r="2" spans="1:5" s="207" customFormat="1" x14ac:dyDescent="0.25">
      <c r="A2" s="341" t="s">
        <v>2680</v>
      </c>
      <c r="B2" s="203"/>
      <c r="C2" s="203"/>
      <c r="D2" s="203"/>
      <c r="E2" s="342" t="s">
        <v>2681</v>
      </c>
    </row>
    <row r="3" spans="1:5" s="216" customFormat="1" x14ac:dyDescent="0.25">
      <c r="A3" s="275" t="s">
        <v>2682</v>
      </c>
      <c r="B3" s="263"/>
      <c r="C3" s="263"/>
      <c r="D3" s="263"/>
      <c r="E3" s="279" t="s">
        <v>2683</v>
      </c>
    </row>
    <row r="4" spans="1:5" s="214" customFormat="1" ht="15.75" customHeight="1" x14ac:dyDescent="0.3">
      <c r="A4" s="263"/>
      <c r="B4" s="275" t="s">
        <v>2684</v>
      </c>
      <c r="C4" s="263"/>
      <c r="D4" s="263"/>
      <c r="E4" s="279" t="s">
        <v>2685</v>
      </c>
    </row>
    <row r="5" spans="1:5" s="216" customFormat="1" ht="12" customHeight="1" x14ac:dyDescent="0.25">
      <c r="A5" s="263"/>
      <c r="B5" s="263"/>
      <c r="C5" s="275" t="s">
        <v>246</v>
      </c>
      <c r="D5" s="263"/>
      <c r="E5" s="279" t="s">
        <v>27</v>
      </c>
    </row>
    <row r="6" spans="1:5" ht="26.4" x14ac:dyDescent="0.25">
      <c r="D6" s="277" t="s">
        <v>2686</v>
      </c>
      <c r="E6" s="280" t="s">
        <v>1306</v>
      </c>
    </row>
    <row r="7" spans="1:5" ht="26.4" x14ac:dyDescent="0.25">
      <c r="D7" s="277" t="s">
        <v>2687</v>
      </c>
      <c r="E7" s="280" t="s">
        <v>1308</v>
      </c>
    </row>
    <row r="8" spans="1:5" ht="26.4" x14ac:dyDescent="0.25">
      <c r="D8" s="277" t="s">
        <v>2688</v>
      </c>
      <c r="E8" s="280" t="s">
        <v>1310</v>
      </c>
    </row>
    <row r="9" spans="1:5" x14ac:dyDescent="0.25">
      <c r="C9" s="263">
        <v>7112</v>
      </c>
      <c r="D9" s="275"/>
      <c r="E9" s="279" t="s">
        <v>1311</v>
      </c>
    </row>
    <row r="10" spans="1:5" x14ac:dyDescent="0.25">
      <c r="D10" s="270">
        <v>71121</v>
      </c>
      <c r="E10" s="271" t="s">
        <v>1312</v>
      </c>
    </row>
    <row r="11" spans="1:5" x14ac:dyDescent="0.25">
      <c r="D11" s="270">
        <v>71122</v>
      </c>
      <c r="E11" s="271" t="s">
        <v>1313</v>
      </c>
    </row>
    <row r="12" spans="1:5" x14ac:dyDescent="0.25">
      <c r="D12" s="270">
        <v>71123</v>
      </c>
      <c r="E12" s="271" t="s">
        <v>1314</v>
      </c>
    </row>
    <row r="13" spans="1:5" x14ac:dyDescent="0.25">
      <c r="D13" s="270">
        <v>71129</v>
      </c>
      <c r="E13" s="271" t="s">
        <v>1315</v>
      </c>
    </row>
    <row r="14" spans="1:5" s="216" customFormat="1" x14ac:dyDescent="0.25">
      <c r="A14" s="263"/>
      <c r="B14" s="263"/>
      <c r="C14" s="275">
        <v>7113</v>
      </c>
      <c r="D14" s="263"/>
      <c r="E14" s="279" t="s">
        <v>2689</v>
      </c>
    </row>
    <row r="15" spans="1:5" x14ac:dyDescent="0.25">
      <c r="D15" s="270">
        <v>71131</v>
      </c>
      <c r="E15" s="271" t="s">
        <v>1317</v>
      </c>
    </row>
    <row r="16" spans="1:5" x14ac:dyDescent="0.25">
      <c r="D16" s="270">
        <v>71132</v>
      </c>
      <c r="E16" s="271" t="s">
        <v>1318</v>
      </c>
    </row>
    <row r="17" spans="1:5" x14ac:dyDescent="0.25">
      <c r="D17" s="270">
        <v>71133</v>
      </c>
      <c r="E17" s="271" t="s">
        <v>1319</v>
      </c>
    </row>
    <row r="18" spans="1:5" x14ac:dyDescent="0.25">
      <c r="D18" s="270">
        <v>71139</v>
      </c>
      <c r="E18" s="271" t="s">
        <v>1320</v>
      </c>
    </row>
    <row r="19" spans="1:5" s="214" customFormat="1" ht="15.6" x14ac:dyDescent="0.3">
      <c r="A19" s="263"/>
      <c r="B19" s="275" t="s">
        <v>2690</v>
      </c>
      <c r="C19" s="263"/>
      <c r="D19" s="263"/>
      <c r="E19" s="279" t="s">
        <v>2691</v>
      </c>
    </row>
    <row r="20" spans="1:5" s="216" customFormat="1" x14ac:dyDescent="0.25">
      <c r="A20" s="263"/>
      <c r="B20" s="263"/>
      <c r="C20" s="275" t="s">
        <v>2692</v>
      </c>
      <c r="D20" s="263"/>
      <c r="E20" s="279" t="s">
        <v>1323</v>
      </c>
    </row>
    <row r="21" spans="1:5" ht="26.4" x14ac:dyDescent="0.25">
      <c r="D21" s="277" t="s">
        <v>2693</v>
      </c>
      <c r="E21" s="280" t="s">
        <v>1323</v>
      </c>
    </row>
    <row r="22" spans="1:5" s="216" customFormat="1" x14ac:dyDescent="0.25">
      <c r="A22" s="263"/>
      <c r="B22" s="263"/>
      <c r="C22" s="275" t="s">
        <v>2694</v>
      </c>
      <c r="D22" s="263"/>
      <c r="E22" s="279" t="s">
        <v>1326</v>
      </c>
    </row>
    <row r="23" spans="1:5" ht="26.4" x14ac:dyDescent="0.25">
      <c r="D23" s="277" t="s">
        <v>2695</v>
      </c>
      <c r="E23" s="280" t="s">
        <v>1326</v>
      </c>
    </row>
    <row r="24" spans="1:5" s="216" customFormat="1" x14ac:dyDescent="0.25">
      <c r="A24" s="263"/>
      <c r="B24" s="263"/>
      <c r="C24" s="275" t="s">
        <v>2696</v>
      </c>
      <c r="D24" s="263"/>
      <c r="E24" s="279" t="s">
        <v>100</v>
      </c>
    </row>
    <row r="25" spans="1:5" ht="26.4" x14ac:dyDescent="0.25">
      <c r="D25" s="277" t="s">
        <v>2697</v>
      </c>
      <c r="E25" s="280" t="s">
        <v>100</v>
      </c>
    </row>
    <row r="26" spans="1:5" s="216" customFormat="1" x14ac:dyDescent="0.25">
      <c r="A26" s="263"/>
      <c r="B26" s="263"/>
      <c r="C26" s="275" t="s">
        <v>2698</v>
      </c>
      <c r="D26" s="263"/>
      <c r="E26" s="279" t="s">
        <v>1331</v>
      </c>
    </row>
    <row r="27" spans="1:5" ht="26.4" x14ac:dyDescent="0.25">
      <c r="D27" s="277" t="s">
        <v>2699</v>
      </c>
      <c r="E27" s="280" t="s">
        <v>1333</v>
      </c>
    </row>
    <row r="28" spans="1:5" ht="26.4" x14ac:dyDescent="0.25">
      <c r="D28" s="277" t="s">
        <v>2700</v>
      </c>
      <c r="E28" s="280" t="s">
        <v>1335</v>
      </c>
    </row>
    <row r="29" spans="1:5" ht="26.4" x14ac:dyDescent="0.25">
      <c r="D29" s="277" t="s">
        <v>2701</v>
      </c>
      <c r="E29" s="280" t="s">
        <v>1337</v>
      </c>
    </row>
    <row r="30" spans="1:5" ht="26.4" x14ac:dyDescent="0.25">
      <c r="D30" s="277" t="s">
        <v>2702</v>
      </c>
      <c r="E30" s="280" t="s">
        <v>1339</v>
      </c>
    </row>
    <row r="31" spans="1:5" ht="26.4" x14ac:dyDescent="0.25">
      <c r="D31" s="282" t="s">
        <v>2703</v>
      </c>
      <c r="E31" s="272" t="s">
        <v>1340</v>
      </c>
    </row>
    <row r="32" spans="1:5" ht="26.4" x14ac:dyDescent="0.25">
      <c r="D32" s="277" t="s">
        <v>2704</v>
      </c>
      <c r="E32" s="280" t="s">
        <v>1342</v>
      </c>
    </row>
    <row r="33" spans="1:5" s="216" customFormat="1" x14ac:dyDescent="0.25">
      <c r="A33" s="263"/>
      <c r="B33" s="263"/>
      <c r="C33" s="275" t="s">
        <v>2705</v>
      </c>
      <c r="D33" s="263"/>
      <c r="E33" s="279" t="s">
        <v>1344</v>
      </c>
    </row>
    <row r="34" spans="1:5" ht="26.4" x14ac:dyDescent="0.25">
      <c r="D34" s="277" t="s">
        <v>2706</v>
      </c>
      <c r="E34" s="280" t="s">
        <v>1344</v>
      </c>
    </row>
    <row r="35" spans="1:5" s="216" customFormat="1" x14ac:dyDescent="0.25">
      <c r="A35" s="263"/>
      <c r="B35" s="263"/>
      <c r="C35" s="275" t="s">
        <v>2707</v>
      </c>
      <c r="D35" s="263"/>
      <c r="E35" s="279" t="s">
        <v>1347</v>
      </c>
    </row>
    <row r="36" spans="1:5" ht="26.4" x14ac:dyDescent="0.25">
      <c r="D36" s="277" t="s">
        <v>2708</v>
      </c>
      <c r="E36" s="280" t="s">
        <v>1347</v>
      </c>
    </row>
    <row r="37" spans="1:5" s="213" customFormat="1" ht="15.75" customHeight="1" x14ac:dyDescent="0.3">
      <c r="A37" s="275" t="s">
        <v>2709</v>
      </c>
      <c r="B37" s="263"/>
      <c r="C37" s="263"/>
      <c r="D37" s="263"/>
      <c r="E37" s="279" t="s">
        <v>2710</v>
      </c>
    </row>
    <row r="38" spans="1:5" s="214" customFormat="1" ht="15.6" x14ac:dyDescent="0.3">
      <c r="A38" s="263"/>
      <c r="B38" s="275" t="s">
        <v>2711</v>
      </c>
      <c r="C38" s="263"/>
      <c r="D38" s="263"/>
      <c r="E38" s="279" t="s">
        <v>2712</v>
      </c>
    </row>
    <row r="39" spans="1:5" s="216" customFormat="1" x14ac:dyDescent="0.25">
      <c r="A39" s="263"/>
      <c r="B39" s="263"/>
      <c r="C39" s="275" t="s">
        <v>247</v>
      </c>
      <c r="D39" s="263"/>
      <c r="E39" s="279" t="s">
        <v>223</v>
      </c>
    </row>
    <row r="40" spans="1:5" ht="26.4" x14ac:dyDescent="0.25">
      <c r="D40" s="277" t="s">
        <v>2713</v>
      </c>
      <c r="E40" s="280" t="s">
        <v>1353</v>
      </c>
    </row>
    <row r="41" spans="1:5" ht="26.4" x14ac:dyDescent="0.25">
      <c r="D41" s="277" t="s">
        <v>2714</v>
      </c>
      <c r="E41" s="280" t="s">
        <v>1355</v>
      </c>
    </row>
    <row r="42" spans="1:5" ht="26.4" x14ac:dyDescent="0.25">
      <c r="D42" s="277" t="s">
        <v>2715</v>
      </c>
      <c r="E42" s="280" t="s">
        <v>1357</v>
      </c>
    </row>
    <row r="43" spans="1:5" s="216" customFormat="1" x14ac:dyDescent="0.25">
      <c r="A43" s="263"/>
      <c r="B43" s="263"/>
      <c r="C43" s="275" t="s">
        <v>248</v>
      </c>
      <c r="D43" s="263"/>
      <c r="E43" s="279" t="s">
        <v>148</v>
      </c>
    </row>
    <row r="44" spans="1:5" ht="26.4" x14ac:dyDescent="0.25">
      <c r="D44" s="277" t="s">
        <v>2716</v>
      </c>
      <c r="E44" s="280" t="s">
        <v>1360</v>
      </c>
    </row>
    <row r="45" spans="1:5" ht="26.4" x14ac:dyDescent="0.25">
      <c r="D45" s="277" t="s">
        <v>2717</v>
      </c>
      <c r="E45" s="280" t="s">
        <v>1362</v>
      </c>
    </row>
    <row r="46" spans="1:5" ht="12.75" customHeight="1" x14ac:dyDescent="0.25">
      <c r="D46" s="277" t="s">
        <v>2718</v>
      </c>
      <c r="E46" s="280" t="s">
        <v>1364</v>
      </c>
    </row>
    <row r="47" spans="1:5" ht="26.4" x14ac:dyDescent="0.25">
      <c r="D47" s="277" t="s">
        <v>2719</v>
      </c>
      <c r="E47" s="280" t="s">
        <v>1366</v>
      </c>
    </row>
    <row r="48" spans="1:5" ht="26.4" x14ac:dyDescent="0.25">
      <c r="D48" s="277" t="s">
        <v>2720</v>
      </c>
      <c r="E48" s="280" t="s">
        <v>1368</v>
      </c>
    </row>
    <row r="49" spans="1:5" ht="26.4" x14ac:dyDescent="0.25">
      <c r="D49" s="277" t="s">
        <v>2721</v>
      </c>
      <c r="E49" s="280" t="s">
        <v>1370</v>
      </c>
    </row>
    <row r="50" spans="1:5" ht="26.4" x14ac:dyDescent="0.25">
      <c r="D50" s="277" t="s">
        <v>2722</v>
      </c>
      <c r="E50" s="280" t="s">
        <v>1372</v>
      </c>
    </row>
    <row r="51" spans="1:5" ht="26.4" x14ac:dyDescent="0.25">
      <c r="D51" s="277" t="s">
        <v>2723</v>
      </c>
      <c r="E51" s="280" t="s">
        <v>1374</v>
      </c>
    </row>
    <row r="52" spans="1:5" s="216" customFormat="1" x14ac:dyDescent="0.25">
      <c r="A52" s="263"/>
      <c r="B52" s="263"/>
      <c r="C52" s="275" t="s">
        <v>2724</v>
      </c>
      <c r="D52" s="263"/>
      <c r="E52" s="343" t="s">
        <v>1376</v>
      </c>
    </row>
    <row r="53" spans="1:5" ht="26.4" x14ac:dyDescent="0.25">
      <c r="D53" s="277" t="s">
        <v>2725</v>
      </c>
      <c r="E53" s="280" t="s">
        <v>1378</v>
      </c>
    </row>
    <row r="54" spans="1:5" ht="26.4" x14ac:dyDescent="0.25">
      <c r="D54" s="277" t="s">
        <v>2726</v>
      </c>
      <c r="E54" s="280" t="s">
        <v>1380</v>
      </c>
    </row>
    <row r="55" spans="1:5" ht="26.4" x14ac:dyDescent="0.25">
      <c r="D55" s="277" t="s">
        <v>2727</v>
      </c>
      <c r="E55" s="280" t="s">
        <v>1382</v>
      </c>
    </row>
    <row r="56" spans="1:5" ht="26.4" x14ac:dyDescent="0.25">
      <c r="D56" s="277" t="s">
        <v>2728</v>
      </c>
      <c r="E56" s="280" t="s">
        <v>1384</v>
      </c>
    </row>
    <row r="57" spans="1:5" ht="26.4" x14ac:dyDescent="0.25">
      <c r="D57" s="277" t="s">
        <v>2729</v>
      </c>
      <c r="E57" s="280" t="s">
        <v>1386</v>
      </c>
    </row>
    <row r="58" spans="1:5" s="216" customFormat="1" x14ac:dyDescent="0.25">
      <c r="A58" s="263"/>
      <c r="B58" s="263"/>
      <c r="C58" s="275" t="s">
        <v>249</v>
      </c>
      <c r="D58" s="263"/>
      <c r="E58" s="279" t="s">
        <v>121</v>
      </c>
    </row>
    <row r="59" spans="1:5" ht="26.4" x14ac:dyDescent="0.25">
      <c r="D59" s="277" t="s">
        <v>2730</v>
      </c>
      <c r="E59" s="280" t="s">
        <v>1389</v>
      </c>
    </row>
    <row r="60" spans="1:5" ht="26.4" x14ac:dyDescent="0.25">
      <c r="D60" s="277" t="s">
        <v>2731</v>
      </c>
      <c r="E60" s="280" t="s">
        <v>1391</v>
      </c>
    </row>
    <row r="61" spans="1:5" ht="26.4" x14ac:dyDescent="0.25">
      <c r="D61" s="277" t="s">
        <v>2732</v>
      </c>
      <c r="E61" s="280" t="s">
        <v>1393</v>
      </c>
    </row>
    <row r="62" spans="1:5" ht="26.4" x14ac:dyDescent="0.25">
      <c r="D62" s="277" t="s">
        <v>2733</v>
      </c>
      <c r="E62" s="280" t="s">
        <v>1395</v>
      </c>
    </row>
    <row r="63" spans="1:5" ht="26.4" x14ac:dyDescent="0.25">
      <c r="D63" s="277" t="s">
        <v>2734</v>
      </c>
      <c r="E63" s="280" t="s">
        <v>1397</v>
      </c>
    </row>
    <row r="64" spans="1:5" ht="26.4" x14ac:dyDescent="0.25">
      <c r="D64" s="277" t="s">
        <v>2735</v>
      </c>
      <c r="E64" s="280" t="s">
        <v>1399</v>
      </c>
    </row>
    <row r="65" spans="1:5" x14ac:dyDescent="0.25">
      <c r="D65" s="277">
        <v>72147</v>
      </c>
      <c r="E65" s="278" t="s">
        <v>1401</v>
      </c>
    </row>
    <row r="66" spans="1:5" ht="26.4" x14ac:dyDescent="0.25">
      <c r="D66" s="277" t="s">
        <v>2736</v>
      </c>
      <c r="E66" s="280" t="s">
        <v>1403</v>
      </c>
    </row>
    <row r="67" spans="1:5" s="214" customFormat="1" ht="15.6" x14ac:dyDescent="0.3">
      <c r="A67" s="263"/>
      <c r="B67" s="275" t="s">
        <v>2737</v>
      </c>
      <c r="C67" s="263"/>
      <c r="D67" s="263"/>
      <c r="E67" s="279" t="s">
        <v>2738</v>
      </c>
    </row>
    <row r="68" spans="1:5" s="216" customFormat="1" x14ac:dyDescent="0.25">
      <c r="A68" s="263"/>
      <c r="B68" s="263"/>
      <c r="C68" s="275" t="s">
        <v>250</v>
      </c>
      <c r="D68" s="263"/>
      <c r="E68" s="279" t="s">
        <v>74</v>
      </c>
    </row>
    <row r="69" spans="1:5" ht="26.4" x14ac:dyDescent="0.25">
      <c r="D69" s="277" t="s">
        <v>2739</v>
      </c>
      <c r="E69" s="280" t="s">
        <v>1407</v>
      </c>
    </row>
    <row r="70" spans="1:5" ht="26.4" x14ac:dyDescent="0.25">
      <c r="D70" s="277" t="s">
        <v>2740</v>
      </c>
      <c r="E70" s="280" t="s">
        <v>1409</v>
      </c>
    </row>
    <row r="71" spans="1:5" ht="26.4" x14ac:dyDescent="0.25">
      <c r="D71" s="277" t="s">
        <v>2741</v>
      </c>
      <c r="E71" s="280" t="s">
        <v>1411</v>
      </c>
    </row>
    <row r="72" spans="1:5" s="216" customFormat="1" x14ac:dyDescent="0.25">
      <c r="A72" s="263"/>
      <c r="B72" s="263"/>
      <c r="C72" s="275" t="s">
        <v>2742</v>
      </c>
      <c r="D72" s="263"/>
      <c r="E72" s="279" t="s">
        <v>101</v>
      </c>
    </row>
    <row r="73" spans="1:5" ht="26.4" x14ac:dyDescent="0.25">
      <c r="D73" s="277" t="s">
        <v>2743</v>
      </c>
      <c r="E73" s="280" t="s">
        <v>1414</v>
      </c>
    </row>
    <row r="74" spans="1:5" ht="26.4" x14ac:dyDescent="0.25">
      <c r="D74" s="277" t="s">
        <v>2744</v>
      </c>
      <c r="E74" s="280" t="s">
        <v>1416</v>
      </c>
    </row>
    <row r="75" spans="1:5" ht="26.4" x14ac:dyDescent="0.25">
      <c r="D75" s="277" t="s">
        <v>2745</v>
      </c>
      <c r="E75" s="280" t="s">
        <v>1418</v>
      </c>
    </row>
    <row r="76" spans="1:5" ht="26.4" x14ac:dyDescent="0.25">
      <c r="D76" s="277" t="s">
        <v>2746</v>
      </c>
      <c r="E76" s="280" t="s">
        <v>1420</v>
      </c>
    </row>
    <row r="77" spans="1:5" s="216" customFormat="1" x14ac:dyDescent="0.25">
      <c r="A77" s="263"/>
      <c r="B77" s="263"/>
      <c r="C77" s="275" t="s">
        <v>2747</v>
      </c>
      <c r="D77" s="263"/>
      <c r="E77" s="279" t="s">
        <v>102</v>
      </c>
    </row>
    <row r="78" spans="1:5" ht="26.4" x14ac:dyDescent="0.25">
      <c r="D78" s="277" t="s">
        <v>2748</v>
      </c>
      <c r="E78" s="280" t="s">
        <v>1423</v>
      </c>
    </row>
    <row r="79" spans="1:5" ht="26.4" x14ac:dyDescent="0.25">
      <c r="D79" s="277" t="s">
        <v>2749</v>
      </c>
      <c r="E79" s="280" t="s">
        <v>1425</v>
      </c>
    </row>
    <row r="80" spans="1:5" ht="26.4" x14ac:dyDescent="0.25">
      <c r="D80" s="277" t="s">
        <v>2750</v>
      </c>
      <c r="E80" s="280" t="s">
        <v>1427</v>
      </c>
    </row>
    <row r="81" spans="1:5" ht="26.4" x14ac:dyDescent="0.25">
      <c r="D81" s="277" t="s">
        <v>2751</v>
      </c>
      <c r="E81" s="280" t="s">
        <v>1429</v>
      </c>
    </row>
    <row r="82" spans="1:5" ht="26.4" x14ac:dyDescent="0.25">
      <c r="D82" s="277" t="s">
        <v>2752</v>
      </c>
      <c r="E82" s="280" t="s">
        <v>1431</v>
      </c>
    </row>
    <row r="83" spans="1:5" ht="26.4" x14ac:dyDescent="0.25">
      <c r="D83" s="277" t="s">
        <v>2753</v>
      </c>
      <c r="E83" s="280" t="s">
        <v>1433</v>
      </c>
    </row>
    <row r="84" spans="1:5" s="216" customFormat="1" x14ac:dyDescent="0.25">
      <c r="A84" s="263"/>
      <c r="B84" s="263"/>
      <c r="C84" s="275" t="s">
        <v>251</v>
      </c>
      <c r="D84" s="263"/>
      <c r="E84" s="279" t="s">
        <v>122</v>
      </c>
    </row>
    <row r="85" spans="1:5" ht="26.4" x14ac:dyDescent="0.25">
      <c r="D85" s="277" t="s">
        <v>2754</v>
      </c>
      <c r="E85" s="280" t="s">
        <v>1436</v>
      </c>
    </row>
    <row r="86" spans="1:5" ht="26.4" x14ac:dyDescent="0.25">
      <c r="D86" s="277" t="s">
        <v>2755</v>
      </c>
      <c r="E86" s="280" t="s">
        <v>1438</v>
      </c>
    </row>
    <row r="87" spans="1:5" s="216" customFormat="1" x14ac:dyDescent="0.25">
      <c r="A87" s="263"/>
      <c r="B87" s="263"/>
      <c r="C87" s="275" t="s">
        <v>252</v>
      </c>
      <c r="D87" s="263"/>
      <c r="E87" s="279" t="s">
        <v>108</v>
      </c>
    </row>
    <row r="88" spans="1:5" ht="26.4" x14ac:dyDescent="0.25">
      <c r="D88" s="277" t="s">
        <v>2756</v>
      </c>
      <c r="E88" s="280" t="s">
        <v>1441</v>
      </c>
    </row>
    <row r="89" spans="1:5" ht="26.4" x14ac:dyDescent="0.25">
      <c r="D89" s="277" t="s">
        <v>2757</v>
      </c>
      <c r="E89" s="280" t="s">
        <v>1443</v>
      </c>
    </row>
    <row r="90" spans="1:5" ht="26.4" x14ac:dyDescent="0.25">
      <c r="D90" s="277" t="s">
        <v>2758</v>
      </c>
      <c r="E90" s="280" t="s">
        <v>1445</v>
      </c>
    </row>
    <row r="91" spans="1:5" ht="26.4" x14ac:dyDescent="0.25">
      <c r="D91" s="277" t="s">
        <v>2759</v>
      </c>
      <c r="E91" s="280" t="s">
        <v>1447</v>
      </c>
    </row>
    <row r="92" spans="1:5" s="216" customFormat="1" x14ac:dyDescent="0.25">
      <c r="A92" s="263"/>
      <c r="B92" s="263"/>
      <c r="C92" s="275" t="s">
        <v>2760</v>
      </c>
      <c r="D92" s="263"/>
      <c r="E92" s="279" t="s">
        <v>151</v>
      </c>
    </row>
    <row r="93" spans="1:5" ht="26.4" x14ac:dyDescent="0.25">
      <c r="D93" s="277" t="s">
        <v>2761</v>
      </c>
      <c r="E93" s="280" t="s">
        <v>1450</v>
      </c>
    </row>
    <row r="94" spans="1:5" ht="26.4" x14ac:dyDescent="0.25">
      <c r="D94" s="277" t="s">
        <v>2762</v>
      </c>
      <c r="E94" s="280" t="s">
        <v>1452</v>
      </c>
    </row>
    <row r="95" spans="1:5" s="216" customFormat="1" x14ac:dyDescent="0.25">
      <c r="A95" s="263"/>
      <c r="B95" s="263"/>
      <c r="C95" s="275" t="s">
        <v>253</v>
      </c>
      <c r="D95" s="263"/>
      <c r="E95" s="279" t="s">
        <v>103</v>
      </c>
    </row>
    <row r="96" spans="1:5" ht="26.4" x14ac:dyDescent="0.25">
      <c r="D96" s="277" t="s">
        <v>2763</v>
      </c>
      <c r="E96" s="280" t="s">
        <v>1455</v>
      </c>
    </row>
    <row r="97" spans="1:5" ht="26.4" x14ac:dyDescent="0.25">
      <c r="D97" s="277" t="s">
        <v>2764</v>
      </c>
      <c r="E97" s="280" t="s">
        <v>1457</v>
      </c>
    </row>
    <row r="98" spans="1:5" ht="26.4" x14ac:dyDescent="0.25">
      <c r="D98" s="277" t="s">
        <v>2765</v>
      </c>
      <c r="E98" s="280" t="s">
        <v>1459</v>
      </c>
    </row>
    <row r="99" spans="1:5" s="224" customFormat="1" x14ac:dyDescent="0.25">
      <c r="A99" s="217"/>
      <c r="B99" s="217"/>
      <c r="C99" s="209">
        <v>7228</v>
      </c>
      <c r="D99" s="268"/>
      <c r="E99" s="269" t="s">
        <v>1460</v>
      </c>
    </row>
    <row r="100" spans="1:5" s="224" customFormat="1" x14ac:dyDescent="0.25">
      <c r="A100" s="217"/>
      <c r="B100" s="217"/>
      <c r="C100" s="217"/>
      <c r="D100" s="270">
        <v>72281</v>
      </c>
      <c r="E100" s="271" t="s">
        <v>1460</v>
      </c>
    </row>
    <row r="101" spans="1:5" s="214" customFormat="1" ht="15.6" x14ac:dyDescent="0.3">
      <c r="A101" s="263"/>
      <c r="B101" s="275" t="s">
        <v>2766</v>
      </c>
      <c r="C101" s="263"/>
      <c r="D101" s="263"/>
      <c r="E101" s="279" t="s">
        <v>2767</v>
      </c>
    </row>
    <row r="102" spans="1:5" s="216" customFormat="1" x14ac:dyDescent="0.25">
      <c r="A102" s="263"/>
      <c r="B102" s="263"/>
      <c r="C102" s="275" t="s">
        <v>254</v>
      </c>
      <c r="D102" s="263"/>
      <c r="E102" s="279" t="s">
        <v>153</v>
      </c>
    </row>
    <row r="103" spans="1:5" ht="26.4" x14ac:dyDescent="0.25">
      <c r="D103" s="277" t="s">
        <v>2768</v>
      </c>
      <c r="E103" s="280" t="s">
        <v>1464</v>
      </c>
    </row>
    <row r="104" spans="1:5" ht="26.4" x14ac:dyDescent="0.25">
      <c r="D104" s="277" t="s">
        <v>2769</v>
      </c>
      <c r="E104" s="280" t="s">
        <v>1466</v>
      </c>
    </row>
    <row r="105" spans="1:5" ht="26.4" x14ac:dyDescent="0.25">
      <c r="D105" s="277" t="s">
        <v>2770</v>
      </c>
      <c r="E105" s="280" t="s">
        <v>1468</v>
      </c>
    </row>
    <row r="106" spans="1:5" ht="26.4" x14ac:dyDescent="0.25">
      <c r="D106" s="277" t="s">
        <v>2771</v>
      </c>
      <c r="E106" s="280" t="s">
        <v>1470</v>
      </c>
    </row>
    <row r="107" spans="1:5" ht="26.4" x14ac:dyDescent="0.25">
      <c r="D107" s="277" t="s">
        <v>2772</v>
      </c>
      <c r="E107" s="280" t="s">
        <v>1472</v>
      </c>
    </row>
    <row r="108" spans="1:5" ht="26.4" x14ac:dyDescent="0.25">
      <c r="D108" s="277" t="s">
        <v>2773</v>
      </c>
      <c r="E108" s="280" t="s">
        <v>1474</v>
      </c>
    </row>
    <row r="109" spans="1:5" ht="26.4" x14ac:dyDescent="0.25">
      <c r="D109" s="277" t="s">
        <v>2774</v>
      </c>
      <c r="E109" s="280" t="s">
        <v>1476</v>
      </c>
    </row>
    <row r="110" spans="1:5" ht="26.4" x14ac:dyDescent="0.25">
      <c r="D110" s="277" t="s">
        <v>2775</v>
      </c>
      <c r="E110" s="280" t="s">
        <v>1478</v>
      </c>
    </row>
    <row r="111" spans="1:5" ht="26.4" x14ac:dyDescent="0.25">
      <c r="D111" s="277" t="s">
        <v>2776</v>
      </c>
      <c r="E111" s="280" t="s">
        <v>1480</v>
      </c>
    </row>
    <row r="112" spans="1:5" s="216" customFormat="1" x14ac:dyDescent="0.25">
      <c r="A112" s="263"/>
      <c r="B112" s="263"/>
      <c r="C112" s="275" t="s">
        <v>2777</v>
      </c>
      <c r="D112" s="263"/>
      <c r="E112" s="279" t="s">
        <v>1482</v>
      </c>
    </row>
    <row r="113" spans="1:5" ht="26.4" x14ac:dyDescent="0.25">
      <c r="D113" s="277" t="s">
        <v>2778</v>
      </c>
      <c r="E113" s="280" t="s">
        <v>1483</v>
      </c>
    </row>
    <row r="114" spans="1:5" ht="26.4" x14ac:dyDescent="0.25">
      <c r="D114" s="277" t="s">
        <v>2779</v>
      </c>
      <c r="E114" s="280" t="s">
        <v>1484</v>
      </c>
    </row>
    <row r="115" spans="1:5" ht="26.4" x14ac:dyDescent="0.25">
      <c r="D115" s="277" t="s">
        <v>2780</v>
      </c>
      <c r="E115" s="280" t="s">
        <v>1486</v>
      </c>
    </row>
    <row r="116" spans="1:5" x14ac:dyDescent="0.25">
      <c r="D116" s="277">
        <v>72324</v>
      </c>
      <c r="E116" s="280" t="s">
        <v>1488</v>
      </c>
    </row>
    <row r="117" spans="1:5" x14ac:dyDescent="0.25">
      <c r="D117" s="277">
        <v>72329</v>
      </c>
      <c r="E117" s="280" t="s">
        <v>1490</v>
      </c>
    </row>
    <row r="118" spans="1:5" s="216" customFormat="1" x14ac:dyDescent="0.25">
      <c r="A118" s="263"/>
      <c r="B118" s="263"/>
      <c r="C118" s="275" t="s">
        <v>2781</v>
      </c>
      <c r="D118" s="263"/>
      <c r="E118" s="279" t="s">
        <v>1492</v>
      </c>
    </row>
    <row r="119" spans="1:5" ht="26.4" x14ac:dyDescent="0.25">
      <c r="D119" s="277" t="s">
        <v>2782</v>
      </c>
      <c r="E119" s="280" t="s">
        <v>1494</v>
      </c>
    </row>
    <row r="120" spans="1:5" ht="26.4" x14ac:dyDescent="0.25">
      <c r="D120" s="277" t="s">
        <v>2783</v>
      </c>
      <c r="E120" s="280" t="s">
        <v>1496</v>
      </c>
    </row>
    <row r="121" spans="1:5" ht="26.4" x14ac:dyDescent="0.25">
      <c r="D121" s="277" t="s">
        <v>2784</v>
      </c>
      <c r="E121" s="280" t="s">
        <v>1498</v>
      </c>
    </row>
    <row r="122" spans="1:5" s="216" customFormat="1" x14ac:dyDescent="0.25">
      <c r="A122" s="263"/>
      <c r="B122" s="263"/>
      <c r="C122" s="275" t="s">
        <v>2785</v>
      </c>
      <c r="D122" s="263"/>
      <c r="E122" s="279" t="s">
        <v>1500</v>
      </c>
    </row>
    <row r="123" spans="1:5" ht="26.4" x14ac:dyDescent="0.25">
      <c r="D123" s="277" t="s">
        <v>2786</v>
      </c>
      <c r="E123" s="280" t="s">
        <v>1502</v>
      </c>
    </row>
    <row r="124" spans="1:5" ht="26.4" x14ac:dyDescent="0.25">
      <c r="D124" s="277" t="s">
        <v>2787</v>
      </c>
      <c r="E124" s="280" t="s">
        <v>1504</v>
      </c>
    </row>
    <row r="125" spans="1:5" ht="26.4" x14ac:dyDescent="0.25">
      <c r="D125" s="277" t="s">
        <v>2788</v>
      </c>
      <c r="E125" s="280" t="s">
        <v>1506</v>
      </c>
    </row>
    <row r="126" spans="1:5" s="214" customFormat="1" ht="15.6" x14ac:dyDescent="0.3">
      <c r="A126" s="263"/>
      <c r="B126" s="275" t="s">
        <v>2789</v>
      </c>
      <c r="C126" s="263"/>
      <c r="D126" s="263"/>
      <c r="E126" s="279" t="s">
        <v>2790</v>
      </c>
    </row>
    <row r="127" spans="1:5" s="216" customFormat="1" x14ac:dyDescent="0.25">
      <c r="A127" s="263"/>
      <c r="B127" s="263"/>
      <c r="C127" s="275" t="s">
        <v>2791</v>
      </c>
      <c r="D127" s="263"/>
      <c r="E127" s="225" t="s">
        <v>135</v>
      </c>
    </row>
    <row r="128" spans="1:5" ht="26.4" x14ac:dyDescent="0.25">
      <c r="D128" s="277" t="s">
        <v>2792</v>
      </c>
      <c r="E128" s="224" t="s">
        <v>2793</v>
      </c>
    </row>
    <row r="129" spans="1:5" s="216" customFormat="1" ht="12.75" customHeight="1" x14ac:dyDescent="0.25">
      <c r="A129" s="263"/>
      <c r="B129" s="263"/>
      <c r="C129" s="275" t="s">
        <v>2794</v>
      </c>
      <c r="D129" s="263"/>
      <c r="E129" s="279" t="s">
        <v>1507</v>
      </c>
    </row>
    <row r="130" spans="1:5" ht="26.4" x14ac:dyDescent="0.25">
      <c r="D130" s="277" t="s">
        <v>2795</v>
      </c>
      <c r="E130" s="280" t="s">
        <v>1508</v>
      </c>
    </row>
    <row r="131" spans="1:5" ht="26.4" x14ac:dyDescent="0.25">
      <c r="D131" s="277" t="s">
        <v>2796</v>
      </c>
      <c r="E131" s="280" t="s">
        <v>1509</v>
      </c>
    </row>
    <row r="132" spans="1:5" ht="26.4" x14ac:dyDescent="0.25">
      <c r="D132" s="277" t="s">
        <v>2797</v>
      </c>
      <c r="E132" s="280" t="s">
        <v>1510</v>
      </c>
    </row>
    <row r="133" spans="1:5" s="216" customFormat="1" x14ac:dyDescent="0.25">
      <c r="A133" s="263"/>
      <c r="B133" s="263"/>
      <c r="C133" s="275" t="s">
        <v>2798</v>
      </c>
      <c r="D133" s="263"/>
      <c r="E133" s="279" t="s">
        <v>1511</v>
      </c>
    </row>
    <row r="134" spans="1:5" ht="26.4" x14ac:dyDescent="0.25">
      <c r="D134" s="277" t="s">
        <v>2799</v>
      </c>
      <c r="E134" s="280" t="s">
        <v>1512</v>
      </c>
    </row>
    <row r="135" spans="1:5" ht="26.4" x14ac:dyDescent="0.25">
      <c r="D135" s="277" t="s">
        <v>2800</v>
      </c>
      <c r="E135" s="280" t="s">
        <v>1513</v>
      </c>
    </row>
    <row r="136" spans="1:5" s="216" customFormat="1" x14ac:dyDescent="0.25">
      <c r="A136" s="263"/>
      <c r="B136" s="263"/>
      <c r="C136" s="275" t="s">
        <v>2801</v>
      </c>
      <c r="D136" s="263"/>
      <c r="E136" s="279" t="s">
        <v>1514</v>
      </c>
    </row>
    <row r="137" spans="1:5" ht="26.4" x14ac:dyDescent="0.25">
      <c r="D137" s="277" t="s">
        <v>2802</v>
      </c>
      <c r="E137" s="280" t="s">
        <v>1514</v>
      </c>
    </row>
    <row r="138" spans="1:5" s="214" customFormat="1" ht="12.75" customHeight="1" x14ac:dyDescent="0.3">
      <c r="A138" s="263"/>
      <c r="B138" s="275" t="s">
        <v>2803</v>
      </c>
      <c r="C138" s="263"/>
      <c r="D138" s="263"/>
      <c r="E138" s="279" t="s">
        <v>2804</v>
      </c>
    </row>
    <row r="139" spans="1:5" s="216" customFormat="1" x14ac:dyDescent="0.25">
      <c r="A139" s="263"/>
      <c r="B139" s="263"/>
      <c r="C139" s="275" t="s">
        <v>2805</v>
      </c>
      <c r="D139" s="263"/>
      <c r="E139" s="279" t="s">
        <v>188</v>
      </c>
    </row>
    <row r="140" spans="1:5" ht="26.4" x14ac:dyDescent="0.25">
      <c r="D140" s="277" t="s">
        <v>2806</v>
      </c>
      <c r="E140" s="280" t="s">
        <v>1515</v>
      </c>
    </row>
    <row r="141" spans="1:5" ht="26.4" x14ac:dyDescent="0.25">
      <c r="D141" s="277" t="s">
        <v>2807</v>
      </c>
      <c r="E141" s="280" t="s">
        <v>1516</v>
      </c>
    </row>
    <row r="142" spans="1:5" s="216" customFormat="1" x14ac:dyDescent="0.25">
      <c r="A142" s="263"/>
      <c r="B142" s="263"/>
      <c r="C142" s="275" t="s">
        <v>2808</v>
      </c>
      <c r="D142" s="263"/>
      <c r="E142" s="279" t="s">
        <v>1517</v>
      </c>
    </row>
    <row r="143" spans="1:5" ht="26.4" x14ac:dyDescent="0.25">
      <c r="D143" s="277" t="s">
        <v>2809</v>
      </c>
      <c r="E143" s="280" t="s">
        <v>1517</v>
      </c>
    </row>
    <row r="144" spans="1:5" s="214" customFormat="1" ht="15.6" x14ac:dyDescent="0.3">
      <c r="A144" s="263"/>
      <c r="B144" s="275" t="s">
        <v>2810</v>
      </c>
      <c r="C144" s="263"/>
      <c r="D144" s="263"/>
      <c r="E144" s="279" t="s">
        <v>2811</v>
      </c>
    </row>
    <row r="145" spans="1:5" s="216" customFormat="1" x14ac:dyDescent="0.25">
      <c r="A145" s="263"/>
      <c r="B145" s="263"/>
      <c r="C145" s="275" t="s">
        <v>2812</v>
      </c>
      <c r="D145" s="263"/>
      <c r="E145" s="343" t="s">
        <v>1518</v>
      </c>
    </row>
    <row r="146" spans="1:5" ht="26.4" x14ac:dyDescent="0.25">
      <c r="D146" s="277" t="s">
        <v>2813</v>
      </c>
      <c r="E146" s="272" t="s">
        <v>1518</v>
      </c>
    </row>
    <row r="147" spans="1:5" s="216" customFormat="1" x14ac:dyDescent="0.25">
      <c r="A147" s="263"/>
      <c r="B147" s="263"/>
      <c r="C147" s="275" t="s">
        <v>2814</v>
      </c>
      <c r="D147" s="263"/>
      <c r="E147" s="279" t="s">
        <v>105</v>
      </c>
    </row>
    <row r="148" spans="1:5" ht="26.4" x14ac:dyDescent="0.25">
      <c r="D148" s="277" t="s">
        <v>2815</v>
      </c>
      <c r="E148" s="280" t="s">
        <v>105</v>
      </c>
    </row>
    <row r="149" spans="1:5" s="216" customFormat="1" x14ac:dyDescent="0.25">
      <c r="A149" s="263"/>
      <c r="B149" s="263"/>
      <c r="C149" s="275" t="s">
        <v>2816</v>
      </c>
      <c r="D149" s="263"/>
      <c r="E149" s="279" t="s">
        <v>1519</v>
      </c>
    </row>
    <row r="150" spans="1:5" ht="26.4" x14ac:dyDescent="0.25">
      <c r="D150" s="277" t="s">
        <v>2817</v>
      </c>
      <c r="E150" s="280" t="s">
        <v>1520</v>
      </c>
    </row>
    <row r="151" spans="1:5" ht="26.4" x14ac:dyDescent="0.25">
      <c r="D151" s="277" t="s">
        <v>2818</v>
      </c>
      <c r="E151" s="280" t="s">
        <v>1521</v>
      </c>
    </row>
    <row r="152" spans="1:5" ht="26.4" x14ac:dyDescent="0.25">
      <c r="D152" s="277" t="s">
        <v>2819</v>
      </c>
      <c r="E152" s="280" t="s">
        <v>1522</v>
      </c>
    </row>
    <row r="153" spans="1:5" ht="26.4" x14ac:dyDescent="0.25">
      <c r="D153" s="277" t="s">
        <v>2820</v>
      </c>
      <c r="E153" s="280" t="s">
        <v>1523</v>
      </c>
    </row>
    <row r="154" spans="1:5" x14ac:dyDescent="0.25">
      <c r="D154" s="277">
        <v>72636</v>
      </c>
      <c r="E154" s="278" t="s">
        <v>1524</v>
      </c>
    </row>
    <row r="155" spans="1:5" x14ac:dyDescent="0.25">
      <c r="D155" s="277">
        <v>72637</v>
      </c>
      <c r="E155" s="278" t="s">
        <v>1525</v>
      </c>
    </row>
    <row r="156" spans="1:5" ht="26.4" x14ac:dyDescent="0.25">
      <c r="D156" s="277" t="s">
        <v>2821</v>
      </c>
      <c r="E156" s="280" t="s">
        <v>1526</v>
      </c>
    </row>
    <row r="157" spans="1:5" s="216" customFormat="1" x14ac:dyDescent="0.25">
      <c r="A157" s="263"/>
      <c r="B157" s="263"/>
      <c r="C157" s="275" t="s">
        <v>2822</v>
      </c>
      <c r="D157" s="263"/>
      <c r="E157" s="279" t="s">
        <v>1527</v>
      </c>
    </row>
    <row r="158" spans="1:5" ht="26.4" x14ac:dyDescent="0.25">
      <c r="D158" s="277" t="s">
        <v>2823</v>
      </c>
      <c r="E158" s="280" t="s">
        <v>1527</v>
      </c>
    </row>
    <row r="159" spans="1:5" s="346" customFormat="1" ht="12.75" customHeight="1" x14ac:dyDescent="0.3">
      <c r="A159" s="344" t="s">
        <v>2824</v>
      </c>
      <c r="B159" s="340"/>
      <c r="C159" s="340"/>
      <c r="D159" s="340"/>
      <c r="E159" s="345" t="s">
        <v>2825</v>
      </c>
    </row>
    <row r="160" spans="1:5" s="214" customFormat="1" ht="13.5" customHeight="1" x14ac:dyDescent="0.3">
      <c r="A160" s="263"/>
      <c r="B160" s="275" t="s">
        <v>2826</v>
      </c>
      <c r="C160" s="263"/>
      <c r="D160" s="263"/>
      <c r="E160" s="279" t="s">
        <v>2825</v>
      </c>
    </row>
    <row r="161" spans="1:5" s="216" customFormat="1" x14ac:dyDescent="0.25">
      <c r="A161" s="263"/>
      <c r="B161" s="263"/>
      <c r="C161" s="275" t="s">
        <v>2827</v>
      </c>
      <c r="D161" s="263"/>
      <c r="E161" s="279" t="s">
        <v>1533</v>
      </c>
    </row>
    <row r="162" spans="1:5" ht="26.4" x14ac:dyDescent="0.25">
      <c r="D162" s="277" t="s">
        <v>2828</v>
      </c>
      <c r="E162" s="280" t="s">
        <v>1313</v>
      </c>
    </row>
    <row r="163" spans="1:5" ht="26.4" x14ac:dyDescent="0.25">
      <c r="D163" s="277" t="s">
        <v>2829</v>
      </c>
      <c r="E163" s="280" t="s">
        <v>1314</v>
      </c>
    </row>
    <row r="164" spans="1:5" s="216" customFormat="1" x14ac:dyDescent="0.25">
      <c r="A164" s="263"/>
      <c r="B164" s="263"/>
      <c r="C164" s="275">
        <v>7312</v>
      </c>
      <c r="D164" s="263"/>
      <c r="E164" s="279" t="s">
        <v>1535</v>
      </c>
    </row>
    <row r="165" spans="1:5" x14ac:dyDescent="0.25">
      <c r="D165" s="277">
        <v>73121</v>
      </c>
      <c r="E165" s="280" t="s">
        <v>1536</v>
      </c>
    </row>
    <row r="166" spans="1:5" x14ac:dyDescent="0.25">
      <c r="D166" s="277">
        <v>73122</v>
      </c>
      <c r="E166" s="280" t="s">
        <v>1537</v>
      </c>
    </row>
    <row r="167" spans="1:5" x14ac:dyDescent="0.25">
      <c r="D167" s="277">
        <v>73123</v>
      </c>
      <c r="E167" s="280" t="s">
        <v>1538</v>
      </c>
    </row>
    <row r="168" spans="1:5" x14ac:dyDescent="0.25">
      <c r="D168" s="277">
        <v>73124</v>
      </c>
      <c r="E168" s="280" t="s">
        <v>1539</v>
      </c>
    </row>
    <row r="169" spans="1:5" x14ac:dyDescent="0.25">
      <c r="D169" s="277">
        <v>73125</v>
      </c>
      <c r="E169" s="280" t="s">
        <v>1540</v>
      </c>
    </row>
    <row r="170" spans="1:5" ht="26.4" x14ac:dyDescent="0.25">
      <c r="D170" s="282" t="s">
        <v>2830</v>
      </c>
      <c r="E170" s="272" t="s">
        <v>1542</v>
      </c>
    </row>
    <row r="171" spans="1:5" x14ac:dyDescent="0.25">
      <c r="D171" s="277">
        <v>73129</v>
      </c>
      <c r="E171" s="280" t="s">
        <v>1543</v>
      </c>
    </row>
    <row r="172" spans="1:5" s="213" customFormat="1" ht="17.399999999999999" x14ac:dyDescent="0.3">
      <c r="A172" s="275" t="s">
        <v>2831</v>
      </c>
      <c r="B172" s="263"/>
      <c r="C172" s="263"/>
      <c r="D172" s="263"/>
      <c r="E172" s="279" t="s">
        <v>2832</v>
      </c>
    </row>
    <row r="173" spans="1:5" s="214" customFormat="1" ht="15.6" x14ac:dyDescent="0.3">
      <c r="A173" s="263"/>
      <c r="B173" s="275" t="s">
        <v>2833</v>
      </c>
      <c r="C173" s="263"/>
      <c r="D173" s="263"/>
      <c r="E173" s="279" t="s">
        <v>2834</v>
      </c>
    </row>
    <row r="174" spans="1:5" s="216" customFormat="1" x14ac:dyDescent="0.25">
      <c r="A174" s="263"/>
      <c r="B174" s="263"/>
      <c r="C174" s="275" t="s">
        <v>2835</v>
      </c>
      <c r="D174" s="263"/>
      <c r="E174" s="279" t="s">
        <v>1549</v>
      </c>
    </row>
    <row r="175" spans="1:5" x14ac:dyDescent="0.25">
      <c r="D175" s="277">
        <v>74111</v>
      </c>
      <c r="E175" s="280" t="s">
        <v>2836</v>
      </c>
    </row>
    <row r="176" spans="1:5" s="213" customFormat="1" ht="17.399999999999999" x14ac:dyDescent="0.3">
      <c r="A176" s="275" t="s">
        <v>2837</v>
      </c>
      <c r="B176" s="263"/>
      <c r="C176" s="263"/>
      <c r="D176" s="263"/>
      <c r="E176" s="279" t="s">
        <v>2674</v>
      </c>
    </row>
    <row r="177" spans="1:5" s="214" customFormat="1" ht="15.6" x14ac:dyDescent="0.3">
      <c r="A177" s="263"/>
      <c r="B177" s="275" t="s">
        <v>2838</v>
      </c>
      <c r="C177" s="263"/>
      <c r="D177" s="263"/>
      <c r="E177" s="279" t="s">
        <v>2674</v>
      </c>
    </row>
    <row r="178" spans="1:5" s="216" customFormat="1" x14ac:dyDescent="0.25">
      <c r="A178" s="263"/>
      <c r="B178" s="263"/>
      <c r="C178" s="275" t="s">
        <v>2839</v>
      </c>
      <c r="D178" s="263"/>
      <c r="E178" s="279" t="s">
        <v>2674</v>
      </c>
    </row>
    <row r="179" spans="1:5" ht="26.4" x14ac:dyDescent="0.25">
      <c r="D179" s="277" t="s">
        <v>2840</v>
      </c>
      <c r="E179" s="280" t="s">
        <v>2674</v>
      </c>
    </row>
    <row r="193" s="221" customFormat="1" x14ac:dyDescent="0.25"/>
    <row r="194" s="221" customFormat="1" x14ac:dyDescent="0.25"/>
    <row r="195" s="221" customFormat="1" x14ac:dyDescent="0.25"/>
    <row r="196" s="221" customFormat="1" x14ac:dyDescent="0.25"/>
    <row r="197" s="221" customFormat="1" x14ac:dyDescent="0.25"/>
    <row r="198" s="221" customFormat="1" x14ac:dyDescent="0.25"/>
    <row r="199" s="221" customFormat="1" x14ac:dyDescent="0.25"/>
    <row r="200" s="221" customFormat="1" x14ac:dyDescent="0.25"/>
    <row r="201" s="221" customFormat="1" x14ac:dyDescent="0.25"/>
    <row r="202" s="221" customFormat="1" x14ac:dyDescent="0.25"/>
    <row r="203" s="221" customFormat="1" x14ac:dyDescent="0.25"/>
    <row r="204" s="221" customFormat="1" x14ac:dyDescent="0.25"/>
    <row r="205" s="221" customFormat="1" x14ac:dyDescent="0.25"/>
    <row r="206" s="221" customFormat="1" x14ac:dyDescent="0.25"/>
    <row r="207" s="221" customFormat="1" x14ac:dyDescent="0.25"/>
    <row r="208" s="221" customFormat="1" x14ac:dyDescent="0.25"/>
    <row r="209" s="221" customFormat="1" x14ac:dyDescent="0.25"/>
    <row r="210" s="221" customFormat="1" x14ac:dyDescent="0.25"/>
    <row r="211" s="221" customFormat="1" x14ac:dyDescent="0.25"/>
    <row r="212" s="221" customFormat="1" x14ac:dyDescent="0.25"/>
    <row r="213" s="221" customFormat="1" x14ac:dyDescent="0.25"/>
    <row r="214" s="221" customFormat="1" x14ac:dyDescent="0.25"/>
    <row r="215" s="221" customFormat="1" x14ac:dyDescent="0.25"/>
    <row r="216" s="221" customFormat="1" x14ac:dyDescent="0.25"/>
    <row r="217" s="221" customFormat="1" x14ac:dyDescent="0.25"/>
    <row r="218" s="221" customFormat="1" x14ac:dyDescent="0.25"/>
    <row r="219" s="221" customFormat="1" x14ac:dyDescent="0.25"/>
    <row r="220" s="221" customFormat="1" x14ac:dyDescent="0.25"/>
    <row r="221" s="221" customFormat="1" x14ac:dyDescent="0.25"/>
    <row r="222" s="221" customFormat="1" x14ac:dyDescent="0.25"/>
    <row r="223" s="221" customFormat="1" x14ac:dyDescent="0.25"/>
    <row r="224" s="221" customFormat="1" x14ac:dyDescent="0.25"/>
    <row r="225" s="221" customFormat="1" x14ac:dyDescent="0.25"/>
    <row r="226" s="221" customFormat="1" x14ac:dyDescent="0.25"/>
    <row r="227" s="221" customFormat="1" x14ac:dyDescent="0.25"/>
    <row r="228" s="221" customFormat="1" x14ac:dyDescent="0.25"/>
    <row r="229" s="221" customFormat="1" x14ac:dyDescent="0.25"/>
    <row r="230" s="221" customFormat="1" x14ac:dyDescent="0.25"/>
    <row r="231" s="221" customFormat="1" x14ac:dyDescent="0.25"/>
    <row r="232" s="221" customFormat="1" x14ac:dyDescent="0.25"/>
    <row r="233" s="221" customFormat="1" x14ac:dyDescent="0.25"/>
    <row r="234" s="221" customFormat="1" x14ac:dyDescent="0.25"/>
    <row r="235" s="221" customFormat="1" x14ac:dyDescent="0.25"/>
    <row r="236" s="221" customFormat="1" x14ac:dyDescent="0.25"/>
    <row r="237" s="221" customFormat="1" x14ac:dyDescent="0.25"/>
    <row r="238" s="221" customFormat="1" x14ac:dyDescent="0.25"/>
    <row r="239" s="221" customFormat="1" x14ac:dyDescent="0.25"/>
    <row r="240" s="221" customFormat="1" x14ac:dyDescent="0.25"/>
    <row r="241" s="221" customFormat="1" x14ac:dyDescent="0.25"/>
    <row r="242" s="221" customFormat="1" x14ac:dyDescent="0.25"/>
    <row r="243" s="221" customFormat="1" x14ac:dyDescent="0.25"/>
    <row r="244" s="221" customFormat="1" x14ac:dyDescent="0.25"/>
    <row r="245" s="221" customFormat="1" x14ac:dyDescent="0.25"/>
    <row r="246" s="221" customFormat="1" x14ac:dyDescent="0.25"/>
    <row r="247" s="221" customFormat="1" x14ac:dyDescent="0.25"/>
    <row r="248" s="221" customFormat="1" x14ac:dyDescent="0.25"/>
    <row r="249" s="221" customFormat="1" x14ac:dyDescent="0.25"/>
    <row r="250" s="221" customFormat="1" x14ac:dyDescent="0.25"/>
    <row r="251" s="221" customFormat="1" x14ac:dyDescent="0.25"/>
    <row r="252" s="221" customFormat="1" x14ac:dyDescent="0.25"/>
    <row r="253" s="221" customFormat="1" x14ac:dyDescent="0.25"/>
    <row r="254" s="221" customFormat="1" x14ac:dyDescent="0.25"/>
    <row r="255" s="221" customFormat="1" x14ac:dyDescent="0.25"/>
    <row r="256" s="221" customFormat="1" x14ac:dyDescent="0.25"/>
    <row r="257" s="221" customFormat="1" x14ac:dyDescent="0.25"/>
    <row r="258" s="221" customFormat="1" x14ac:dyDescent="0.25"/>
    <row r="259" s="221" customFormat="1" x14ac:dyDescent="0.25"/>
    <row r="260" s="221" customFormat="1" x14ac:dyDescent="0.25"/>
    <row r="261" s="221" customFormat="1" x14ac:dyDescent="0.25"/>
    <row r="262" s="221" customFormat="1" x14ac:dyDescent="0.25"/>
    <row r="263" s="221" customFormat="1" x14ac:dyDescent="0.25"/>
    <row r="264" s="221" customFormat="1" x14ac:dyDescent="0.25"/>
    <row r="265" s="221" customFormat="1" x14ac:dyDescent="0.25"/>
    <row r="266" s="221" customFormat="1" x14ac:dyDescent="0.25"/>
    <row r="267" s="221" customFormat="1" x14ac:dyDescent="0.25"/>
    <row r="268" s="221" customFormat="1" x14ac:dyDescent="0.25"/>
    <row r="269" s="221" customFormat="1" x14ac:dyDescent="0.25"/>
    <row r="270" s="221" customFormat="1" x14ac:dyDescent="0.25"/>
    <row r="271" s="221" customFormat="1" x14ac:dyDescent="0.25"/>
    <row r="272" s="221" customFormat="1" x14ac:dyDescent="0.25"/>
    <row r="273" s="221" customFormat="1" x14ac:dyDescent="0.25"/>
    <row r="274" s="221" customFormat="1" x14ac:dyDescent="0.25"/>
    <row r="275" s="221" customFormat="1" x14ac:dyDescent="0.25"/>
    <row r="276" s="221" customFormat="1" x14ac:dyDescent="0.25"/>
    <row r="277" s="221" customFormat="1" x14ac:dyDescent="0.25"/>
    <row r="278" s="221" customFormat="1" x14ac:dyDescent="0.25"/>
    <row r="279" s="221" customFormat="1" x14ac:dyDescent="0.25"/>
    <row r="280" s="221" customFormat="1" x14ac:dyDescent="0.25"/>
    <row r="281" s="221" customFormat="1" x14ac:dyDescent="0.25"/>
    <row r="282" s="221" customFormat="1" x14ac:dyDescent="0.25"/>
    <row r="283" s="221" customFormat="1" x14ac:dyDescent="0.25"/>
    <row r="284" s="221" customFormat="1" x14ac:dyDescent="0.25"/>
    <row r="285" s="221" customFormat="1" x14ac:dyDescent="0.25"/>
    <row r="286" s="221" customFormat="1" x14ac:dyDescent="0.25"/>
    <row r="287" s="221" customFormat="1" x14ac:dyDescent="0.25"/>
    <row r="288" s="221" customFormat="1" x14ac:dyDescent="0.25"/>
    <row r="289" s="221" customFormat="1" x14ac:dyDescent="0.25"/>
    <row r="290" s="221" customFormat="1" x14ac:dyDescent="0.25"/>
    <row r="291" s="221" customFormat="1" x14ac:dyDescent="0.25"/>
    <row r="292" s="221" customFormat="1" x14ac:dyDescent="0.25"/>
    <row r="293" s="221" customFormat="1" x14ac:dyDescent="0.25"/>
    <row r="294" s="221" customFormat="1" x14ac:dyDescent="0.25"/>
    <row r="295" s="221" customFormat="1" x14ac:dyDescent="0.25"/>
    <row r="296" s="221" customFormat="1" x14ac:dyDescent="0.25"/>
    <row r="297" s="221" customFormat="1" x14ac:dyDescent="0.25"/>
    <row r="298" s="221" customFormat="1" x14ac:dyDescent="0.25"/>
    <row r="299" s="221" customFormat="1" x14ac:dyDescent="0.25"/>
    <row r="300" s="221" customFormat="1" x14ac:dyDescent="0.25"/>
    <row r="301" s="221" customFormat="1" x14ac:dyDescent="0.25"/>
    <row r="302" s="221" customFormat="1" x14ac:dyDescent="0.25"/>
    <row r="303" s="221" customFormat="1" x14ac:dyDescent="0.25"/>
    <row r="304" s="221" customFormat="1" x14ac:dyDescent="0.25"/>
    <row r="305" s="221" customFormat="1" x14ac:dyDescent="0.25"/>
    <row r="306" s="221" customFormat="1" x14ac:dyDescent="0.25"/>
    <row r="307" s="221" customFormat="1" x14ac:dyDescent="0.25"/>
    <row r="308" s="221" customFormat="1" x14ac:dyDescent="0.25"/>
    <row r="309" s="221" customFormat="1" x14ac:dyDescent="0.25"/>
    <row r="310" s="221" customFormat="1" x14ac:dyDescent="0.25"/>
    <row r="311" s="221" customFormat="1" x14ac:dyDescent="0.25"/>
    <row r="312" s="221" customFormat="1" x14ac:dyDescent="0.25"/>
    <row r="313" s="221" customFormat="1" x14ac:dyDescent="0.25"/>
    <row r="314" s="221" customFormat="1" x14ac:dyDescent="0.25"/>
    <row r="315" s="221" customFormat="1" x14ac:dyDescent="0.25"/>
    <row r="316" s="221" customFormat="1" x14ac:dyDescent="0.25"/>
    <row r="317" s="221" customFormat="1" x14ac:dyDescent="0.25"/>
    <row r="318" s="221" customFormat="1" x14ac:dyDescent="0.25"/>
    <row r="319" s="221" customFormat="1" x14ac:dyDescent="0.25"/>
    <row r="320" s="221" customFormat="1" x14ac:dyDescent="0.25"/>
    <row r="321" s="221" customFormat="1" x14ac:dyDescent="0.25"/>
    <row r="322" s="221" customFormat="1" x14ac:dyDescent="0.25"/>
    <row r="323" s="221" customFormat="1" x14ac:dyDescent="0.25"/>
    <row r="324" s="221" customFormat="1" x14ac:dyDescent="0.25"/>
    <row r="325" s="221" customFormat="1" x14ac:dyDescent="0.25"/>
    <row r="326" s="221" customFormat="1" x14ac:dyDescent="0.25"/>
    <row r="327" s="221" customFormat="1" x14ac:dyDescent="0.25"/>
    <row r="328" s="221" customFormat="1" x14ac:dyDescent="0.25"/>
    <row r="329" s="221" customFormat="1" x14ac:dyDescent="0.25"/>
    <row r="330" s="221" customFormat="1" x14ac:dyDescent="0.25"/>
    <row r="331" s="221" customFormat="1" x14ac:dyDescent="0.25"/>
    <row r="332" s="221" customFormat="1" x14ac:dyDescent="0.25"/>
    <row r="333" s="221" customFormat="1" x14ac:dyDescent="0.25"/>
    <row r="334" s="221" customFormat="1" x14ac:dyDescent="0.25"/>
    <row r="335" s="221" customFormat="1" x14ac:dyDescent="0.25"/>
    <row r="336" s="221" customFormat="1" x14ac:dyDescent="0.25"/>
    <row r="337" s="221" customFormat="1" x14ac:dyDescent="0.25"/>
    <row r="338" s="221" customFormat="1" x14ac:dyDescent="0.25"/>
    <row r="339" s="221" customFormat="1" x14ac:dyDescent="0.25"/>
    <row r="340" s="221" customFormat="1" x14ac:dyDescent="0.25"/>
    <row r="341" s="221" customFormat="1" x14ac:dyDescent="0.25"/>
    <row r="342" s="221" customFormat="1" x14ac:dyDescent="0.25"/>
    <row r="343" s="221" customFormat="1" x14ac:dyDescent="0.25"/>
    <row r="344" s="221" customFormat="1" x14ac:dyDescent="0.25"/>
    <row r="345" s="221" customFormat="1" x14ac:dyDescent="0.25"/>
    <row r="346" s="221" customFormat="1" x14ac:dyDescent="0.25"/>
    <row r="347" s="221" customFormat="1" x14ac:dyDescent="0.25"/>
    <row r="348" s="221" customFormat="1" x14ac:dyDescent="0.25"/>
    <row r="349" s="221" customFormat="1" x14ac:dyDescent="0.25"/>
    <row r="350" s="221" customFormat="1" x14ac:dyDescent="0.25"/>
    <row r="351" s="221" customFormat="1" x14ac:dyDescent="0.25"/>
    <row r="352" s="221" customFormat="1" x14ac:dyDescent="0.25"/>
    <row r="353" s="221" customFormat="1" x14ac:dyDescent="0.25"/>
    <row r="354" s="221" customFormat="1" x14ac:dyDescent="0.25"/>
    <row r="355" s="221" customFormat="1" x14ac:dyDescent="0.25"/>
    <row r="356" s="221" customFormat="1" x14ac:dyDescent="0.25"/>
    <row r="357" s="221" customFormat="1" x14ac:dyDescent="0.25"/>
    <row r="358" s="221" customFormat="1" x14ac:dyDescent="0.25"/>
    <row r="359" s="221" customFormat="1" x14ac:dyDescent="0.25"/>
    <row r="360" s="221" customFormat="1" x14ac:dyDescent="0.25"/>
    <row r="361" s="221" customFormat="1" x14ac:dyDescent="0.25"/>
    <row r="362" s="221" customFormat="1" x14ac:dyDescent="0.25"/>
    <row r="363" s="221" customFormat="1" x14ac:dyDescent="0.25"/>
    <row r="364" s="221" customFormat="1" x14ac:dyDescent="0.25"/>
    <row r="365" s="221" customFormat="1" x14ac:dyDescent="0.25"/>
    <row r="366" s="221" customFormat="1" x14ac:dyDescent="0.25"/>
    <row r="367" s="221" customFormat="1" x14ac:dyDescent="0.25"/>
    <row r="368" s="221" customFormat="1" x14ac:dyDescent="0.25"/>
    <row r="369" s="221" customFormat="1" x14ac:dyDescent="0.25"/>
    <row r="370" s="221" customFormat="1" x14ac:dyDescent="0.25"/>
    <row r="371" s="221" customFormat="1" x14ac:dyDescent="0.25"/>
    <row r="372" s="221" customFormat="1" x14ac:dyDescent="0.25"/>
    <row r="373" s="221" customFormat="1" x14ac:dyDescent="0.25"/>
    <row r="374" s="221" customFormat="1" x14ac:dyDescent="0.25"/>
    <row r="375" s="221" customFormat="1" x14ac:dyDescent="0.25"/>
    <row r="376" s="221" customFormat="1" x14ac:dyDescent="0.25"/>
    <row r="377" s="221" customFormat="1" x14ac:dyDescent="0.25"/>
    <row r="378" s="221" customFormat="1" x14ac:dyDescent="0.25"/>
    <row r="379" s="221" customFormat="1" x14ac:dyDescent="0.25"/>
    <row r="380" s="221" customFormat="1" x14ac:dyDescent="0.25"/>
    <row r="381" s="221" customFormat="1" x14ac:dyDescent="0.25"/>
    <row r="382" s="221" customFormat="1" x14ac:dyDescent="0.25"/>
    <row r="383" s="221" customFormat="1" x14ac:dyDescent="0.25"/>
    <row r="384" s="221" customFormat="1" x14ac:dyDescent="0.25"/>
    <row r="385" s="221" customFormat="1" x14ac:dyDescent="0.25"/>
    <row r="386" s="221" customFormat="1" x14ac:dyDescent="0.25"/>
    <row r="387" s="221" customFormat="1" x14ac:dyDescent="0.25"/>
    <row r="388" s="221" customFormat="1" x14ac:dyDescent="0.25"/>
    <row r="389" s="221" customFormat="1" x14ac:dyDescent="0.25"/>
    <row r="390" s="221" customFormat="1" x14ac:dyDescent="0.25"/>
    <row r="391" s="221" customFormat="1" x14ac:dyDescent="0.25"/>
    <row r="392" s="221" customFormat="1" x14ac:dyDescent="0.25"/>
    <row r="393" s="221" customFormat="1" x14ac:dyDescent="0.25"/>
    <row r="394" s="221" customFormat="1" x14ac:dyDescent="0.25"/>
    <row r="395" s="221" customFormat="1" x14ac:dyDescent="0.25"/>
    <row r="396" s="221" customFormat="1" x14ac:dyDescent="0.25"/>
    <row r="397" s="221" customFormat="1" x14ac:dyDescent="0.25"/>
    <row r="398" s="221" customFormat="1" x14ac:dyDescent="0.25"/>
    <row r="399" s="221" customFormat="1" x14ac:dyDescent="0.25"/>
    <row r="400" s="221" customFormat="1" x14ac:dyDescent="0.25"/>
    <row r="401" s="221" customFormat="1" x14ac:dyDescent="0.25"/>
    <row r="402" s="221" customFormat="1" x14ac:dyDescent="0.25"/>
    <row r="403" s="221" customFormat="1" x14ac:dyDescent="0.25"/>
    <row r="404" s="221" customFormat="1" x14ac:dyDescent="0.25"/>
    <row r="405" s="221" customFormat="1" x14ac:dyDescent="0.25"/>
    <row r="406" s="221" customFormat="1" x14ac:dyDescent="0.25"/>
    <row r="407" s="221" customFormat="1" x14ac:dyDescent="0.25"/>
    <row r="408" s="221" customFormat="1" x14ac:dyDescent="0.25"/>
    <row r="409" s="221" customFormat="1" x14ac:dyDescent="0.25"/>
    <row r="410" s="221" customFormat="1" x14ac:dyDescent="0.25"/>
    <row r="411" s="221" customFormat="1" x14ac:dyDescent="0.25"/>
    <row r="412" s="221" customFormat="1" x14ac:dyDescent="0.25"/>
    <row r="413" s="221" customFormat="1" x14ac:dyDescent="0.25"/>
    <row r="414" s="221" customFormat="1" x14ac:dyDescent="0.25"/>
    <row r="415" s="221" customFormat="1" x14ac:dyDescent="0.25"/>
    <row r="416" s="221" customFormat="1" x14ac:dyDescent="0.25"/>
    <row r="417" s="221" customFormat="1" x14ac:dyDescent="0.25"/>
    <row r="418" s="221" customFormat="1" x14ac:dyDescent="0.25"/>
    <row r="419" s="221" customFormat="1" x14ac:dyDescent="0.25"/>
    <row r="420" s="221" customFormat="1" x14ac:dyDescent="0.25"/>
    <row r="421" s="221" customFormat="1" x14ac:dyDescent="0.25"/>
    <row r="422" s="221" customFormat="1" x14ac:dyDescent="0.25"/>
    <row r="423" s="221" customFormat="1" x14ac:dyDescent="0.25"/>
    <row r="424" s="221" customFormat="1" x14ac:dyDescent="0.25"/>
    <row r="425" s="221" customFormat="1" x14ac:dyDescent="0.25"/>
    <row r="426" s="221" customFormat="1" x14ac:dyDescent="0.25"/>
    <row r="427" s="221" customFormat="1" x14ac:dyDescent="0.25"/>
    <row r="428" s="221" customFormat="1" x14ac:dyDescent="0.25"/>
    <row r="429" s="221" customFormat="1" x14ac:dyDescent="0.25"/>
    <row r="430" s="221" customFormat="1" x14ac:dyDescent="0.25"/>
    <row r="431" s="221" customFormat="1" x14ac:dyDescent="0.25"/>
    <row r="432" s="221" customFormat="1" x14ac:dyDescent="0.25"/>
    <row r="433" s="221" customFormat="1" x14ac:dyDescent="0.25"/>
    <row r="434" s="221" customFormat="1" x14ac:dyDescent="0.25"/>
    <row r="435" s="221" customFormat="1" x14ac:dyDescent="0.25"/>
    <row r="436" s="221" customFormat="1" x14ac:dyDescent="0.25"/>
    <row r="437" s="221" customFormat="1" x14ac:dyDescent="0.25"/>
    <row r="438" s="221" customFormat="1" x14ac:dyDescent="0.25"/>
    <row r="439" s="221" customFormat="1" x14ac:dyDescent="0.25"/>
    <row r="440" s="221" customFormat="1" x14ac:dyDescent="0.25"/>
    <row r="441" s="221" customFormat="1" x14ac:dyDescent="0.25"/>
    <row r="442" s="221" customFormat="1" x14ac:dyDescent="0.25"/>
    <row r="443" s="221" customFormat="1" x14ac:dyDescent="0.25"/>
    <row r="444" s="221" customFormat="1" x14ac:dyDescent="0.25"/>
    <row r="445" s="221" customFormat="1" x14ac:dyDescent="0.25"/>
    <row r="446" s="221" customFormat="1" x14ac:dyDescent="0.25"/>
    <row r="447" s="221" customFormat="1" x14ac:dyDescent="0.25"/>
    <row r="448" s="221" customFormat="1" x14ac:dyDescent="0.25"/>
    <row r="449" s="221" customFormat="1" x14ac:dyDescent="0.25"/>
    <row r="450" s="221" customFormat="1" x14ac:dyDescent="0.25"/>
    <row r="451" s="221" customFormat="1" x14ac:dyDescent="0.25"/>
    <row r="452" s="221" customFormat="1" x14ac:dyDescent="0.25"/>
    <row r="453" s="221" customFormat="1" x14ac:dyDescent="0.25"/>
    <row r="454" s="221" customFormat="1" x14ac:dyDescent="0.25"/>
    <row r="455" s="221" customFormat="1" x14ac:dyDescent="0.25"/>
    <row r="456" s="221" customFormat="1" x14ac:dyDescent="0.25"/>
    <row r="457" s="221" customFormat="1" x14ac:dyDescent="0.25"/>
    <row r="458" s="221" customFormat="1" x14ac:dyDescent="0.25"/>
    <row r="459" s="221" customFormat="1" x14ac:dyDescent="0.25"/>
    <row r="460" s="221" customFormat="1" x14ac:dyDescent="0.25"/>
    <row r="461" s="221" customFormat="1" x14ac:dyDescent="0.25"/>
    <row r="462" s="221" customFormat="1" x14ac:dyDescent="0.25"/>
    <row r="463" s="221" customFormat="1" x14ac:dyDescent="0.25"/>
    <row r="464" s="221" customFormat="1" x14ac:dyDescent="0.25"/>
    <row r="465" s="221" customFormat="1" x14ac:dyDescent="0.25"/>
    <row r="466" s="221" customFormat="1" x14ac:dyDescent="0.25"/>
    <row r="467" s="221" customFormat="1" x14ac:dyDescent="0.25"/>
    <row r="468" s="221" customFormat="1" x14ac:dyDescent="0.25"/>
    <row r="469" s="221" customFormat="1" x14ac:dyDescent="0.25"/>
    <row r="470" s="221" customFormat="1" x14ac:dyDescent="0.25"/>
    <row r="471" s="221" customFormat="1" x14ac:dyDescent="0.25"/>
    <row r="472" s="221" customFormat="1" x14ac:dyDescent="0.25"/>
    <row r="473" s="221" customFormat="1" x14ac:dyDescent="0.25"/>
    <row r="474" s="221" customFormat="1" x14ac:dyDescent="0.25"/>
    <row r="475" s="221" customFormat="1" x14ac:dyDescent="0.25"/>
    <row r="476" s="221" customFormat="1" x14ac:dyDescent="0.25"/>
    <row r="477" s="221" customFormat="1" x14ac:dyDescent="0.25"/>
    <row r="478" s="221" customFormat="1" x14ac:dyDescent="0.25"/>
    <row r="479" s="221" customFormat="1" x14ac:dyDescent="0.25"/>
    <row r="480" s="221" customFormat="1" x14ac:dyDescent="0.25"/>
    <row r="481" s="221" customFormat="1" x14ac:dyDescent="0.25"/>
    <row r="482" s="221" customFormat="1" x14ac:dyDescent="0.25"/>
    <row r="483" s="221" customFormat="1" x14ac:dyDescent="0.25"/>
    <row r="484" s="221" customFormat="1" x14ac:dyDescent="0.25"/>
    <row r="485" s="221" customFormat="1" x14ac:dyDescent="0.25"/>
    <row r="486" s="221" customFormat="1" x14ac:dyDescent="0.25"/>
    <row r="487" s="221" customFormat="1" x14ac:dyDescent="0.25"/>
    <row r="488" s="221" customFormat="1" x14ac:dyDescent="0.25"/>
    <row r="489" s="221" customFormat="1" x14ac:dyDescent="0.25"/>
    <row r="490" s="221" customFormat="1" x14ac:dyDescent="0.25"/>
    <row r="491" s="221" customFormat="1" x14ac:dyDescent="0.25"/>
    <row r="492" s="221" customFormat="1" x14ac:dyDescent="0.25"/>
    <row r="493" s="221" customFormat="1" x14ac:dyDescent="0.25"/>
    <row r="494" s="221" customFormat="1" x14ac:dyDescent="0.25"/>
    <row r="495" s="221" customFormat="1" x14ac:dyDescent="0.25"/>
    <row r="496" s="221" customFormat="1" x14ac:dyDescent="0.25"/>
    <row r="497" s="221" customFormat="1" x14ac:dyDescent="0.25"/>
    <row r="498" s="221" customFormat="1" x14ac:dyDescent="0.25"/>
    <row r="499" s="221" customFormat="1" x14ac:dyDescent="0.25"/>
    <row r="500" s="221" customFormat="1" x14ac:dyDescent="0.25"/>
    <row r="501" s="221" customFormat="1" x14ac:dyDescent="0.25"/>
    <row r="502" s="221" customFormat="1" x14ac:dyDescent="0.25"/>
    <row r="503" s="221" customFormat="1" x14ac:dyDescent="0.25"/>
    <row r="504" s="221" customFormat="1" x14ac:dyDescent="0.25"/>
    <row r="505" s="221" customFormat="1" x14ac:dyDescent="0.25"/>
    <row r="506" s="221" customFormat="1" x14ac:dyDescent="0.25"/>
    <row r="507" s="221" customFormat="1" x14ac:dyDescent="0.25"/>
    <row r="508" s="221" customFormat="1" x14ac:dyDescent="0.25"/>
    <row r="509" s="221" customFormat="1" x14ac:dyDescent="0.25"/>
    <row r="510" s="221" customFormat="1" x14ac:dyDescent="0.25"/>
    <row r="511" s="221" customFormat="1" x14ac:dyDescent="0.25"/>
    <row r="512" s="221" customFormat="1" x14ac:dyDescent="0.25"/>
    <row r="513" s="221" customFormat="1" x14ac:dyDescent="0.25"/>
    <row r="514" s="221" customFormat="1" x14ac:dyDescent="0.25"/>
    <row r="515" s="221" customFormat="1" x14ac:dyDescent="0.25"/>
    <row r="516" s="221" customFormat="1" x14ac:dyDescent="0.25"/>
    <row r="517" s="221" customFormat="1" x14ac:dyDescent="0.25"/>
    <row r="518" s="221" customFormat="1" x14ac:dyDescent="0.25"/>
    <row r="519" s="221" customFormat="1" x14ac:dyDescent="0.25"/>
    <row r="520" s="221" customFormat="1" x14ac:dyDescent="0.25"/>
    <row r="521" s="221" customFormat="1" x14ac:dyDescent="0.25"/>
    <row r="522" s="221" customFormat="1" x14ac:dyDescent="0.25"/>
    <row r="523" s="221" customFormat="1" x14ac:dyDescent="0.25"/>
    <row r="524" s="221" customFormat="1" x14ac:dyDescent="0.25"/>
    <row r="525" s="221" customFormat="1" x14ac:dyDescent="0.25"/>
    <row r="526" s="221" customFormat="1" x14ac:dyDescent="0.25"/>
    <row r="527" s="221" customFormat="1" x14ac:dyDescent="0.25"/>
    <row r="528" s="221" customFormat="1" x14ac:dyDescent="0.25"/>
    <row r="529" s="221" customFormat="1" x14ac:dyDescent="0.25"/>
    <row r="530" s="221" customFormat="1" x14ac:dyDescent="0.25"/>
    <row r="531" s="221" customFormat="1" x14ac:dyDescent="0.25"/>
    <row r="532" s="221" customFormat="1" x14ac:dyDescent="0.25"/>
    <row r="533" s="221" customFormat="1" x14ac:dyDescent="0.25"/>
    <row r="534" s="221" customFormat="1" x14ac:dyDescent="0.25"/>
    <row r="535" s="221" customFormat="1" x14ac:dyDescent="0.25"/>
    <row r="536" s="221" customFormat="1" x14ac:dyDescent="0.25"/>
    <row r="537" s="221" customFormat="1" x14ac:dyDescent="0.25"/>
    <row r="538" s="221" customFormat="1" x14ac:dyDescent="0.25"/>
    <row r="539" s="221" customFormat="1" x14ac:dyDescent="0.25"/>
    <row r="540" s="221" customFormat="1" x14ac:dyDescent="0.25"/>
    <row r="541" s="221" customFormat="1" x14ac:dyDescent="0.25"/>
    <row r="542" s="221" customFormat="1" x14ac:dyDescent="0.25"/>
    <row r="543" s="221" customFormat="1" x14ac:dyDescent="0.25"/>
    <row r="544" s="221" customFormat="1" x14ac:dyDescent="0.25"/>
    <row r="545" s="221" customFormat="1" x14ac:dyDescent="0.25"/>
    <row r="546" s="221" customFormat="1" x14ac:dyDescent="0.25"/>
    <row r="547" s="221" customFormat="1" x14ac:dyDescent="0.25"/>
    <row r="548" s="221" customFormat="1" x14ac:dyDescent="0.25"/>
    <row r="549" s="221" customFormat="1" x14ac:dyDescent="0.25"/>
    <row r="550" s="221" customFormat="1" x14ac:dyDescent="0.25"/>
    <row r="551" s="221" customFormat="1" x14ac:dyDescent="0.25"/>
    <row r="552" s="221" customFormat="1" x14ac:dyDescent="0.25"/>
    <row r="553" s="221" customFormat="1" x14ac:dyDescent="0.25"/>
    <row r="554" s="221" customFormat="1" x14ac:dyDescent="0.25"/>
    <row r="555" s="221" customFormat="1" x14ac:dyDescent="0.25"/>
    <row r="556" s="221" customFormat="1" x14ac:dyDescent="0.25"/>
    <row r="557" s="221" customFormat="1" x14ac:dyDescent="0.25"/>
    <row r="558" s="221" customFormat="1" x14ac:dyDescent="0.25"/>
    <row r="559" s="221" customFormat="1" x14ac:dyDescent="0.25"/>
    <row r="560" s="221" customFormat="1" x14ac:dyDescent="0.25"/>
    <row r="561" s="221" customFormat="1" x14ac:dyDescent="0.25"/>
    <row r="562" s="221" customFormat="1" x14ac:dyDescent="0.25"/>
    <row r="563" s="221" customFormat="1" x14ac:dyDescent="0.25"/>
    <row r="564" s="221" customFormat="1" x14ac:dyDescent="0.25"/>
    <row r="565" s="221" customFormat="1" x14ac:dyDescent="0.25"/>
    <row r="566" s="221" customFormat="1" x14ac:dyDescent="0.25"/>
    <row r="567" s="221" customFormat="1" x14ac:dyDescent="0.25"/>
    <row r="568" s="221" customFormat="1" x14ac:dyDescent="0.25"/>
    <row r="569" s="221" customFormat="1" x14ac:dyDescent="0.25"/>
    <row r="570" s="221" customFormat="1" x14ac:dyDescent="0.25"/>
    <row r="571" s="221" customFormat="1" x14ac:dyDescent="0.25"/>
    <row r="572" s="221" customFormat="1" x14ac:dyDescent="0.25"/>
    <row r="573" s="221" customFormat="1" x14ac:dyDescent="0.25"/>
    <row r="574" s="221" customFormat="1" x14ac:dyDescent="0.25"/>
    <row r="575" s="221" customFormat="1" x14ac:dyDescent="0.25"/>
    <row r="576" s="221" customFormat="1" x14ac:dyDescent="0.25"/>
    <row r="577" s="221" customFormat="1" x14ac:dyDescent="0.25"/>
    <row r="578" s="221" customFormat="1" x14ac:dyDescent="0.25"/>
    <row r="579" s="221" customFormat="1" x14ac:dyDescent="0.25"/>
    <row r="580" s="221" customFormat="1" x14ac:dyDescent="0.25"/>
    <row r="581" s="221" customFormat="1" x14ac:dyDescent="0.25"/>
    <row r="582" s="221" customFormat="1" x14ac:dyDescent="0.25"/>
    <row r="583" s="221" customFormat="1" x14ac:dyDescent="0.25"/>
    <row r="584" s="221" customFormat="1" x14ac:dyDescent="0.25"/>
    <row r="585" s="221" customFormat="1" x14ac:dyDescent="0.25"/>
    <row r="586" s="221" customFormat="1" x14ac:dyDescent="0.25"/>
    <row r="587" s="221" customFormat="1" x14ac:dyDescent="0.25"/>
    <row r="588" s="221" customFormat="1" x14ac:dyDescent="0.25"/>
    <row r="589" s="221" customFormat="1" x14ac:dyDescent="0.25"/>
    <row r="590" s="221" customFormat="1" x14ac:dyDescent="0.25"/>
    <row r="591" s="221" customFormat="1" x14ac:dyDescent="0.25"/>
    <row r="592" s="221" customFormat="1" x14ac:dyDescent="0.25"/>
    <row r="593" s="221" customFormat="1" x14ac:dyDescent="0.25"/>
    <row r="594" s="221" customFormat="1" x14ac:dyDescent="0.25"/>
    <row r="595" s="221" customFormat="1" x14ac:dyDescent="0.25"/>
    <row r="596" s="221" customFormat="1" x14ac:dyDescent="0.25"/>
    <row r="597" s="221" customFormat="1" x14ac:dyDescent="0.25"/>
    <row r="598" s="221" customFormat="1" x14ac:dyDescent="0.25"/>
    <row r="599" s="221" customFormat="1" x14ac:dyDescent="0.25"/>
    <row r="600" s="221" customFormat="1" x14ac:dyDescent="0.25"/>
    <row r="601" s="221" customFormat="1" x14ac:dyDescent="0.25"/>
    <row r="602" s="221" customFormat="1" x14ac:dyDescent="0.25"/>
    <row r="603" s="221" customFormat="1" x14ac:dyDescent="0.25"/>
    <row r="604" s="221" customFormat="1" x14ac:dyDescent="0.25"/>
    <row r="605" s="221" customFormat="1" x14ac:dyDescent="0.25"/>
    <row r="606" s="221" customFormat="1" x14ac:dyDescent="0.25"/>
    <row r="607" s="221" customFormat="1" x14ac:dyDescent="0.25"/>
    <row r="608" s="221" customFormat="1" x14ac:dyDescent="0.25"/>
    <row r="609" s="221" customFormat="1" x14ac:dyDescent="0.25"/>
    <row r="610" s="221" customFormat="1" x14ac:dyDescent="0.25"/>
    <row r="611" s="221" customFormat="1" x14ac:dyDescent="0.25"/>
    <row r="612" s="221" customFormat="1" x14ac:dyDescent="0.25"/>
    <row r="613" s="221" customFormat="1" x14ac:dyDescent="0.25"/>
    <row r="614" s="221" customFormat="1" x14ac:dyDescent="0.25"/>
    <row r="615" s="221" customFormat="1" x14ac:dyDescent="0.25"/>
    <row r="616" s="221" customFormat="1" x14ac:dyDescent="0.25"/>
    <row r="617" s="221" customFormat="1" x14ac:dyDescent="0.25"/>
    <row r="618" s="221" customFormat="1" x14ac:dyDescent="0.25"/>
    <row r="619" s="221" customFormat="1" x14ac:dyDescent="0.25"/>
    <row r="620" s="221" customFormat="1" x14ac:dyDescent="0.25"/>
    <row r="621" s="221" customFormat="1" x14ac:dyDescent="0.25"/>
    <row r="622" s="221" customFormat="1" x14ac:dyDescent="0.25"/>
    <row r="623" s="221" customFormat="1" x14ac:dyDescent="0.25"/>
    <row r="624" s="221" customFormat="1" x14ac:dyDescent="0.25"/>
    <row r="625" s="221" customFormat="1" x14ac:dyDescent="0.25"/>
    <row r="626" s="221" customFormat="1" x14ac:dyDescent="0.25"/>
    <row r="627" s="221" customFormat="1" x14ac:dyDescent="0.25"/>
    <row r="628" s="221" customFormat="1" x14ac:dyDescent="0.25"/>
    <row r="629" s="221" customFormat="1" x14ac:dyDescent="0.25"/>
    <row r="630" s="221" customFormat="1" x14ac:dyDescent="0.25"/>
    <row r="631" s="221" customFormat="1" x14ac:dyDescent="0.25"/>
    <row r="632" s="221" customFormat="1" x14ac:dyDescent="0.25"/>
    <row r="633" s="221" customFormat="1" x14ac:dyDescent="0.25"/>
    <row r="634" s="221" customFormat="1" x14ac:dyDescent="0.25"/>
    <row r="635" s="221" customFormat="1" x14ac:dyDescent="0.25"/>
    <row r="636" s="221" customFormat="1" x14ac:dyDescent="0.25"/>
    <row r="637" s="221" customFormat="1" x14ac:dyDescent="0.25"/>
    <row r="638" s="221" customFormat="1" x14ac:dyDescent="0.25"/>
    <row r="639" s="221" customFormat="1" x14ac:dyDescent="0.25"/>
    <row r="640" s="221" customFormat="1" x14ac:dyDescent="0.25"/>
    <row r="641" s="221" customFormat="1" x14ac:dyDescent="0.25"/>
    <row r="642" s="221" customFormat="1" x14ac:dyDescent="0.25"/>
    <row r="643" s="221" customFormat="1" x14ac:dyDescent="0.25"/>
    <row r="644" s="221" customFormat="1" x14ac:dyDescent="0.25"/>
    <row r="645" s="221" customFormat="1" x14ac:dyDescent="0.25"/>
    <row r="646" s="221" customFormat="1" x14ac:dyDescent="0.25"/>
    <row r="647" s="221" customFormat="1" x14ac:dyDescent="0.25"/>
    <row r="648" s="221" customFormat="1" x14ac:dyDescent="0.25"/>
    <row r="649" s="221" customFormat="1" x14ac:dyDescent="0.25"/>
    <row r="650" s="221" customFormat="1" x14ac:dyDescent="0.25"/>
    <row r="651" s="221" customFormat="1" x14ac:dyDescent="0.25"/>
    <row r="652" s="221" customFormat="1" x14ac:dyDescent="0.25"/>
    <row r="653" s="221" customFormat="1" x14ac:dyDescent="0.25"/>
    <row r="654" s="221" customFormat="1" x14ac:dyDescent="0.25"/>
    <row r="655" s="221" customFormat="1" x14ac:dyDescent="0.25"/>
    <row r="656" s="221" customFormat="1" x14ac:dyDescent="0.25"/>
    <row r="657" s="221" customFormat="1" x14ac:dyDescent="0.25"/>
    <row r="658" s="221" customFormat="1" x14ac:dyDescent="0.25"/>
    <row r="659" s="221" customFormat="1" x14ac:dyDescent="0.25"/>
    <row r="660" s="221" customFormat="1" x14ac:dyDescent="0.25"/>
    <row r="661" s="221" customFormat="1" x14ac:dyDescent="0.25"/>
    <row r="662" s="221" customFormat="1" x14ac:dyDescent="0.25"/>
    <row r="663" s="221" customFormat="1" x14ac:dyDescent="0.25"/>
    <row r="664" s="221" customFormat="1" x14ac:dyDescent="0.25"/>
    <row r="665" s="221" customFormat="1" x14ac:dyDescent="0.25"/>
    <row r="666" s="221" customFormat="1" x14ac:dyDescent="0.25"/>
    <row r="667" s="221" customFormat="1" x14ac:dyDescent="0.25"/>
    <row r="668" s="221" customFormat="1" x14ac:dyDescent="0.25"/>
    <row r="669" s="221" customFormat="1" x14ac:dyDescent="0.25"/>
    <row r="670" s="221" customFormat="1" x14ac:dyDescent="0.25"/>
    <row r="671" s="221" customFormat="1" x14ac:dyDescent="0.25"/>
    <row r="672" s="221" customFormat="1" x14ac:dyDescent="0.25"/>
    <row r="673" s="221" customFormat="1" x14ac:dyDescent="0.25"/>
    <row r="674" s="221" customFormat="1" x14ac:dyDescent="0.25"/>
    <row r="675" s="221" customFormat="1" x14ac:dyDescent="0.25"/>
    <row r="676" s="221" customFormat="1" x14ac:dyDescent="0.25"/>
    <row r="677" s="221" customFormat="1" x14ac:dyDescent="0.25"/>
    <row r="678" s="221" customFormat="1" x14ac:dyDescent="0.25"/>
    <row r="679" s="221" customFormat="1" x14ac:dyDescent="0.25"/>
    <row r="680" s="221" customFormat="1" x14ac:dyDescent="0.25"/>
    <row r="681" s="221" customFormat="1" x14ac:dyDescent="0.25"/>
    <row r="682" s="221" customFormat="1" x14ac:dyDescent="0.25"/>
    <row r="683" s="221" customFormat="1" x14ac:dyDescent="0.25"/>
    <row r="684" s="221" customFormat="1" x14ac:dyDescent="0.25"/>
    <row r="685" s="221" customFormat="1" x14ac:dyDescent="0.25"/>
    <row r="686" s="221" customFormat="1" x14ac:dyDescent="0.25"/>
    <row r="687" s="221" customFormat="1" x14ac:dyDescent="0.25"/>
    <row r="688" s="221" customFormat="1" x14ac:dyDescent="0.25"/>
    <row r="689" s="221" customFormat="1" x14ac:dyDescent="0.25"/>
    <row r="690" s="221" customFormat="1" x14ac:dyDescent="0.25"/>
    <row r="691" s="221" customFormat="1" x14ac:dyDescent="0.25"/>
    <row r="692" s="221" customFormat="1" x14ac:dyDescent="0.25"/>
    <row r="693" s="221" customFormat="1" x14ac:dyDescent="0.25"/>
    <row r="694" s="221" customFormat="1" x14ac:dyDescent="0.25"/>
    <row r="695" s="221" customFormat="1" x14ac:dyDescent="0.25"/>
    <row r="696" s="221" customFormat="1" x14ac:dyDescent="0.25"/>
    <row r="697" s="221" customFormat="1" x14ac:dyDescent="0.25"/>
    <row r="698" s="221" customFormat="1" x14ac:dyDescent="0.25"/>
    <row r="699" s="221" customFormat="1" x14ac:dyDescent="0.25"/>
    <row r="700" s="221" customFormat="1" x14ac:dyDescent="0.25"/>
    <row r="701" s="221" customFormat="1" x14ac:dyDescent="0.25"/>
    <row r="702" s="221" customFormat="1" x14ac:dyDescent="0.25"/>
    <row r="703" s="221" customFormat="1" x14ac:dyDescent="0.25"/>
    <row r="704" s="221" customFormat="1" x14ac:dyDescent="0.25"/>
    <row r="705" s="221" customFormat="1" x14ac:dyDescent="0.25"/>
    <row r="706" s="221" customFormat="1" x14ac:dyDescent="0.25"/>
    <row r="707" s="221" customFormat="1" x14ac:dyDescent="0.25"/>
    <row r="708" s="221" customFormat="1" x14ac:dyDescent="0.25"/>
    <row r="709" s="221" customFormat="1" x14ac:dyDescent="0.25"/>
    <row r="710" s="221" customFormat="1" x14ac:dyDescent="0.25"/>
    <row r="711" s="221" customFormat="1" x14ac:dyDescent="0.25"/>
    <row r="712" s="221" customFormat="1" x14ac:dyDescent="0.25"/>
    <row r="713" s="221" customFormat="1" x14ac:dyDescent="0.25"/>
    <row r="714" s="221" customFormat="1" x14ac:dyDescent="0.25"/>
    <row r="715" s="221" customFormat="1" x14ac:dyDescent="0.25"/>
    <row r="716" s="221" customFormat="1" x14ac:dyDescent="0.25"/>
    <row r="717" s="221" customFormat="1" x14ac:dyDescent="0.25"/>
    <row r="718" s="221" customFormat="1" x14ac:dyDescent="0.25"/>
    <row r="719" s="221" customFormat="1" x14ac:dyDescent="0.25"/>
    <row r="720" s="221" customFormat="1" x14ac:dyDescent="0.25"/>
    <row r="721" s="221" customFormat="1" x14ac:dyDescent="0.25"/>
    <row r="722" s="221" customFormat="1" x14ac:dyDescent="0.25"/>
    <row r="723" s="221" customFormat="1" x14ac:dyDescent="0.25"/>
    <row r="724" s="221" customFormat="1" x14ac:dyDescent="0.25"/>
    <row r="725" s="221" customFormat="1" x14ac:dyDescent="0.25"/>
    <row r="726" s="221" customFormat="1" x14ac:dyDescent="0.25"/>
    <row r="727" s="221" customFormat="1" x14ac:dyDescent="0.25"/>
    <row r="728" s="221" customFormat="1" x14ac:dyDescent="0.25"/>
    <row r="729" s="221" customFormat="1" x14ac:dyDescent="0.25"/>
    <row r="730" s="221" customFormat="1" x14ac:dyDescent="0.25"/>
    <row r="731" s="221" customFormat="1" x14ac:dyDescent="0.25"/>
    <row r="732" s="221" customFormat="1" x14ac:dyDescent="0.25"/>
    <row r="733" s="221" customFormat="1" x14ac:dyDescent="0.25"/>
    <row r="734" s="221" customFormat="1" x14ac:dyDescent="0.25"/>
    <row r="735" s="221" customFormat="1" x14ac:dyDescent="0.25"/>
    <row r="736" s="221" customFormat="1" x14ac:dyDescent="0.25"/>
    <row r="737" s="221" customFormat="1" x14ac:dyDescent="0.25"/>
    <row r="738" s="221" customFormat="1" x14ac:dyDescent="0.25"/>
    <row r="739" s="221" customFormat="1" x14ac:dyDescent="0.25"/>
    <row r="740" s="221" customFormat="1" x14ac:dyDescent="0.25"/>
    <row r="741" s="221" customFormat="1" x14ac:dyDescent="0.25"/>
    <row r="742" s="221" customFormat="1" x14ac:dyDescent="0.25"/>
    <row r="743" s="221" customFormat="1" x14ac:dyDescent="0.25"/>
    <row r="744" s="221" customFormat="1" x14ac:dyDescent="0.25"/>
    <row r="745" s="221" customFormat="1" x14ac:dyDescent="0.25"/>
    <row r="746" s="221" customFormat="1" x14ac:dyDescent="0.25"/>
    <row r="747" s="221" customFormat="1" x14ac:dyDescent="0.25"/>
    <row r="748" s="221" customFormat="1" x14ac:dyDescent="0.25"/>
    <row r="749" s="221" customFormat="1" x14ac:dyDescent="0.25"/>
    <row r="750" s="221" customFormat="1" x14ac:dyDescent="0.25"/>
    <row r="751" s="221" customFormat="1" x14ac:dyDescent="0.25"/>
    <row r="752" s="221" customFormat="1" x14ac:dyDescent="0.25"/>
    <row r="753" s="221" customFormat="1" x14ac:dyDescent="0.25"/>
    <row r="754" s="221" customFormat="1" x14ac:dyDescent="0.25"/>
    <row r="755" s="221" customFormat="1" x14ac:dyDescent="0.25"/>
    <row r="756" s="221" customFormat="1" x14ac:dyDescent="0.25"/>
    <row r="757" s="221" customFormat="1" x14ac:dyDescent="0.25"/>
    <row r="758" s="221" customFormat="1" x14ac:dyDescent="0.25"/>
    <row r="759" s="221" customFormat="1" x14ac:dyDescent="0.25"/>
    <row r="760" s="221" customFormat="1" x14ac:dyDescent="0.25"/>
    <row r="761" s="221" customFormat="1" x14ac:dyDescent="0.25"/>
    <row r="762" s="221" customFormat="1" x14ac:dyDescent="0.25"/>
    <row r="763" s="221" customFormat="1" x14ac:dyDescent="0.25"/>
    <row r="764" s="221" customFormat="1" x14ac:dyDescent="0.25"/>
    <row r="765" s="221" customFormat="1" x14ac:dyDescent="0.25"/>
    <row r="766" s="221" customFormat="1" x14ac:dyDescent="0.25"/>
    <row r="767" s="221" customFormat="1" x14ac:dyDescent="0.25"/>
    <row r="768" s="221" customFormat="1" x14ac:dyDescent="0.25"/>
    <row r="769" s="221" customFormat="1" x14ac:dyDescent="0.25"/>
    <row r="770" s="221" customFormat="1" x14ac:dyDescent="0.25"/>
    <row r="771" s="221" customFormat="1" x14ac:dyDescent="0.25"/>
    <row r="772" s="221" customFormat="1" x14ac:dyDescent="0.25"/>
    <row r="773" s="221" customFormat="1" x14ac:dyDescent="0.25"/>
    <row r="774" s="221" customFormat="1" x14ac:dyDescent="0.25"/>
    <row r="775" s="221" customFormat="1" x14ac:dyDescent="0.25"/>
    <row r="776" s="221" customFormat="1" x14ac:dyDescent="0.25"/>
    <row r="777" s="221" customFormat="1" x14ac:dyDescent="0.25"/>
    <row r="778" s="221" customFormat="1" x14ac:dyDescent="0.25"/>
    <row r="779" s="221" customFormat="1" x14ac:dyDescent="0.25"/>
    <row r="780" s="221" customFormat="1" x14ac:dyDescent="0.25"/>
    <row r="781" s="221" customFormat="1" x14ac:dyDescent="0.25"/>
    <row r="782" s="221" customFormat="1" x14ac:dyDescent="0.25"/>
    <row r="783" s="221" customFormat="1" x14ac:dyDescent="0.25"/>
    <row r="784" s="221" customFormat="1" x14ac:dyDescent="0.25"/>
    <row r="785" s="221" customFormat="1" x14ac:dyDescent="0.25"/>
    <row r="786" s="221" customFormat="1" x14ac:dyDescent="0.25"/>
    <row r="787" s="221" customFormat="1" x14ac:dyDescent="0.25"/>
    <row r="788" s="221" customFormat="1" x14ac:dyDescent="0.25"/>
    <row r="789" s="221" customFormat="1" x14ac:dyDescent="0.25"/>
    <row r="790" s="221" customFormat="1" x14ac:dyDescent="0.25"/>
    <row r="791" s="221" customFormat="1" x14ac:dyDescent="0.25"/>
    <row r="792" s="221" customFormat="1" x14ac:dyDescent="0.25"/>
    <row r="793" s="221" customFormat="1" x14ac:dyDescent="0.25"/>
    <row r="794" s="221" customFormat="1" x14ac:dyDescent="0.25"/>
    <row r="795" s="221" customFormat="1" x14ac:dyDescent="0.25"/>
    <row r="796" s="221" customFormat="1" x14ac:dyDescent="0.25"/>
    <row r="797" s="221" customFormat="1" x14ac:dyDescent="0.25"/>
    <row r="798" s="221" customFormat="1" x14ac:dyDescent="0.25"/>
    <row r="799" s="221" customFormat="1" x14ac:dyDescent="0.25"/>
    <row r="800" s="221" customFormat="1" x14ac:dyDescent="0.25"/>
    <row r="801" s="221" customFormat="1" x14ac:dyDescent="0.25"/>
    <row r="802" s="221" customFormat="1" x14ac:dyDescent="0.25"/>
    <row r="803" s="221" customFormat="1" x14ac:dyDescent="0.25"/>
    <row r="804" s="221" customFormat="1" x14ac:dyDescent="0.25"/>
    <row r="805" s="221" customFormat="1" x14ac:dyDescent="0.25"/>
    <row r="806" s="221" customFormat="1" x14ac:dyDescent="0.25"/>
    <row r="807" s="221" customFormat="1" x14ac:dyDescent="0.25"/>
    <row r="808" s="221" customFormat="1" x14ac:dyDescent="0.25"/>
    <row r="809" s="221" customFormat="1" x14ac:dyDescent="0.25"/>
    <row r="810" s="221" customFormat="1" x14ac:dyDescent="0.25"/>
    <row r="811" s="221" customFormat="1" x14ac:dyDescent="0.25"/>
    <row r="812" s="221" customFormat="1" x14ac:dyDescent="0.25"/>
    <row r="813" s="221" customFormat="1" x14ac:dyDescent="0.25"/>
    <row r="814" s="221" customFormat="1" x14ac:dyDescent="0.25"/>
    <row r="815" s="221" customFormat="1" x14ac:dyDescent="0.25"/>
    <row r="816" s="221" customFormat="1" x14ac:dyDescent="0.25"/>
    <row r="817" s="221" customFormat="1" x14ac:dyDescent="0.25"/>
    <row r="818" s="221" customFormat="1" x14ac:dyDescent="0.25"/>
    <row r="819" s="221" customFormat="1" x14ac:dyDescent="0.25"/>
    <row r="820" s="221" customFormat="1" x14ac:dyDescent="0.25"/>
    <row r="821" s="221" customFormat="1" x14ac:dyDescent="0.25"/>
    <row r="822" s="221" customFormat="1" x14ac:dyDescent="0.25"/>
    <row r="823" s="221" customFormat="1" x14ac:dyDescent="0.25"/>
    <row r="824" s="221" customFormat="1" x14ac:dyDescent="0.25"/>
    <row r="825" s="221" customFormat="1" x14ac:dyDescent="0.25"/>
    <row r="826" s="221" customFormat="1" x14ac:dyDescent="0.25"/>
    <row r="827" s="221" customFormat="1" x14ac:dyDescent="0.25"/>
    <row r="828" s="221" customFormat="1" x14ac:dyDescent="0.25"/>
    <row r="829" s="221" customFormat="1" x14ac:dyDescent="0.25"/>
    <row r="830" s="221" customFormat="1" x14ac:dyDescent="0.25"/>
    <row r="831" s="221" customFormat="1" x14ac:dyDescent="0.25"/>
    <row r="832" s="221" customFormat="1" x14ac:dyDescent="0.25"/>
    <row r="833" s="221" customFormat="1" x14ac:dyDescent="0.25"/>
    <row r="834" s="221" customFormat="1" x14ac:dyDescent="0.25"/>
    <row r="835" s="221" customFormat="1" x14ac:dyDescent="0.25"/>
    <row r="836" s="221" customFormat="1" x14ac:dyDescent="0.25"/>
    <row r="837" s="221" customFormat="1" x14ac:dyDescent="0.25"/>
    <row r="838" s="221" customFormat="1" x14ac:dyDescent="0.25"/>
    <row r="839" s="221" customFormat="1" x14ac:dyDescent="0.25"/>
    <row r="840" s="221" customFormat="1" x14ac:dyDescent="0.25"/>
    <row r="841" s="221" customFormat="1" x14ac:dyDescent="0.25"/>
    <row r="842" s="221" customFormat="1" x14ac:dyDescent="0.25"/>
    <row r="843" s="221" customFormat="1" x14ac:dyDescent="0.25"/>
    <row r="844" s="221" customFormat="1" x14ac:dyDescent="0.25"/>
    <row r="845" s="221" customFormat="1" x14ac:dyDescent="0.25"/>
    <row r="846" s="221" customFormat="1" x14ac:dyDescent="0.25"/>
    <row r="847" s="221" customFormat="1" x14ac:dyDescent="0.25"/>
    <row r="848" s="221" customFormat="1" x14ac:dyDescent="0.25"/>
    <row r="849" s="221" customFormat="1" x14ac:dyDescent="0.25"/>
    <row r="850" s="221" customFormat="1" x14ac:dyDescent="0.25"/>
    <row r="851" s="221" customFormat="1" x14ac:dyDescent="0.25"/>
    <row r="852" s="221" customFormat="1" x14ac:dyDescent="0.25"/>
    <row r="853" s="221" customFormat="1" x14ac:dyDescent="0.25"/>
    <row r="854" s="221" customFormat="1" x14ac:dyDescent="0.25"/>
    <row r="855" s="221" customFormat="1" x14ac:dyDescent="0.25"/>
    <row r="856" s="221" customFormat="1" x14ac:dyDescent="0.25"/>
    <row r="857" s="221" customFormat="1" x14ac:dyDescent="0.25"/>
    <row r="858" s="221" customFormat="1" x14ac:dyDescent="0.25"/>
    <row r="859" s="221" customFormat="1" x14ac:dyDescent="0.25"/>
    <row r="860" s="221" customFormat="1" x14ac:dyDescent="0.25"/>
    <row r="861" s="221" customFormat="1" x14ac:dyDescent="0.25"/>
    <row r="862" s="221" customFormat="1" x14ac:dyDescent="0.25"/>
    <row r="863" s="221" customFormat="1" x14ac:dyDescent="0.25"/>
    <row r="864" s="221" customFormat="1" x14ac:dyDescent="0.25"/>
    <row r="865" s="221" customFormat="1" x14ac:dyDescent="0.25"/>
    <row r="866" s="221" customFormat="1" x14ac:dyDescent="0.25"/>
    <row r="867" s="221" customFormat="1" x14ac:dyDescent="0.25"/>
    <row r="868" s="221" customFormat="1" x14ac:dyDescent="0.25"/>
    <row r="869" s="221" customFormat="1" x14ac:dyDescent="0.25"/>
    <row r="870" s="221" customFormat="1" x14ac:dyDescent="0.25"/>
    <row r="871" s="221" customFormat="1" x14ac:dyDescent="0.25"/>
    <row r="872" s="221" customFormat="1" x14ac:dyDescent="0.25"/>
    <row r="873" s="221" customFormat="1" x14ac:dyDescent="0.25"/>
    <row r="874" s="221" customFormat="1" x14ac:dyDescent="0.25"/>
    <row r="875" s="221" customFormat="1" x14ac:dyDescent="0.25"/>
    <row r="876" s="221" customFormat="1" x14ac:dyDescent="0.25"/>
    <row r="877" s="221" customFormat="1" x14ac:dyDescent="0.25"/>
    <row r="878" s="221" customFormat="1" x14ac:dyDescent="0.25"/>
    <row r="879" s="221" customFormat="1" x14ac:dyDescent="0.25"/>
    <row r="880" s="221" customFormat="1" x14ac:dyDescent="0.25"/>
    <row r="881" s="221" customFormat="1" x14ac:dyDescent="0.25"/>
    <row r="882" s="221" customFormat="1" x14ac:dyDescent="0.25"/>
    <row r="883" s="221" customFormat="1" x14ac:dyDescent="0.25"/>
    <row r="884" s="221" customFormat="1" x14ac:dyDescent="0.25"/>
    <row r="885" s="221" customFormat="1" x14ac:dyDescent="0.25"/>
    <row r="886" s="221" customFormat="1" x14ac:dyDescent="0.25"/>
    <row r="887" s="221" customFormat="1" x14ac:dyDescent="0.25"/>
    <row r="888" s="221" customFormat="1" x14ac:dyDescent="0.25"/>
    <row r="889" s="221" customFormat="1" x14ac:dyDescent="0.25"/>
    <row r="890" s="221" customFormat="1" x14ac:dyDescent="0.25"/>
    <row r="891" s="221" customFormat="1" x14ac:dyDescent="0.25"/>
    <row r="892" s="221" customFormat="1" x14ac:dyDescent="0.25"/>
    <row r="893" s="221" customFormat="1" x14ac:dyDescent="0.25"/>
    <row r="894" s="221" customFormat="1" x14ac:dyDescent="0.25"/>
    <row r="895" s="221" customFormat="1" x14ac:dyDescent="0.25"/>
    <row r="896" s="221" customFormat="1" x14ac:dyDescent="0.25"/>
    <row r="897" s="221" customFormat="1" x14ac:dyDescent="0.25"/>
    <row r="898" s="221" customFormat="1" x14ac:dyDescent="0.25"/>
    <row r="899" s="221" customFormat="1" x14ac:dyDescent="0.25"/>
    <row r="900" s="221" customFormat="1" x14ac:dyDescent="0.25"/>
    <row r="901" s="221" customFormat="1" x14ac:dyDescent="0.25"/>
    <row r="902" s="221" customFormat="1" x14ac:dyDescent="0.25"/>
    <row r="903" s="221" customFormat="1" x14ac:dyDescent="0.25"/>
    <row r="904" s="221" customFormat="1" x14ac:dyDescent="0.25"/>
    <row r="905" s="221" customFormat="1" x14ac:dyDescent="0.25"/>
    <row r="906" s="221" customFormat="1" x14ac:dyDescent="0.25"/>
    <row r="907" s="221" customFormat="1" x14ac:dyDescent="0.25"/>
    <row r="908" s="221" customFormat="1" x14ac:dyDescent="0.25"/>
    <row r="909" s="221" customFormat="1" x14ac:dyDescent="0.25"/>
    <row r="910" s="221" customFormat="1" x14ac:dyDescent="0.25"/>
    <row r="911" s="221" customFormat="1" x14ac:dyDescent="0.25"/>
    <row r="912" s="221" customFormat="1" x14ac:dyDescent="0.25"/>
    <row r="913" s="221" customFormat="1" x14ac:dyDescent="0.25"/>
    <row r="914" s="221" customFormat="1" x14ac:dyDescent="0.25"/>
    <row r="915" s="221" customFormat="1" x14ac:dyDescent="0.25"/>
    <row r="916" s="221" customFormat="1" x14ac:dyDescent="0.25"/>
    <row r="917" s="221" customFormat="1" x14ac:dyDescent="0.25"/>
    <row r="918" s="221" customFormat="1" x14ac:dyDescent="0.25"/>
    <row r="919" s="221" customFormat="1" x14ac:dyDescent="0.25"/>
    <row r="920" s="221" customFormat="1" x14ac:dyDescent="0.25"/>
    <row r="921" s="221" customFormat="1" x14ac:dyDescent="0.25"/>
    <row r="922" s="221" customFormat="1" x14ac:dyDescent="0.25"/>
    <row r="923" s="221" customFormat="1" x14ac:dyDescent="0.25"/>
    <row r="924" s="221" customFormat="1" x14ac:dyDescent="0.25"/>
    <row r="925" s="221" customFormat="1" x14ac:dyDescent="0.25"/>
    <row r="926" s="221" customFormat="1" x14ac:dyDescent="0.25"/>
    <row r="927" s="221" customFormat="1" x14ac:dyDescent="0.25"/>
    <row r="928" s="221" customFormat="1" x14ac:dyDescent="0.25"/>
    <row r="929" s="221" customFormat="1" x14ac:dyDescent="0.25"/>
    <row r="930" s="221" customFormat="1" x14ac:dyDescent="0.25"/>
    <row r="931" s="221" customFormat="1" x14ac:dyDescent="0.25"/>
    <row r="932" s="221" customFormat="1" x14ac:dyDescent="0.25"/>
    <row r="933" s="221" customFormat="1" x14ac:dyDescent="0.25"/>
    <row r="934" s="221" customFormat="1" x14ac:dyDescent="0.25"/>
    <row r="935" s="221" customFormat="1" x14ac:dyDescent="0.25"/>
    <row r="936" s="221" customFormat="1" x14ac:dyDescent="0.25"/>
    <row r="937" s="221" customFormat="1" x14ac:dyDescent="0.25"/>
    <row r="938" s="221" customFormat="1" x14ac:dyDescent="0.25"/>
    <row r="939" s="221" customFormat="1" x14ac:dyDescent="0.25"/>
    <row r="940" s="221" customFormat="1" x14ac:dyDescent="0.25"/>
    <row r="941" s="221" customFormat="1" x14ac:dyDescent="0.25"/>
    <row r="942" s="221" customFormat="1" x14ac:dyDescent="0.25"/>
    <row r="943" s="221" customFormat="1" x14ac:dyDescent="0.25"/>
    <row r="944" s="221" customFormat="1" x14ac:dyDescent="0.25"/>
    <row r="945" s="221" customFormat="1" x14ac:dyDescent="0.25"/>
    <row r="946" s="221" customFormat="1" x14ac:dyDescent="0.25"/>
    <row r="947" s="221" customFormat="1" x14ac:dyDescent="0.25"/>
    <row r="948" s="221" customFormat="1" x14ac:dyDescent="0.25"/>
    <row r="949" s="221" customFormat="1" x14ac:dyDescent="0.25"/>
    <row r="950" s="221" customFormat="1" x14ac:dyDescent="0.25"/>
    <row r="951" s="221" customFormat="1" x14ac:dyDescent="0.25"/>
    <row r="952" s="221" customFormat="1" x14ac:dyDescent="0.25"/>
    <row r="953" s="221" customFormat="1" x14ac:dyDescent="0.25"/>
    <row r="954" s="221" customFormat="1" x14ac:dyDescent="0.25"/>
    <row r="955" s="221" customFormat="1" x14ac:dyDescent="0.25"/>
    <row r="956" s="221" customFormat="1" x14ac:dyDescent="0.25"/>
    <row r="957" s="221" customFormat="1" x14ac:dyDescent="0.25"/>
    <row r="958" s="221" customFormat="1" x14ac:dyDescent="0.25"/>
    <row r="959" s="221" customFormat="1" x14ac:dyDescent="0.25"/>
    <row r="960" s="221" customFormat="1" x14ac:dyDescent="0.25"/>
    <row r="961" s="221" customFormat="1" x14ac:dyDescent="0.25"/>
    <row r="962" s="221" customFormat="1" x14ac:dyDescent="0.25"/>
    <row r="963" s="221" customFormat="1" x14ac:dyDescent="0.25"/>
    <row r="964" s="221" customFormat="1" x14ac:dyDescent="0.25"/>
    <row r="965" s="221" customFormat="1" x14ac:dyDescent="0.25"/>
    <row r="966" s="221" customFormat="1" x14ac:dyDescent="0.25"/>
    <row r="967" s="221" customFormat="1" x14ac:dyDescent="0.25"/>
    <row r="968" s="221" customFormat="1" x14ac:dyDescent="0.25"/>
    <row r="969" s="221" customFormat="1" x14ac:dyDescent="0.25"/>
    <row r="970" s="221" customFormat="1" x14ac:dyDescent="0.25"/>
    <row r="971" s="221" customFormat="1" x14ac:dyDescent="0.25"/>
    <row r="972" s="221" customFormat="1" x14ac:dyDescent="0.25"/>
    <row r="973" s="221" customFormat="1" x14ac:dyDescent="0.25"/>
    <row r="974" s="221" customFormat="1" x14ac:dyDescent="0.25"/>
    <row r="975" s="221" customFormat="1" x14ac:dyDescent="0.25"/>
    <row r="976" s="221" customFormat="1" x14ac:dyDescent="0.25"/>
    <row r="977" s="221" customFormat="1" x14ac:dyDescent="0.25"/>
    <row r="978" s="221" customFormat="1" x14ac:dyDescent="0.25"/>
    <row r="979" s="221" customFormat="1" x14ac:dyDescent="0.25"/>
    <row r="980" s="221" customFormat="1" x14ac:dyDescent="0.25"/>
    <row r="981" s="221" customFormat="1" x14ac:dyDescent="0.25"/>
    <row r="982" s="221" customFormat="1" x14ac:dyDescent="0.25"/>
    <row r="983" s="221" customFormat="1" x14ac:dyDescent="0.25"/>
    <row r="984" s="221" customFormat="1" x14ac:dyDescent="0.25"/>
    <row r="985" s="221" customFormat="1" x14ac:dyDescent="0.25"/>
    <row r="986" s="221" customFormat="1" x14ac:dyDescent="0.25"/>
    <row r="987" s="221" customFormat="1" x14ac:dyDescent="0.25"/>
    <row r="988" s="221" customFormat="1" x14ac:dyDescent="0.25"/>
    <row r="989" s="221" customFormat="1" x14ac:dyDescent="0.25"/>
    <row r="990" s="221" customFormat="1" x14ac:dyDescent="0.25"/>
    <row r="991" s="221" customFormat="1" x14ac:dyDescent="0.25"/>
    <row r="992" s="221" customFormat="1" x14ac:dyDescent="0.25"/>
    <row r="993" s="221" customFormat="1" x14ac:dyDescent="0.25"/>
    <row r="994" s="221" customFormat="1" x14ac:dyDescent="0.25"/>
    <row r="995" s="221" customFormat="1" x14ac:dyDescent="0.25"/>
    <row r="996" s="221" customFormat="1" x14ac:dyDescent="0.25"/>
    <row r="997" s="221" customFormat="1" x14ac:dyDescent="0.25"/>
    <row r="998" s="221" customFormat="1" x14ac:dyDescent="0.25"/>
    <row r="999" s="221" customFormat="1" x14ac:dyDescent="0.25"/>
    <row r="1000" s="221" customFormat="1" x14ac:dyDescent="0.25"/>
    <row r="1001" s="221" customFormat="1" x14ac:dyDescent="0.25"/>
    <row r="1002" s="221" customFormat="1" x14ac:dyDescent="0.25"/>
    <row r="1003" s="221" customFormat="1" x14ac:dyDescent="0.25"/>
    <row r="1004" s="221" customFormat="1" x14ac:dyDescent="0.25"/>
    <row r="1005" s="221" customFormat="1" x14ac:dyDescent="0.25"/>
    <row r="1006" s="221" customFormat="1" x14ac:dyDescent="0.25"/>
    <row r="1007" s="221" customFormat="1" x14ac:dyDescent="0.25"/>
    <row r="1008" s="221" customFormat="1" x14ac:dyDescent="0.25"/>
    <row r="1009" s="221" customFormat="1" x14ac:dyDescent="0.25"/>
    <row r="1010" s="221" customFormat="1" x14ac:dyDescent="0.25"/>
    <row r="1011" s="221" customFormat="1" x14ac:dyDescent="0.25"/>
    <row r="1012" s="221" customFormat="1" x14ac:dyDescent="0.25"/>
    <row r="1013" s="221" customFormat="1" x14ac:dyDescent="0.25"/>
    <row r="1014" s="221" customFormat="1" x14ac:dyDescent="0.25"/>
    <row r="1015" s="221" customFormat="1" x14ac:dyDescent="0.25"/>
    <row r="1016" s="221" customFormat="1" x14ac:dyDescent="0.25"/>
    <row r="1017" s="221" customFormat="1" x14ac:dyDescent="0.25"/>
    <row r="1018" s="221" customFormat="1" x14ac:dyDescent="0.25"/>
    <row r="1019" s="221" customFormat="1" x14ac:dyDescent="0.25"/>
    <row r="1020" s="221" customFormat="1" x14ac:dyDescent="0.25"/>
    <row r="1021" s="221" customFormat="1" x14ac:dyDescent="0.25"/>
    <row r="1022" s="221" customFormat="1" x14ac:dyDescent="0.25"/>
    <row r="1023" s="221" customFormat="1" x14ac:dyDescent="0.25"/>
    <row r="1024" s="221" customFormat="1" x14ac:dyDescent="0.25"/>
    <row r="1025" s="221" customFormat="1" x14ac:dyDescent="0.25"/>
    <row r="1026" s="221" customFormat="1" x14ac:dyDescent="0.25"/>
    <row r="1027" s="221" customFormat="1" x14ac:dyDescent="0.25"/>
    <row r="1028" s="221" customFormat="1" x14ac:dyDescent="0.25"/>
    <row r="1029" s="221" customFormat="1" x14ac:dyDescent="0.25"/>
    <row r="1030" s="221" customFormat="1" x14ac:dyDescent="0.25"/>
    <row r="1031" s="221" customFormat="1" x14ac:dyDescent="0.25"/>
    <row r="1032" s="221" customFormat="1" x14ac:dyDescent="0.25"/>
    <row r="1033" s="221" customFormat="1" x14ac:dyDescent="0.25"/>
    <row r="1034" s="221" customFormat="1" x14ac:dyDescent="0.25"/>
    <row r="1035" s="221" customFormat="1" x14ac:dyDescent="0.25"/>
    <row r="1036" s="221" customFormat="1" x14ac:dyDescent="0.25"/>
    <row r="1037" s="221" customFormat="1" x14ac:dyDescent="0.25"/>
    <row r="1038" s="221" customFormat="1" x14ac:dyDescent="0.25"/>
    <row r="1039" s="221" customFormat="1" x14ac:dyDescent="0.25"/>
    <row r="1040" s="221" customFormat="1" x14ac:dyDescent="0.25"/>
    <row r="1041" s="221" customFormat="1" x14ac:dyDescent="0.25"/>
    <row r="1042" s="221" customFormat="1" x14ac:dyDescent="0.25"/>
    <row r="1043" s="221" customFormat="1" x14ac:dyDescent="0.25"/>
    <row r="1044" s="221" customFormat="1" x14ac:dyDescent="0.25"/>
    <row r="1045" s="221" customFormat="1" x14ac:dyDescent="0.25"/>
    <row r="1046" s="221" customFormat="1" x14ac:dyDescent="0.25"/>
    <row r="1047" s="221" customFormat="1" x14ac:dyDescent="0.25"/>
    <row r="1048" s="221" customFormat="1" x14ac:dyDescent="0.25"/>
    <row r="1049" s="221" customFormat="1" x14ac:dyDescent="0.25"/>
    <row r="1050" s="221" customFormat="1" x14ac:dyDescent="0.25"/>
    <row r="1051" s="221" customFormat="1" x14ac:dyDescent="0.25"/>
    <row r="1052" s="221" customFormat="1" x14ac:dyDescent="0.25"/>
    <row r="1053" s="221" customFormat="1" x14ac:dyDescent="0.25"/>
    <row r="1054" s="221" customFormat="1" x14ac:dyDescent="0.25"/>
    <row r="1055" s="221" customFormat="1" x14ac:dyDescent="0.25"/>
    <row r="1056" s="221" customFormat="1" x14ac:dyDescent="0.25"/>
    <row r="1057" s="221" customFormat="1" x14ac:dyDescent="0.25"/>
    <row r="1058" s="221" customFormat="1" x14ac:dyDescent="0.25"/>
    <row r="1059" s="221" customFormat="1" x14ac:dyDescent="0.25"/>
    <row r="1060" s="221" customFormat="1" x14ac:dyDescent="0.25"/>
    <row r="1061" s="221" customFormat="1" x14ac:dyDescent="0.25"/>
    <row r="1062" s="221" customFormat="1" x14ac:dyDescent="0.25"/>
    <row r="1063" s="221" customFormat="1" x14ac:dyDescent="0.25"/>
    <row r="1064" s="221" customFormat="1" x14ac:dyDescent="0.25"/>
    <row r="1065" s="221" customFormat="1" x14ac:dyDescent="0.25"/>
    <row r="1066" s="221" customFormat="1" x14ac:dyDescent="0.25"/>
    <row r="1067" s="221" customFormat="1" x14ac:dyDescent="0.25"/>
    <row r="1068" s="221" customFormat="1" x14ac:dyDescent="0.25"/>
    <row r="1069" s="221" customFormat="1" x14ac:dyDescent="0.25"/>
    <row r="1070" s="221" customFormat="1" x14ac:dyDescent="0.25"/>
    <row r="1071" s="221" customFormat="1" x14ac:dyDescent="0.25"/>
    <row r="1072" s="221" customFormat="1" x14ac:dyDescent="0.25"/>
    <row r="1073" s="221" customFormat="1" x14ac:dyDescent="0.25"/>
    <row r="1074" s="221" customFormat="1" x14ac:dyDescent="0.25"/>
    <row r="1075" s="221" customFormat="1" x14ac:dyDescent="0.25"/>
    <row r="1076" s="221" customFormat="1" x14ac:dyDescent="0.25"/>
    <row r="1077" s="221" customFormat="1" x14ac:dyDescent="0.25"/>
    <row r="1078" s="221" customFormat="1" x14ac:dyDescent="0.25"/>
    <row r="1079" s="221" customFormat="1" x14ac:dyDescent="0.25"/>
    <row r="1080" s="221" customFormat="1" x14ac:dyDescent="0.25"/>
    <row r="1081" s="221" customFormat="1" x14ac:dyDescent="0.25"/>
    <row r="1082" s="221" customFormat="1" x14ac:dyDescent="0.25"/>
    <row r="1083" s="221" customFormat="1" x14ac:dyDescent="0.25"/>
    <row r="1084" s="221" customFormat="1" x14ac:dyDescent="0.25"/>
    <row r="1085" s="221" customFormat="1" x14ac:dyDescent="0.25"/>
    <row r="1086" s="221" customFormat="1" x14ac:dyDescent="0.25"/>
    <row r="1087" s="221" customFormat="1" x14ac:dyDescent="0.25"/>
    <row r="1088" s="221" customFormat="1" x14ac:dyDescent="0.25"/>
    <row r="1089" s="221" customFormat="1" x14ac:dyDescent="0.25"/>
    <row r="1090" s="221" customFormat="1" x14ac:dyDescent="0.25"/>
    <row r="1091" s="221" customFormat="1" x14ac:dyDescent="0.25"/>
    <row r="1092" s="221" customFormat="1" x14ac:dyDescent="0.25"/>
    <row r="1093" s="221" customFormat="1" x14ac:dyDescent="0.25"/>
    <row r="1094" s="221" customFormat="1" x14ac:dyDescent="0.25"/>
    <row r="1095" s="221" customFormat="1" x14ac:dyDescent="0.25"/>
    <row r="1096" s="221" customFormat="1" x14ac:dyDescent="0.25"/>
    <row r="1097" s="221" customFormat="1" x14ac:dyDescent="0.25"/>
    <row r="1098" s="221" customFormat="1" x14ac:dyDescent="0.25"/>
    <row r="1099" s="221" customFormat="1" x14ac:dyDescent="0.25"/>
    <row r="1100" s="221" customFormat="1" x14ac:dyDescent="0.25"/>
    <row r="1101" s="221" customFormat="1" x14ac:dyDescent="0.25"/>
    <row r="1102" s="221" customFormat="1" x14ac:dyDescent="0.25"/>
    <row r="1103" s="221" customFormat="1" x14ac:dyDescent="0.25"/>
    <row r="1104" s="221" customFormat="1" x14ac:dyDescent="0.25"/>
    <row r="1105" s="221" customFormat="1" x14ac:dyDescent="0.25"/>
    <row r="1106" s="221" customFormat="1" x14ac:dyDescent="0.25"/>
    <row r="1107" s="221" customFormat="1" x14ac:dyDescent="0.25"/>
    <row r="1108" s="221" customFormat="1" x14ac:dyDescent="0.25"/>
    <row r="1109" s="221" customFormat="1" x14ac:dyDescent="0.25"/>
    <row r="1110" s="221" customFormat="1" x14ac:dyDescent="0.25"/>
    <row r="1111" s="221" customFormat="1" x14ac:dyDescent="0.25"/>
    <row r="1112" s="221" customFormat="1" x14ac:dyDescent="0.25"/>
    <row r="1113" s="221" customFormat="1" x14ac:dyDescent="0.25"/>
    <row r="1114" s="221" customFormat="1" x14ac:dyDescent="0.25"/>
    <row r="1115" s="221" customFormat="1" x14ac:dyDescent="0.25"/>
    <row r="1116" s="221" customFormat="1" x14ac:dyDescent="0.25"/>
    <row r="1117" s="221" customFormat="1" x14ac:dyDescent="0.25"/>
    <row r="1118" s="221" customFormat="1" x14ac:dyDescent="0.25"/>
    <row r="1119" s="221" customFormat="1" x14ac:dyDescent="0.25"/>
    <row r="1120" s="221" customFormat="1" x14ac:dyDescent="0.25"/>
    <row r="1121" s="221" customFormat="1" x14ac:dyDescent="0.25"/>
    <row r="1122" s="221" customFormat="1" x14ac:dyDescent="0.25"/>
    <row r="1123" s="221" customFormat="1" x14ac:dyDescent="0.25"/>
    <row r="1124" s="221" customFormat="1" x14ac:dyDescent="0.25"/>
    <row r="1125" s="221" customFormat="1" x14ac:dyDescent="0.25"/>
    <row r="1126" s="221" customFormat="1" x14ac:dyDescent="0.25"/>
    <row r="1127" s="221" customFormat="1" x14ac:dyDescent="0.25"/>
    <row r="1128" s="221" customFormat="1" x14ac:dyDescent="0.25"/>
    <row r="1129" s="221" customFormat="1" x14ac:dyDescent="0.25"/>
    <row r="1130" s="221" customFormat="1" x14ac:dyDescent="0.25"/>
    <row r="1131" s="221" customFormat="1" x14ac:dyDescent="0.25"/>
    <row r="1132" s="221" customFormat="1" x14ac:dyDescent="0.25"/>
    <row r="1133" s="221" customFormat="1" x14ac:dyDescent="0.25"/>
    <row r="1134" s="221" customFormat="1" x14ac:dyDescent="0.25"/>
    <row r="1135" s="221" customFormat="1" x14ac:dyDescent="0.25"/>
    <row r="1136" s="221" customFormat="1" x14ac:dyDescent="0.25"/>
    <row r="1137" s="221" customFormat="1" x14ac:dyDescent="0.25"/>
    <row r="1138" s="221" customFormat="1" x14ac:dyDescent="0.25"/>
    <row r="1139" s="221" customFormat="1" x14ac:dyDescent="0.25"/>
    <row r="1140" s="221" customFormat="1" x14ac:dyDescent="0.25"/>
    <row r="1141" s="221" customFormat="1" x14ac:dyDescent="0.25"/>
    <row r="1142" s="221" customFormat="1" x14ac:dyDescent="0.25"/>
    <row r="1143" s="221" customFormat="1" x14ac:dyDescent="0.25"/>
    <row r="1144" s="221" customFormat="1" x14ac:dyDescent="0.25"/>
    <row r="1145" s="221" customFormat="1" x14ac:dyDescent="0.25"/>
    <row r="1146" s="221" customFormat="1" x14ac:dyDescent="0.25"/>
    <row r="1147" s="221" customFormat="1" x14ac:dyDescent="0.25"/>
    <row r="1148" s="221" customFormat="1" x14ac:dyDescent="0.25"/>
    <row r="1149" s="221" customFormat="1" x14ac:dyDescent="0.25"/>
    <row r="1150" s="221" customFormat="1" x14ac:dyDescent="0.25"/>
    <row r="1151" s="221" customFormat="1" x14ac:dyDescent="0.25"/>
    <row r="1152" s="221" customFormat="1" x14ac:dyDescent="0.25"/>
    <row r="1153" s="221" customFormat="1" x14ac:dyDescent="0.25"/>
    <row r="1154" s="221" customFormat="1" x14ac:dyDescent="0.25"/>
    <row r="1155" s="221" customFormat="1" x14ac:dyDescent="0.25"/>
    <row r="1156" s="221" customFormat="1" x14ac:dyDescent="0.25"/>
    <row r="1157" s="221" customFormat="1" x14ac:dyDescent="0.25"/>
    <row r="1158" s="221" customFormat="1" x14ac:dyDescent="0.25"/>
    <row r="1159" s="221" customFormat="1" x14ac:dyDescent="0.25"/>
    <row r="1160" s="221" customFormat="1" x14ac:dyDescent="0.25"/>
    <row r="1161" s="221" customFormat="1" x14ac:dyDescent="0.25"/>
    <row r="1162" s="221" customFormat="1" x14ac:dyDescent="0.25"/>
    <row r="1163" s="221" customFormat="1" x14ac:dyDescent="0.25"/>
    <row r="1164" s="221" customFormat="1" x14ac:dyDescent="0.25"/>
    <row r="1165" s="221" customFormat="1" x14ac:dyDescent="0.25"/>
    <row r="1166" s="221" customFormat="1" x14ac:dyDescent="0.25"/>
    <row r="1167" s="221" customFormat="1" x14ac:dyDescent="0.25"/>
    <row r="1168" s="221" customFormat="1" x14ac:dyDescent="0.25"/>
    <row r="1169" s="221" customFormat="1" x14ac:dyDescent="0.25"/>
    <row r="1170" s="221" customFormat="1" x14ac:dyDescent="0.25"/>
    <row r="1171" s="221" customFormat="1" x14ac:dyDescent="0.25"/>
    <row r="1172" s="221" customFormat="1" x14ac:dyDescent="0.25"/>
    <row r="1173" s="221" customFormat="1" x14ac:dyDescent="0.25"/>
    <row r="1174" s="221" customFormat="1" x14ac:dyDescent="0.25"/>
    <row r="1175" s="221" customFormat="1" x14ac:dyDescent="0.25"/>
    <row r="1176" s="221" customFormat="1" x14ac:dyDescent="0.25"/>
    <row r="1177" s="221" customFormat="1" x14ac:dyDescent="0.25"/>
    <row r="1178" s="221" customFormat="1" x14ac:dyDescent="0.25"/>
    <row r="1179" s="221" customFormat="1" x14ac:dyDescent="0.25"/>
    <row r="1180" s="221" customFormat="1" x14ac:dyDescent="0.25"/>
    <row r="1181" s="221" customFormat="1" x14ac:dyDescent="0.25"/>
    <row r="1182" s="221" customFormat="1" x14ac:dyDescent="0.25"/>
    <row r="1183" s="221" customFormat="1" x14ac:dyDescent="0.25"/>
    <row r="1184" s="221" customFormat="1" x14ac:dyDescent="0.25"/>
    <row r="1185" s="221" customFormat="1" x14ac:dyDescent="0.25"/>
    <row r="1186" s="221" customFormat="1" x14ac:dyDescent="0.25"/>
    <row r="1187" s="221" customFormat="1" x14ac:dyDescent="0.25"/>
    <row r="1188" s="221" customFormat="1" x14ac:dyDescent="0.25"/>
    <row r="1189" s="221" customFormat="1" x14ac:dyDescent="0.25"/>
    <row r="1190" s="221" customFormat="1" x14ac:dyDescent="0.25"/>
    <row r="1191" s="221" customFormat="1" x14ac:dyDescent="0.25"/>
    <row r="1192" s="221" customFormat="1" x14ac:dyDescent="0.25"/>
    <row r="1193" s="221" customFormat="1" x14ac:dyDescent="0.25"/>
    <row r="1194" s="221" customFormat="1" x14ac:dyDescent="0.25"/>
    <row r="1195" s="221" customFormat="1" x14ac:dyDescent="0.25"/>
    <row r="1196" s="221" customFormat="1" x14ac:dyDescent="0.25"/>
    <row r="1197" s="221" customFormat="1" x14ac:dyDescent="0.25"/>
    <row r="1198" s="221" customFormat="1" x14ac:dyDescent="0.25"/>
    <row r="1199" s="221" customFormat="1" x14ac:dyDescent="0.25"/>
    <row r="1200" s="221" customFormat="1" x14ac:dyDescent="0.25"/>
    <row r="1201" s="221" customFormat="1" x14ac:dyDescent="0.25"/>
    <row r="1202" s="221" customFormat="1" x14ac:dyDescent="0.25"/>
    <row r="1203" s="221" customFormat="1" x14ac:dyDescent="0.25"/>
    <row r="1204" s="221" customFormat="1" x14ac:dyDescent="0.25"/>
    <row r="1205" s="221" customFormat="1" x14ac:dyDescent="0.25"/>
    <row r="1206" s="221" customFormat="1" x14ac:dyDescent="0.25"/>
    <row r="1207" s="221" customFormat="1" x14ac:dyDescent="0.25"/>
    <row r="1208" s="221" customFormat="1" x14ac:dyDescent="0.25"/>
    <row r="1209" s="221" customFormat="1" x14ac:dyDescent="0.25"/>
    <row r="1210" s="221" customFormat="1" x14ac:dyDescent="0.25"/>
    <row r="1211" s="221" customFormat="1" x14ac:dyDescent="0.25"/>
    <row r="1212" s="221" customFormat="1" x14ac:dyDescent="0.25"/>
    <row r="1213" s="221" customFormat="1" x14ac:dyDescent="0.25"/>
    <row r="1214" s="221" customFormat="1" x14ac:dyDescent="0.25"/>
    <row r="1215" s="221" customFormat="1" x14ac:dyDescent="0.25"/>
    <row r="1216" s="221" customFormat="1" x14ac:dyDescent="0.25"/>
    <row r="1217" s="221" customFormat="1" x14ac:dyDescent="0.25"/>
    <row r="1218" s="221" customFormat="1" x14ac:dyDescent="0.25"/>
    <row r="1219" s="221" customFormat="1" x14ac:dyDescent="0.25"/>
    <row r="1220" s="221" customFormat="1" x14ac:dyDescent="0.25"/>
    <row r="1221" s="221" customFormat="1" x14ac:dyDescent="0.25"/>
    <row r="1222" s="221" customFormat="1" x14ac:dyDescent="0.25"/>
    <row r="1223" s="221" customFormat="1" x14ac:dyDescent="0.25"/>
    <row r="1224" s="221" customFormat="1" x14ac:dyDescent="0.25"/>
    <row r="1225" s="221" customFormat="1" x14ac:dyDescent="0.25"/>
    <row r="1226" s="221" customFormat="1" x14ac:dyDescent="0.25"/>
    <row r="1227" s="221" customFormat="1" x14ac:dyDescent="0.25"/>
    <row r="1228" s="221" customFormat="1" x14ac:dyDescent="0.25"/>
    <row r="1229" s="221" customFormat="1" x14ac:dyDescent="0.25"/>
    <row r="1230" s="221" customFormat="1" x14ac:dyDescent="0.25"/>
    <row r="1231" s="221" customFormat="1" x14ac:dyDescent="0.25"/>
    <row r="1232" s="221" customFormat="1" x14ac:dyDescent="0.25"/>
    <row r="1233" s="221" customFormat="1" x14ac:dyDescent="0.25"/>
    <row r="1234" s="221" customFormat="1" x14ac:dyDescent="0.25"/>
    <row r="1235" s="221" customFormat="1" x14ac:dyDescent="0.25"/>
    <row r="1236" s="221" customFormat="1" x14ac:dyDescent="0.25"/>
    <row r="1237" s="221" customFormat="1" x14ac:dyDescent="0.25"/>
    <row r="1238" s="221" customFormat="1" x14ac:dyDescent="0.25"/>
    <row r="1239" s="221" customFormat="1" x14ac:dyDescent="0.25"/>
    <row r="1240" s="221" customFormat="1" x14ac:dyDescent="0.25"/>
    <row r="1241" s="221" customFormat="1" x14ac:dyDescent="0.25"/>
    <row r="1242" s="221" customFormat="1" x14ac:dyDescent="0.25"/>
    <row r="1243" s="221" customFormat="1" x14ac:dyDescent="0.25"/>
    <row r="1244" s="221" customFormat="1" x14ac:dyDescent="0.25"/>
    <row r="1245" s="221" customFormat="1" x14ac:dyDescent="0.25"/>
    <row r="1246" s="221" customFormat="1" x14ac:dyDescent="0.25"/>
    <row r="1247" s="221" customFormat="1" x14ac:dyDescent="0.25"/>
    <row r="1248" s="221" customFormat="1" x14ac:dyDescent="0.25"/>
    <row r="1249" s="221" customFormat="1" x14ac:dyDescent="0.25"/>
    <row r="1250" s="221" customFormat="1" x14ac:dyDescent="0.25"/>
    <row r="1251" s="221" customFormat="1" x14ac:dyDescent="0.25"/>
    <row r="1252" s="221" customFormat="1" x14ac:dyDescent="0.25"/>
    <row r="1253" s="221" customFormat="1" x14ac:dyDescent="0.25"/>
    <row r="1254" s="221" customFormat="1" x14ac:dyDescent="0.25"/>
    <row r="1255" s="221" customFormat="1" x14ac:dyDescent="0.25"/>
    <row r="1256" s="221" customFormat="1" x14ac:dyDescent="0.25"/>
    <row r="1257" s="221" customFormat="1" x14ac:dyDescent="0.25"/>
    <row r="1258" s="221" customFormat="1" x14ac:dyDescent="0.25"/>
    <row r="1259" s="221" customFormat="1" x14ac:dyDescent="0.25"/>
    <row r="1260" s="221" customFormat="1" x14ac:dyDescent="0.25"/>
    <row r="1261" s="221" customFormat="1" x14ac:dyDescent="0.25"/>
    <row r="1262" s="221" customFormat="1" x14ac:dyDescent="0.25"/>
    <row r="1263" s="221" customFormat="1" x14ac:dyDescent="0.25"/>
    <row r="1264" s="221" customFormat="1" x14ac:dyDescent="0.25"/>
    <row r="1265" s="221" customFormat="1" x14ac:dyDescent="0.25"/>
    <row r="1266" s="221" customFormat="1" x14ac:dyDescent="0.25"/>
    <row r="1267" s="221" customFormat="1" x14ac:dyDescent="0.25"/>
    <row r="1268" s="221" customFormat="1" x14ac:dyDescent="0.25"/>
    <row r="1269" s="221" customFormat="1" x14ac:dyDescent="0.25"/>
    <row r="1270" s="221" customFormat="1" x14ac:dyDescent="0.25"/>
    <row r="1271" s="221" customFormat="1" x14ac:dyDescent="0.25"/>
    <row r="1272" s="221" customFormat="1" x14ac:dyDescent="0.25"/>
    <row r="1273" s="221" customFormat="1" x14ac:dyDescent="0.25"/>
    <row r="1274" s="221" customFormat="1" x14ac:dyDescent="0.25"/>
    <row r="1275" s="221" customFormat="1" x14ac:dyDescent="0.25"/>
    <row r="1276" s="221" customFormat="1" x14ac:dyDescent="0.25"/>
    <row r="1277" s="221" customFormat="1" x14ac:dyDescent="0.25"/>
    <row r="1278" s="221" customFormat="1" x14ac:dyDescent="0.25"/>
    <row r="1279" s="221" customFormat="1" x14ac:dyDescent="0.25"/>
    <row r="1280" s="221" customFormat="1" x14ac:dyDescent="0.25"/>
    <row r="1281" s="221" customFormat="1" x14ac:dyDescent="0.25"/>
    <row r="1282" s="221" customFormat="1" x14ac:dyDescent="0.25"/>
    <row r="1283" s="221" customFormat="1" x14ac:dyDescent="0.25"/>
    <row r="1284" s="221" customFormat="1" x14ac:dyDescent="0.25"/>
    <row r="1285" s="221" customFormat="1" x14ac:dyDescent="0.25"/>
    <row r="1286" s="221" customFormat="1" x14ac:dyDescent="0.25"/>
    <row r="1287" s="221" customFormat="1" x14ac:dyDescent="0.25"/>
    <row r="1288" s="221" customFormat="1" x14ac:dyDescent="0.25"/>
    <row r="1289" s="221" customFormat="1" x14ac:dyDescent="0.25"/>
    <row r="1290" s="221" customFormat="1" x14ac:dyDescent="0.25"/>
    <row r="1291" s="221" customFormat="1" x14ac:dyDescent="0.25"/>
    <row r="1292" s="221" customFormat="1" x14ac:dyDescent="0.25"/>
    <row r="1293" s="221" customFormat="1" x14ac:dyDescent="0.25"/>
    <row r="1294" s="221" customFormat="1" x14ac:dyDescent="0.25"/>
    <row r="1295" s="221" customFormat="1" x14ac:dyDescent="0.25"/>
    <row r="1296" s="221" customFormat="1" x14ac:dyDescent="0.25"/>
    <row r="1297" s="221" customFormat="1" x14ac:dyDescent="0.25"/>
    <row r="1298" s="221" customFormat="1" x14ac:dyDescent="0.25"/>
    <row r="1299" s="221" customFormat="1" x14ac:dyDescent="0.25"/>
    <row r="1300" s="221" customFormat="1" x14ac:dyDescent="0.25"/>
    <row r="1301" s="221" customFormat="1" x14ac:dyDescent="0.25"/>
    <row r="1302" s="221" customFormat="1" x14ac:dyDescent="0.25"/>
    <row r="1303" s="221" customFormat="1" x14ac:dyDescent="0.25"/>
    <row r="1304" s="221" customFormat="1" x14ac:dyDescent="0.25"/>
    <row r="1305" s="221" customFormat="1" x14ac:dyDescent="0.25"/>
    <row r="1306" s="221" customFormat="1" x14ac:dyDescent="0.25"/>
    <row r="1307" s="221" customFormat="1" x14ac:dyDescent="0.25"/>
    <row r="1308" s="221" customFormat="1" x14ac:dyDescent="0.25"/>
    <row r="1309" s="221" customFormat="1" x14ac:dyDescent="0.25"/>
    <row r="1310" s="221" customFormat="1" x14ac:dyDescent="0.25"/>
    <row r="1311" s="221" customFormat="1" x14ac:dyDescent="0.25"/>
    <row r="1312" s="221" customFormat="1" x14ac:dyDescent="0.25"/>
    <row r="1313" s="221" customFormat="1" x14ac:dyDescent="0.25"/>
    <row r="1314" s="221" customFormat="1" x14ac:dyDescent="0.25"/>
    <row r="1315" s="221" customFormat="1" x14ac:dyDescent="0.25"/>
    <row r="1316" s="221" customFormat="1" x14ac:dyDescent="0.25"/>
    <row r="1317" s="221" customFormat="1" x14ac:dyDescent="0.25"/>
    <row r="1318" s="221" customFormat="1" x14ac:dyDescent="0.25"/>
    <row r="1319" s="221" customFormat="1" x14ac:dyDescent="0.25"/>
    <row r="1320" s="221" customFormat="1" x14ac:dyDescent="0.25"/>
    <row r="1321" s="221" customFormat="1" x14ac:dyDescent="0.25"/>
    <row r="1322" s="221" customFormat="1" x14ac:dyDescent="0.25"/>
    <row r="1323" s="221" customFormat="1" x14ac:dyDescent="0.25"/>
    <row r="1324" s="221" customFormat="1" x14ac:dyDescent="0.25"/>
    <row r="1325" s="221" customFormat="1" x14ac:dyDescent="0.25"/>
    <row r="1326" s="221" customFormat="1" x14ac:dyDescent="0.25"/>
    <row r="1327" s="221" customFormat="1" x14ac:dyDescent="0.25"/>
    <row r="1328" s="221" customFormat="1" x14ac:dyDescent="0.25"/>
    <row r="1329" s="221" customFormat="1" x14ac:dyDescent="0.25"/>
    <row r="1330" s="221" customFormat="1" x14ac:dyDescent="0.25"/>
    <row r="1331" s="221" customFormat="1" x14ac:dyDescent="0.25"/>
    <row r="1332" s="221" customFormat="1" x14ac:dyDescent="0.25"/>
    <row r="1333" s="221" customFormat="1" x14ac:dyDescent="0.25"/>
    <row r="1334" s="221" customFormat="1" x14ac:dyDescent="0.25"/>
    <row r="1335" s="221" customFormat="1" x14ac:dyDescent="0.25"/>
    <row r="1336" s="221" customFormat="1" x14ac:dyDescent="0.25"/>
    <row r="1337" s="221" customFormat="1" x14ac:dyDescent="0.25"/>
    <row r="1338" s="221" customFormat="1" x14ac:dyDescent="0.25"/>
    <row r="1339" s="221" customFormat="1" x14ac:dyDescent="0.25"/>
    <row r="1340" s="221" customFormat="1" x14ac:dyDescent="0.25"/>
    <row r="1341" s="221" customFormat="1" x14ac:dyDescent="0.25"/>
    <row r="1342" s="221" customFormat="1" x14ac:dyDescent="0.25"/>
    <row r="1343" s="221" customFormat="1" x14ac:dyDescent="0.25"/>
    <row r="1344" s="221" customFormat="1" x14ac:dyDescent="0.25"/>
    <row r="1345" s="221" customFormat="1" x14ac:dyDescent="0.25"/>
    <row r="1346" s="221" customFormat="1" x14ac:dyDescent="0.25"/>
    <row r="1347" s="221" customFormat="1" x14ac:dyDescent="0.25"/>
    <row r="1348" s="221" customFormat="1" x14ac:dyDescent="0.25"/>
    <row r="1349" s="221" customFormat="1" x14ac:dyDescent="0.25"/>
    <row r="1350" s="221" customFormat="1" x14ac:dyDescent="0.25"/>
    <row r="1351" s="221" customFormat="1" x14ac:dyDescent="0.25"/>
    <row r="1352" s="221" customFormat="1" x14ac:dyDescent="0.25"/>
    <row r="1353" s="221" customFormat="1" x14ac:dyDescent="0.25"/>
    <row r="1354" s="221" customFormat="1" x14ac:dyDescent="0.25"/>
    <row r="1355" s="221" customFormat="1" x14ac:dyDescent="0.25"/>
    <row r="1356" s="221" customFormat="1" x14ac:dyDescent="0.25"/>
    <row r="1357" s="221" customFormat="1" x14ac:dyDescent="0.25"/>
    <row r="1358" s="221" customFormat="1" x14ac:dyDescent="0.25"/>
    <row r="1359" s="221" customFormat="1" x14ac:dyDescent="0.25"/>
    <row r="1360" s="221" customFormat="1" x14ac:dyDescent="0.25"/>
    <row r="1361" s="221" customFormat="1" x14ac:dyDescent="0.25"/>
    <row r="1362" s="221" customFormat="1" x14ac:dyDescent="0.25"/>
    <row r="1363" s="221" customFormat="1" x14ac:dyDescent="0.25"/>
    <row r="1364" s="221" customFormat="1" x14ac:dyDescent="0.25"/>
    <row r="1365" s="221" customFormat="1" x14ac:dyDescent="0.25"/>
    <row r="1366" s="221" customFormat="1" x14ac:dyDescent="0.25"/>
    <row r="1367" s="221" customFormat="1" x14ac:dyDescent="0.25"/>
    <row r="1368" s="221" customFormat="1" x14ac:dyDescent="0.25"/>
    <row r="1369" s="221" customFormat="1" x14ac:dyDescent="0.25"/>
    <row r="1370" s="221" customFormat="1" x14ac:dyDescent="0.25"/>
    <row r="1371" s="221" customFormat="1" x14ac:dyDescent="0.25"/>
    <row r="1372" s="221" customFormat="1" x14ac:dyDescent="0.25"/>
    <row r="1373" s="221" customFormat="1" x14ac:dyDescent="0.25"/>
    <row r="1374" s="221" customFormat="1" x14ac:dyDescent="0.25"/>
    <row r="1375" s="221" customFormat="1" x14ac:dyDescent="0.25"/>
    <row r="1376" s="221" customFormat="1" x14ac:dyDescent="0.25"/>
    <row r="1377" s="221" customFormat="1" x14ac:dyDescent="0.25"/>
    <row r="1378" s="221" customFormat="1" x14ac:dyDescent="0.25"/>
    <row r="1379" s="221" customFormat="1" x14ac:dyDescent="0.25"/>
    <row r="1380" s="221" customFormat="1" x14ac:dyDescent="0.25"/>
    <row r="1381" s="221" customFormat="1" x14ac:dyDescent="0.25"/>
    <row r="1382" s="221" customFormat="1" x14ac:dyDescent="0.25"/>
    <row r="1383" s="221" customFormat="1" x14ac:dyDescent="0.25"/>
    <row r="1384" s="221" customFormat="1" x14ac:dyDescent="0.25"/>
    <row r="1385" s="221" customFormat="1" x14ac:dyDescent="0.25"/>
    <row r="1386" s="221" customFormat="1" x14ac:dyDescent="0.25"/>
    <row r="1387" s="221" customFormat="1" x14ac:dyDescent="0.25"/>
    <row r="1388" s="221" customFormat="1" x14ac:dyDescent="0.25"/>
    <row r="1389" s="221" customFormat="1" x14ac:dyDescent="0.25"/>
    <row r="1390" s="221" customFormat="1" x14ac:dyDescent="0.25"/>
    <row r="1391" s="221" customFormat="1" x14ac:dyDescent="0.25"/>
    <row r="1392" s="221" customFormat="1" x14ac:dyDescent="0.25"/>
    <row r="1393" s="221" customFormat="1" x14ac:dyDescent="0.25"/>
    <row r="1394" s="221" customFormat="1" x14ac:dyDescent="0.25"/>
    <row r="1395" s="221" customFormat="1" x14ac:dyDescent="0.25"/>
    <row r="1396" s="221" customFormat="1" x14ac:dyDescent="0.25"/>
    <row r="1397" s="221" customFormat="1" x14ac:dyDescent="0.25"/>
    <row r="1398" s="221" customFormat="1" x14ac:dyDescent="0.25"/>
    <row r="1399" s="221" customFormat="1" x14ac:dyDescent="0.25"/>
    <row r="1400" s="221" customFormat="1" x14ac:dyDescent="0.25"/>
    <row r="1401" s="221" customFormat="1" x14ac:dyDescent="0.25"/>
    <row r="1402" s="221" customFormat="1" x14ac:dyDescent="0.25"/>
    <row r="1403" s="221" customFormat="1" x14ac:dyDescent="0.25"/>
    <row r="1404" s="221" customFormat="1" x14ac:dyDescent="0.25"/>
    <row r="1405" s="221" customFormat="1" x14ac:dyDescent="0.25"/>
    <row r="1406" s="221" customFormat="1" x14ac:dyDescent="0.25"/>
    <row r="1407" s="221" customFormat="1" x14ac:dyDescent="0.25"/>
    <row r="1408" s="221" customFormat="1" x14ac:dyDescent="0.25"/>
    <row r="1409" s="221" customFormat="1" x14ac:dyDescent="0.25"/>
    <row r="1410" s="221" customFormat="1" x14ac:dyDescent="0.25"/>
    <row r="1411" s="221" customFormat="1" x14ac:dyDescent="0.25"/>
    <row r="1412" s="221" customFormat="1" x14ac:dyDescent="0.25"/>
    <row r="1413" s="221" customFormat="1" x14ac:dyDescent="0.25"/>
    <row r="1414" s="221" customFormat="1" x14ac:dyDescent="0.25"/>
    <row r="1415" s="221" customFormat="1" x14ac:dyDescent="0.25"/>
    <row r="1416" s="221" customFormat="1" x14ac:dyDescent="0.25"/>
    <row r="1417" s="221" customFormat="1" x14ac:dyDescent="0.25"/>
    <row r="1418" s="221" customFormat="1" x14ac:dyDescent="0.25"/>
    <row r="1419" s="221" customFormat="1" x14ac:dyDescent="0.25"/>
    <row r="1420" s="221" customFormat="1" x14ac:dyDescent="0.25"/>
    <row r="1421" s="221" customFormat="1" x14ac:dyDescent="0.25"/>
    <row r="1422" s="221" customFormat="1" x14ac:dyDescent="0.25"/>
    <row r="1423" s="221" customFormat="1" x14ac:dyDescent="0.25"/>
    <row r="1424" s="221" customFormat="1" x14ac:dyDescent="0.25"/>
    <row r="1425" s="221" customFormat="1" x14ac:dyDescent="0.25"/>
    <row r="1426" s="221" customFormat="1" x14ac:dyDescent="0.25"/>
    <row r="1427" s="221" customFormat="1" x14ac:dyDescent="0.25"/>
    <row r="1428" s="221" customFormat="1" x14ac:dyDescent="0.25"/>
    <row r="1429" s="221" customFormat="1" x14ac:dyDescent="0.25"/>
    <row r="1430" s="221" customFormat="1" x14ac:dyDescent="0.25"/>
    <row r="1431" s="221" customFormat="1" x14ac:dyDescent="0.25"/>
    <row r="1432" s="221" customFormat="1" x14ac:dyDescent="0.25"/>
    <row r="1433" s="221" customFormat="1" x14ac:dyDescent="0.25"/>
    <row r="1434" s="221" customFormat="1" x14ac:dyDescent="0.25"/>
    <row r="1435" s="221" customFormat="1" x14ac:dyDescent="0.25"/>
    <row r="1436" s="221" customFormat="1" x14ac:dyDescent="0.25"/>
    <row r="1437" s="221" customFormat="1" x14ac:dyDescent="0.25"/>
    <row r="1438" s="221" customFormat="1" x14ac:dyDescent="0.25"/>
    <row r="1439" s="221" customFormat="1" x14ac:dyDescent="0.25"/>
    <row r="1440" s="221" customFormat="1" x14ac:dyDescent="0.25"/>
    <row r="1441" s="221" customFormat="1" x14ac:dyDescent="0.25"/>
    <row r="1442" s="221" customFormat="1" x14ac:dyDescent="0.25"/>
    <row r="1443" s="221" customFormat="1" x14ac:dyDescent="0.25"/>
    <row r="1444" s="221" customFormat="1" x14ac:dyDescent="0.25"/>
    <row r="1445" s="221" customFormat="1" x14ac:dyDescent="0.25"/>
    <row r="1446" s="221" customFormat="1" x14ac:dyDescent="0.25"/>
    <row r="1447" s="221" customFormat="1" x14ac:dyDescent="0.25"/>
    <row r="1448" s="221" customFormat="1" x14ac:dyDescent="0.25"/>
    <row r="1449" s="221" customFormat="1" x14ac:dyDescent="0.25"/>
    <row r="1450" s="221" customFormat="1" x14ac:dyDescent="0.25"/>
    <row r="1451" s="221" customFormat="1" x14ac:dyDescent="0.25"/>
    <row r="1452" s="221" customFormat="1" x14ac:dyDescent="0.25"/>
    <row r="1453" s="221" customFormat="1" x14ac:dyDescent="0.25"/>
    <row r="1454" s="221" customFormat="1" x14ac:dyDescent="0.25"/>
    <row r="1455" s="221" customFormat="1" x14ac:dyDescent="0.25"/>
    <row r="1456" s="221" customFormat="1" x14ac:dyDescent="0.25"/>
    <row r="1457" s="221" customFormat="1" x14ac:dyDescent="0.25"/>
    <row r="1458" s="221" customFormat="1" x14ac:dyDescent="0.25"/>
    <row r="1459" s="221" customFormat="1" x14ac:dyDescent="0.25"/>
    <row r="1460" s="221" customFormat="1" x14ac:dyDescent="0.25"/>
    <row r="1461" s="221" customFormat="1" x14ac:dyDescent="0.25"/>
    <row r="1462" s="221" customFormat="1" x14ac:dyDescent="0.25"/>
    <row r="1463" s="221" customFormat="1" x14ac:dyDescent="0.25"/>
    <row r="1464" s="221" customFormat="1" x14ac:dyDescent="0.25"/>
    <row r="1465" s="221" customFormat="1" x14ac:dyDescent="0.25"/>
    <row r="1466" s="221" customFormat="1" x14ac:dyDescent="0.25"/>
    <row r="1467" s="221" customFormat="1" x14ac:dyDescent="0.25"/>
    <row r="1468" s="221" customFormat="1" x14ac:dyDescent="0.25"/>
    <row r="1469" s="221" customFormat="1" x14ac:dyDescent="0.25"/>
    <row r="1470" s="221" customFormat="1" x14ac:dyDescent="0.25"/>
    <row r="1471" s="221" customFormat="1" x14ac:dyDescent="0.25"/>
    <row r="1472" s="221" customFormat="1" x14ac:dyDescent="0.25"/>
    <row r="1473" s="221" customFormat="1" x14ac:dyDescent="0.25"/>
    <row r="1474" s="221" customFormat="1" x14ac:dyDescent="0.25"/>
    <row r="1475" s="221" customFormat="1" x14ac:dyDescent="0.25"/>
    <row r="1476" s="221" customFormat="1" x14ac:dyDescent="0.25"/>
    <row r="1477" s="221" customFormat="1" x14ac:dyDescent="0.25"/>
    <row r="1478" s="221" customFormat="1" x14ac:dyDescent="0.25"/>
    <row r="1479" s="221" customFormat="1" x14ac:dyDescent="0.25"/>
    <row r="1480" s="221" customFormat="1" x14ac:dyDescent="0.25"/>
    <row r="1481" s="221" customFormat="1" x14ac:dyDescent="0.25"/>
    <row r="1482" s="221" customFormat="1" x14ac:dyDescent="0.25"/>
    <row r="1483" s="221" customFormat="1" x14ac:dyDescent="0.25"/>
    <row r="1484" s="221" customFormat="1" x14ac:dyDescent="0.25"/>
    <row r="1485" s="221" customFormat="1" x14ac:dyDescent="0.25"/>
    <row r="1486" s="221" customFormat="1" x14ac:dyDescent="0.25"/>
    <row r="1487" s="221" customFormat="1" x14ac:dyDescent="0.25"/>
    <row r="1488" s="221" customFormat="1" x14ac:dyDescent="0.25"/>
    <row r="1489" s="221" customFormat="1" x14ac:dyDescent="0.25"/>
    <row r="1490" s="221" customFormat="1" x14ac:dyDescent="0.25"/>
    <row r="1491" s="221" customFormat="1" x14ac:dyDescent="0.25"/>
    <row r="1492" s="221" customFormat="1" x14ac:dyDescent="0.25"/>
    <row r="1493" s="221" customFormat="1" x14ac:dyDescent="0.25"/>
    <row r="1494" s="221" customFormat="1" x14ac:dyDescent="0.25"/>
    <row r="1495" s="221" customFormat="1" x14ac:dyDescent="0.25"/>
    <row r="1496" s="221" customFormat="1" x14ac:dyDescent="0.25"/>
    <row r="1497" s="221" customFormat="1" x14ac:dyDescent="0.25"/>
    <row r="1498" s="221" customFormat="1" x14ac:dyDescent="0.25"/>
    <row r="1499" s="221" customFormat="1" x14ac:dyDescent="0.25"/>
    <row r="1500" s="221" customFormat="1" x14ac:dyDescent="0.25"/>
    <row r="1501" s="221" customFormat="1" x14ac:dyDescent="0.25"/>
    <row r="1502" s="221" customFormat="1" x14ac:dyDescent="0.25"/>
    <row r="1503" s="221" customFormat="1" x14ac:dyDescent="0.25"/>
    <row r="1504" s="221" customFormat="1" x14ac:dyDescent="0.25"/>
    <row r="1505" s="221" customFormat="1" x14ac:dyDescent="0.25"/>
    <row r="1506" s="221" customFormat="1" x14ac:dyDescent="0.25"/>
    <row r="1507" s="221" customFormat="1" x14ac:dyDescent="0.25"/>
    <row r="1508" s="221" customFormat="1" x14ac:dyDescent="0.25"/>
    <row r="1509" s="221" customFormat="1" x14ac:dyDescent="0.25"/>
    <row r="1510" s="221" customFormat="1" x14ac:dyDescent="0.25"/>
    <row r="1511" s="221" customFormat="1" x14ac:dyDescent="0.25"/>
    <row r="1512" s="221" customFormat="1" x14ac:dyDescent="0.25"/>
    <row r="1513" s="221" customFormat="1" x14ac:dyDescent="0.25"/>
    <row r="1514" s="221" customFormat="1" x14ac:dyDescent="0.25"/>
    <row r="1515" s="221" customFormat="1" x14ac:dyDescent="0.25"/>
    <row r="1516" s="221" customFormat="1" x14ac:dyDescent="0.25"/>
    <row r="1517" s="221" customFormat="1" x14ac:dyDescent="0.25"/>
    <row r="1518" s="221" customFormat="1" x14ac:dyDescent="0.25"/>
    <row r="1519" s="221" customFormat="1" x14ac:dyDescent="0.25"/>
    <row r="1520" s="221" customFormat="1" x14ac:dyDescent="0.25"/>
    <row r="1521" s="221" customFormat="1" x14ac:dyDescent="0.25"/>
    <row r="1522" s="221" customFormat="1" x14ac:dyDescent="0.25"/>
    <row r="1523" s="221" customFormat="1" x14ac:dyDescent="0.25"/>
    <row r="1524" s="221" customFormat="1" x14ac:dyDescent="0.25"/>
    <row r="1525" s="221" customFormat="1" x14ac:dyDescent="0.25"/>
    <row r="1526" s="221" customFormat="1" x14ac:dyDescent="0.25"/>
    <row r="1527" s="221" customFormat="1" x14ac:dyDescent="0.25"/>
    <row r="1528" s="221" customFormat="1" x14ac:dyDescent="0.25"/>
    <row r="1529" s="221" customFormat="1" x14ac:dyDescent="0.25"/>
    <row r="1530" s="221" customFormat="1" x14ac:dyDescent="0.25"/>
    <row r="1531" s="221" customFormat="1" x14ac:dyDescent="0.25"/>
    <row r="1532" s="221" customFormat="1" x14ac:dyDescent="0.25"/>
    <row r="1533" s="221" customFormat="1" x14ac:dyDescent="0.25"/>
    <row r="1534" s="221" customFormat="1" x14ac:dyDescent="0.25"/>
    <row r="1535" s="221" customFormat="1" x14ac:dyDescent="0.25"/>
    <row r="1536" s="221" customFormat="1" x14ac:dyDescent="0.25"/>
    <row r="1537" s="221" customFormat="1" x14ac:dyDescent="0.25"/>
    <row r="1538" s="221" customFormat="1" x14ac:dyDescent="0.25"/>
    <row r="1539" s="221" customFormat="1" x14ac:dyDescent="0.25"/>
    <row r="1540" s="221" customFormat="1" x14ac:dyDescent="0.25"/>
    <row r="1541" s="221" customFormat="1" x14ac:dyDescent="0.25"/>
    <row r="1542" s="221" customFormat="1" x14ac:dyDescent="0.25"/>
    <row r="1543" s="221" customFormat="1" x14ac:dyDescent="0.25"/>
    <row r="1544" s="221" customFormat="1" x14ac:dyDescent="0.25"/>
    <row r="1545" s="221" customFormat="1" x14ac:dyDescent="0.25"/>
    <row r="1546" s="221" customFormat="1" x14ac:dyDescent="0.25"/>
    <row r="1547" s="221" customFormat="1" x14ac:dyDescent="0.25"/>
    <row r="1548" s="221" customFormat="1" x14ac:dyDescent="0.25"/>
    <row r="1549" s="221" customFormat="1" x14ac:dyDescent="0.25"/>
    <row r="1550" s="221" customFormat="1" x14ac:dyDescent="0.25"/>
    <row r="1551" s="221" customFormat="1" x14ac:dyDescent="0.25"/>
    <row r="1552" s="221" customFormat="1" x14ac:dyDescent="0.25"/>
    <row r="1553" s="221" customFormat="1" x14ac:dyDescent="0.25"/>
    <row r="1554" s="221" customFormat="1" x14ac:dyDescent="0.25"/>
    <row r="1555" s="221" customFormat="1" x14ac:dyDescent="0.25"/>
    <row r="1556" s="221" customFormat="1" x14ac:dyDescent="0.25"/>
    <row r="1557" s="221" customFormat="1" x14ac:dyDescent="0.25"/>
    <row r="1558" s="221" customFormat="1" x14ac:dyDescent="0.25"/>
    <row r="1559" s="221" customFormat="1" x14ac:dyDescent="0.25"/>
    <row r="1560" s="221" customFormat="1" x14ac:dyDescent="0.25"/>
    <row r="1561" s="221" customFormat="1" x14ac:dyDescent="0.25"/>
    <row r="1562" s="221" customFormat="1" x14ac:dyDescent="0.25"/>
    <row r="1563" s="221" customFormat="1" x14ac:dyDescent="0.25"/>
    <row r="1564" s="221" customFormat="1" x14ac:dyDescent="0.25"/>
    <row r="1565" s="221" customFormat="1" x14ac:dyDescent="0.25"/>
    <row r="1566" s="221" customFormat="1" x14ac:dyDescent="0.25"/>
    <row r="1567" s="221" customFormat="1" x14ac:dyDescent="0.25"/>
    <row r="1568" s="221" customFormat="1" x14ac:dyDescent="0.25"/>
    <row r="1569" s="221" customFormat="1" x14ac:dyDescent="0.25"/>
    <row r="1570" s="221" customFormat="1" x14ac:dyDescent="0.25"/>
    <row r="1571" s="221" customFormat="1" x14ac:dyDescent="0.25"/>
    <row r="1572" s="221" customFormat="1" x14ac:dyDescent="0.25"/>
    <row r="1573" s="221" customFormat="1" x14ac:dyDescent="0.25"/>
    <row r="1574" s="221" customFormat="1" x14ac:dyDescent="0.25"/>
    <row r="1575" s="221" customFormat="1" x14ac:dyDescent="0.25"/>
    <row r="1576" s="221" customFormat="1" x14ac:dyDescent="0.25"/>
    <row r="1577" s="221" customFormat="1" x14ac:dyDescent="0.25"/>
    <row r="1578" s="221" customFormat="1" x14ac:dyDescent="0.25"/>
    <row r="1579" s="221" customFormat="1" x14ac:dyDescent="0.25"/>
    <row r="1580" s="221" customFormat="1" x14ac:dyDescent="0.25"/>
    <row r="1581" s="221" customFormat="1" x14ac:dyDescent="0.25"/>
    <row r="1582" s="221" customFormat="1" x14ac:dyDescent="0.25"/>
    <row r="1583" s="221" customFormat="1" x14ac:dyDescent="0.25"/>
    <row r="1584" s="221" customFormat="1" x14ac:dyDescent="0.25"/>
    <row r="1585" s="221" customFormat="1" x14ac:dyDescent="0.25"/>
    <row r="1586" s="221" customFormat="1" x14ac:dyDescent="0.25"/>
    <row r="1587" s="221" customFormat="1" x14ac:dyDescent="0.25"/>
    <row r="1588" s="221" customFormat="1" x14ac:dyDescent="0.25"/>
    <row r="1589" s="221" customFormat="1" x14ac:dyDescent="0.25"/>
    <row r="1590" s="221" customFormat="1" x14ac:dyDescent="0.25"/>
    <row r="1591" s="221" customFormat="1" x14ac:dyDescent="0.25"/>
    <row r="1592" s="221" customFormat="1" x14ac:dyDescent="0.25"/>
    <row r="1593" s="221" customFormat="1" x14ac:dyDescent="0.25"/>
    <row r="1594" s="221" customFormat="1" x14ac:dyDescent="0.25"/>
    <row r="1595" s="221" customFormat="1" x14ac:dyDescent="0.25"/>
    <row r="1596" s="221" customFormat="1" x14ac:dyDescent="0.25"/>
    <row r="1597" s="221" customFormat="1" x14ac:dyDescent="0.25"/>
    <row r="1598" s="221" customFormat="1" x14ac:dyDescent="0.25"/>
    <row r="1599" s="221" customFormat="1" x14ac:dyDescent="0.25"/>
    <row r="1600" s="221" customFormat="1" x14ac:dyDescent="0.25"/>
    <row r="1601" s="221" customFormat="1" x14ac:dyDescent="0.25"/>
    <row r="1602" s="221" customFormat="1" x14ac:dyDescent="0.25"/>
    <row r="1603" s="221" customFormat="1" x14ac:dyDescent="0.25"/>
    <row r="1604" s="221" customFormat="1" x14ac:dyDescent="0.25"/>
    <row r="1605" s="221" customFormat="1" x14ac:dyDescent="0.25"/>
    <row r="1606" s="221" customFormat="1" x14ac:dyDescent="0.25"/>
    <row r="1607" s="221" customFormat="1" x14ac:dyDescent="0.25"/>
    <row r="1608" s="221" customFormat="1" x14ac:dyDescent="0.25"/>
    <row r="1609" s="221" customFormat="1" x14ac:dyDescent="0.25"/>
    <row r="1610" s="221" customFormat="1" x14ac:dyDescent="0.25"/>
    <row r="1611" s="221" customFormat="1" x14ac:dyDescent="0.25"/>
    <row r="1612" s="221" customFormat="1" x14ac:dyDescent="0.25"/>
    <row r="1613" s="221" customFormat="1" x14ac:dyDescent="0.25"/>
    <row r="1614" s="221" customFormat="1" x14ac:dyDescent="0.25"/>
    <row r="1615" s="221" customFormat="1" x14ac:dyDescent="0.25"/>
    <row r="1616" s="221" customFormat="1" x14ac:dyDescent="0.25"/>
    <row r="1617" s="221" customFormat="1" x14ac:dyDescent="0.25"/>
    <row r="1618" s="221" customFormat="1" x14ac:dyDescent="0.25"/>
    <row r="1619" s="221" customFormat="1" x14ac:dyDescent="0.25"/>
    <row r="1620" s="221" customFormat="1" x14ac:dyDescent="0.25"/>
    <row r="1621" s="221" customFormat="1" x14ac:dyDescent="0.25"/>
    <row r="1622" s="221" customFormat="1" x14ac:dyDescent="0.25"/>
    <row r="1623" s="221" customFormat="1" x14ac:dyDescent="0.25"/>
    <row r="1624" s="221" customFormat="1" x14ac:dyDescent="0.25"/>
    <row r="1625" s="221" customFormat="1" x14ac:dyDescent="0.25"/>
    <row r="1626" s="221" customFormat="1" x14ac:dyDescent="0.25"/>
    <row r="1627" s="221" customFormat="1" x14ac:dyDescent="0.25"/>
    <row r="1628" s="221" customFormat="1" x14ac:dyDescent="0.25"/>
    <row r="1629" s="221" customFormat="1" x14ac:dyDescent="0.25"/>
    <row r="1630" s="221" customFormat="1" x14ac:dyDescent="0.25"/>
    <row r="1631" s="221" customFormat="1" x14ac:dyDescent="0.25"/>
    <row r="1632" s="221" customFormat="1" x14ac:dyDescent="0.25"/>
    <row r="1633" s="221" customFormat="1" x14ac:dyDescent="0.25"/>
    <row r="1634" s="221" customFormat="1" x14ac:dyDescent="0.25"/>
    <row r="1635" s="221" customFormat="1" x14ac:dyDescent="0.25"/>
    <row r="1636" s="221" customFormat="1" x14ac:dyDescent="0.25"/>
    <row r="1637" s="221" customFormat="1" x14ac:dyDescent="0.25"/>
    <row r="1638" s="221" customFormat="1" x14ac:dyDescent="0.25"/>
    <row r="1639" s="221" customFormat="1" x14ac:dyDescent="0.25"/>
    <row r="1640" s="221" customFormat="1" x14ac:dyDescent="0.25"/>
    <row r="1641" s="221" customFormat="1" x14ac:dyDescent="0.25"/>
    <row r="1642" s="221" customFormat="1" x14ac:dyDescent="0.25"/>
    <row r="1643" s="221" customFormat="1" x14ac:dyDescent="0.25"/>
    <row r="1644" s="221" customFormat="1" x14ac:dyDescent="0.25"/>
    <row r="1645" s="221" customFormat="1" x14ac:dyDescent="0.25"/>
    <row r="1646" s="221" customFormat="1" x14ac:dyDescent="0.25"/>
    <row r="1647" s="221" customFormat="1" x14ac:dyDescent="0.25"/>
    <row r="1648" s="221" customFormat="1" x14ac:dyDescent="0.25"/>
    <row r="1649" s="221" customFormat="1" x14ac:dyDescent="0.25"/>
    <row r="1650" s="221" customFormat="1" x14ac:dyDescent="0.25"/>
    <row r="1651" s="221" customFormat="1" x14ac:dyDescent="0.25"/>
    <row r="1652" s="221" customFormat="1" x14ac:dyDescent="0.25"/>
    <row r="1653" s="221" customFormat="1" x14ac:dyDescent="0.25"/>
    <row r="1654" s="221" customFormat="1" x14ac:dyDescent="0.25"/>
    <row r="1655" s="221" customFormat="1" x14ac:dyDescent="0.25"/>
    <row r="1656" s="221" customFormat="1" x14ac:dyDescent="0.25"/>
    <row r="1657" s="221" customFormat="1" x14ac:dyDescent="0.25"/>
    <row r="1658" s="221" customFormat="1" x14ac:dyDescent="0.25"/>
    <row r="1659" s="221" customFormat="1" x14ac:dyDescent="0.25"/>
    <row r="1660" s="221" customFormat="1" x14ac:dyDescent="0.25"/>
    <row r="1661" s="221" customFormat="1" x14ac:dyDescent="0.25"/>
    <row r="1662" s="221" customFormat="1" x14ac:dyDescent="0.25"/>
    <row r="1663" s="221" customFormat="1" x14ac:dyDescent="0.25"/>
    <row r="1664" s="221" customFormat="1" x14ac:dyDescent="0.25"/>
    <row r="1665" s="221" customFormat="1" x14ac:dyDescent="0.25"/>
    <row r="1666" s="221" customFormat="1" x14ac:dyDescent="0.25"/>
    <row r="1667" s="221" customFormat="1" x14ac:dyDescent="0.25"/>
    <row r="1668" s="221" customFormat="1" x14ac:dyDescent="0.25"/>
    <row r="1669" s="221" customFormat="1" x14ac:dyDescent="0.25"/>
    <row r="1670" s="221" customFormat="1" x14ac:dyDescent="0.25"/>
    <row r="1671" s="221" customFormat="1" x14ac:dyDescent="0.25"/>
    <row r="1672" s="221" customFormat="1" x14ac:dyDescent="0.25"/>
    <row r="1673" s="221" customFormat="1" x14ac:dyDescent="0.25"/>
    <row r="1674" s="221" customFormat="1" x14ac:dyDescent="0.25"/>
    <row r="1675" s="221" customFormat="1" x14ac:dyDescent="0.25"/>
    <row r="1676" s="221" customFormat="1" x14ac:dyDescent="0.25"/>
    <row r="1677" s="221" customFormat="1" x14ac:dyDescent="0.25"/>
    <row r="1678" s="221" customFormat="1" x14ac:dyDescent="0.25"/>
    <row r="1679" s="221" customFormat="1" x14ac:dyDescent="0.25"/>
    <row r="1680" s="221" customFormat="1" x14ac:dyDescent="0.25"/>
    <row r="1681" s="221" customFormat="1" x14ac:dyDescent="0.25"/>
    <row r="1682" s="221" customFormat="1" x14ac:dyDescent="0.25"/>
    <row r="1683" s="221" customFormat="1" x14ac:dyDescent="0.25"/>
    <row r="1684" s="221" customFormat="1" x14ac:dyDescent="0.25"/>
    <row r="1685" s="221" customFormat="1" x14ac:dyDescent="0.25"/>
    <row r="1686" s="221" customFormat="1" x14ac:dyDescent="0.25"/>
    <row r="1687" s="221" customFormat="1" x14ac:dyDescent="0.25"/>
    <row r="1688" s="221" customFormat="1" x14ac:dyDescent="0.25"/>
    <row r="1689" s="221" customFormat="1" x14ac:dyDescent="0.25"/>
    <row r="1690" s="221" customFormat="1" x14ac:dyDescent="0.25"/>
    <row r="1691" s="221" customFormat="1" x14ac:dyDescent="0.25"/>
    <row r="1692" s="221" customFormat="1" x14ac:dyDescent="0.25"/>
    <row r="1693" s="221" customFormat="1" x14ac:dyDescent="0.25"/>
    <row r="1694" s="221" customFormat="1" x14ac:dyDescent="0.25"/>
    <row r="1695" s="221" customFormat="1" x14ac:dyDescent="0.25"/>
    <row r="1696" s="221" customFormat="1" x14ac:dyDescent="0.25"/>
    <row r="1697" s="221" customFormat="1" x14ac:dyDescent="0.25"/>
    <row r="1698" s="221" customFormat="1" x14ac:dyDescent="0.25"/>
    <row r="1699" s="221" customFormat="1" x14ac:dyDescent="0.25"/>
    <row r="1700" s="221" customFormat="1" x14ac:dyDescent="0.25"/>
    <row r="1701" s="221" customFormat="1" x14ac:dyDescent="0.25"/>
    <row r="1702" s="221" customFormat="1" x14ac:dyDescent="0.25"/>
    <row r="1703" s="221" customFormat="1" x14ac:dyDescent="0.25"/>
    <row r="1704" s="221" customFormat="1" x14ac:dyDescent="0.25"/>
    <row r="1705" s="221" customFormat="1" x14ac:dyDescent="0.25"/>
    <row r="1706" s="221" customFormat="1" x14ac:dyDescent="0.25"/>
    <row r="1707" s="221" customFormat="1" x14ac:dyDescent="0.25"/>
    <row r="1708" s="221" customFormat="1" x14ac:dyDescent="0.25"/>
    <row r="1709" s="221" customFormat="1" x14ac:dyDescent="0.25"/>
    <row r="1710" s="221" customFormat="1" x14ac:dyDescent="0.25"/>
    <row r="1711" s="221" customFormat="1" x14ac:dyDescent="0.25"/>
    <row r="1712" s="221" customFormat="1" x14ac:dyDescent="0.25"/>
    <row r="1713" s="221" customFormat="1" x14ac:dyDescent="0.25"/>
    <row r="1714" s="221" customFormat="1" x14ac:dyDescent="0.25"/>
    <row r="1715" s="221" customFormat="1" x14ac:dyDescent="0.25"/>
    <row r="1716" s="221" customFormat="1" x14ac:dyDescent="0.25"/>
    <row r="1717" s="221" customFormat="1" x14ac:dyDescent="0.25"/>
    <row r="1718" s="221" customFormat="1" x14ac:dyDescent="0.25"/>
    <row r="1719" s="221" customFormat="1" x14ac:dyDescent="0.25"/>
    <row r="1720" s="221" customFormat="1" x14ac:dyDescent="0.25"/>
    <row r="1721" s="221" customFormat="1" x14ac:dyDescent="0.25"/>
    <row r="1722" s="221" customFormat="1" x14ac:dyDescent="0.25"/>
    <row r="1723" s="221" customFormat="1" x14ac:dyDescent="0.25"/>
    <row r="1724" s="221" customFormat="1" x14ac:dyDescent="0.25"/>
    <row r="1725" s="221" customFormat="1" x14ac:dyDescent="0.25"/>
    <row r="1726" s="221" customFormat="1" x14ac:dyDescent="0.25"/>
    <row r="1727" s="221" customFormat="1" x14ac:dyDescent="0.25"/>
    <row r="1728" s="221" customFormat="1" x14ac:dyDescent="0.25"/>
    <row r="1729" s="221" customFormat="1" x14ac:dyDescent="0.25"/>
    <row r="1730" s="221" customFormat="1" x14ac:dyDescent="0.25"/>
    <row r="1731" s="221" customFormat="1" x14ac:dyDescent="0.25"/>
    <row r="1732" s="221" customFormat="1" x14ac:dyDescent="0.25"/>
    <row r="1733" s="221" customFormat="1" x14ac:dyDescent="0.25"/>
    <row r="1734" s="221" customFormat="1" x14ac:dyDescent="0.25"/>
    <row r="1735" s="221" customFormat="1" x14ac:dyDescent="0.25"/>
    <row r="1736" s="221" customFormat="1" x14ac:dyDescent="0.25"/>
    <row r="1737" s="221" customFormat="1" x14ac:dyDescent="0.25"/>
    <row r="1738" s="221" customFormat="1" x14ac:dyDescent="0.25"/>
    <row r="1739" s="221" customFormat="1" x14ac:dyDescent="0.25"/>
    <row r="1740" s="221" customFormat="1" x14ac:dyDescent="0.25"/>
    <row r="1741" s="221" customFormat="1" x14ac:dyDescent="0.25"/>
    <row r="1742" s="221" customFormat="1" x14ac:dyDescent="0.25"/>
    <row r="1743" s="221" customFormat="1" x14ac:dyDescent="0.25"/>
    <row r="1744" s="221" customFormat="1" x14ac:dyDescent="0.25"/>
    <row r="1745" s="221" customFormat="1" x14ac:dyDescent="0.25"/>
    <row r="1746" s="221" customFormat="1" x14ac:dyDescent="0.25"/>
    <row r="1747" s="221" customFormat="1" x14ac:dyDescent="0.25"/>
    <row r="1748" s="221" customFormat="1" x14ac:dyDescent="0.25"/>
    <row r="1749" s="221" customFormat="1" x14ac:dyDescent="0.25"/>
    <row r="1750" s="221" customFormat="1" x14ac:dyDescent="0.25"/>
    <row r="1751" s="221" customFormat="1" x14ac:dyDescent="0.25"/>
    <row r="1752" s="221" customFormat="1" x14ac:dyDescent="0.25"/>
    <row r="1753" s="221" customFormat="1" x14ac:dyDescent="0.25"/>
    <row r="1754" s="221" customFormat="1" x14ac:dyDescent="0.25"/>
    <row r="1755" s="221" customFormat="1" x14ac:dyDescent="0.25"/>
    <row r="1756" s="221" customFormat="1" x14ac:dyDescent="0.25"/>
    <row r="1757" s="221" customFormat="1" x14ac:dyDescent="0.25"/>
    <row r="1758" s="221" customFormat="1" x14ac:dyDescent="0.25"/>
    <row r="1759" s="221" customFormat="1" x14ac:dyDescent="0.25"/>
    <row r="1760" s="221" customFormat="1" x14ac:dyDescent="0.25"/>
    <row r="1761" s="221" customFormat="1" x14ac:dyDescent="0.25"/>
    <row r="1762" s="221" customFormat="1" x14ac:dyDescent="0.25"/>
    <row r="1763" s="221" customFormat="1" x14ac:dyDescent="0.25"/>
    <row r="1764" s="221" customFormat="1" x14ac:dyDescent="0.25"/>
    <row r="1765" s="221" customFormat="1" x14ac:dyDescent="0.25"/>
    <row r="1766" s="221" customFormat="1" x14ac:dyDescent="0.25"/>
    <row r="1767" s="221" customFormat="1" x14ac:dyDescent="0.25"/>
    <row r="1768" s="221" customFormat="1" x14ac:dyDescent="0.25"/>
    <row r="1769" s="221" customFormat="1" x14ac:dyDescent="0.25"/>
    <row r="1770" s="221" customFormat="1" x14ac:dyDescent="0.25"/>
    <row r="1771" s="221" customFormat="1" x14ac:dyDescent="0.25"/>
    <row r="1772" s="221" customFormat="1" x14ac:dyDescent="0.25"/>
    <row r="1773" s="221" customFormat="1" x14ac:dyDescent="0.25"/>
    <row r="1774" s="221" customFormat="1" x14ac:dyDescent="0.25"/>
    <row r="1775" s="221" customFormat="1" x14ac:dyDescent="0.25"/>
    <row r="1776" s="221" customFormat="1" x14ac:dyDescent="0.25"/>
    <row r="1777" s="221" customFormat="1" x14ac:dyDescent="0.25"/>
    <row r="1778" s="221" customFormat="1" x14ac:dyDescent="0.25"/>
    <row r="1779" s="221" customFormat="1" x14ac:dyDescent="0.25"/>
    <row r="1780" s="221" customFormat="1" x14ac:dyDescent="0.25"/>
    <row r="1781" s="221" customFormat="1" x14ac:dyDescent="0.25"/>
    <row r="1782" s="221" customFormat="1" x14ac:dyDescent="0.25"/>
    <row r="1783" s="221" customFormat="1" x14ac:dyDescent="0.25"/>
    <row r="1784" s="221" customFormat="1" x14ac:dyDescent="0.25"/>
    <row r="1785" s="221" customFormat="1" x14ac:dyDescent="0.25"/>
    <row r="1786" s="221" customFormat="1" x14ac:dyDescent="0.25"/>
    <row r="1787" s="221" customFormat="1" x14ac:dyDescent="0.25"/>
    <row r="1788" s="221" customFormat="1" x14ac:dyDescent="0.25"/>
    <row r="1789" s="221" customFormat="1" x14ac:dyDescent="0.25"/>
    <row r="1790" s="221" customFormat="1" x14ac:dyDescent="0.25"/>
    <row r="1791" s="221" customFormat="1" x14ac:dyDescent="0.25"/>
    <row r="1792" s="221" customFormat="1" x14ac:dyDescent="0.25"/>
    <row r="1793" s="221" customFormat="1" x14ac:dyDescent="0.25"/>
    <row r="1794" s="221" customFormat="1" x14ac:dyDescent="0.25"/>
    <row r="1795" s="221" customFormat="1" x14ac:dyDescent="0.25"/>
    <row r="1796" s="221" customFormat="1" x14ac:dyDescent="0.25"/>
    <row r="1797" s="221" customFormat="1" x14ac:dyDescent="0.25"/>
    <row r="1798" s="221" customFormat="1" x14ac:dyDescent="0.25"/>
    <row r="1799" s="221" customFormat="1" x14ac:dyDescent="0.25"/>
    <row r="1800" s="221" customFormat="1" x14ac:dyDescent="0.25"/>
    <row r="1801" s="221" customFormat="1" x14ac:dyDescent="0.25"/>
    <row r="1802" s="221" customFormat="1" x14ac:dyDescent="0.25"/>
    <row r="1803" s="221" customFormat="1" x14ac:dyDescent="0.25"/>
    <row r="1804" s="221" customFormat="1" x14ac:dyDescent="0.25"/>
    <row r="1805" s="221" customFormat="1" x14ac:dyDescent="0.25"/>
    <row r="1806" s="221" customFormat="1" x14ac:dyDescent="0.25"/>
    <row r="1807" s="221" customFormat="1" x14ac:dyDescent="0.25"/>
    <row r="1808" s="221" customFormat="1" x14ac:dyDescent="0.25"/>
    <row r="1809" s="221" customFormat="1" x14ac:dyDescent="0.25"/>
    <row r="1810" s="221" customFormat="1" x14ac:dyDescent="0.25"/>
    <row r="1811" s="221" customFormat="1" x14ac:dyDescent="0.25"/>
    <row r="1812" s="221" customFormat="1" x14ac:dyDescent="0.25"/>
    <row r="1813" s="221" customFormat="1" x14ac:dyDescent="0.25"/>
    <row r="1814" s="221" customFormat="1" x14ac:dyDescent="0.25"/>
    <row r="1815" s="221" customFormat="1" x14ac:dyDescent="0.25"/>
    <row r="1816" s="221" customFormat="1" x14ac:dyDescent="0.25"/>
    <row r="1817" s="221" customFormat="1" x14ac:dyDescent="0.25"/>
    <row r="1818" s="221" customFormat="1" x14ac:dyDescent="0.25"/>
    <row r="1819" s="221" customFormat="1" x14ac:dyDescent="0.25"/>
    <row r="1820" s="221" customFormat="1" x14ac:dyDescent="0.25"/>
    <row r="1821" s="221" customFormat="1" x14ac:dyDescent="0.25"/>
    <row r="1822" s="221" customFormat="1" x14ac:dyDescent="0.25"/>
    <row r="1823" s="221" customFormat="1" x14ac:dyDescent="0.25"/>
    <row r="1824" s="221" customFormat="1" x14ac:dyDescent="0.25"/>
    <row r="1825" s="221" customFormat="1" x14ac:dyDescent="0.25"/>
    <row r="1826" s="221" customFormat="1" x14ac:dyDescent="0.25"/>
    <row r="1827" s="221" customFormat="1" x14ac:dyDescent="0.25"/>
    <row r="1828" s="221" customFormat="1" x14ac:dyDescent="0.25"/>
    <row r="1829" s="221" customFormat="1" x14ac:dyDescent="0.25"/>
    <row r="1830" s="221" customFormat="1" x14ac:dyDescent="0.25"/>
    <row r="1831" s="221" customFormat="1" x14ac:dyDescent="0.25"/>
    <row r="1832" s="221" customFormat="1" x14ac:dyDescent="0.25"/>
    <row r="1833" s="221" customFormat="1" x14ac:dyDescent="0.25"/>
    <row r="1834" s="221" customFormat="1" x14ac:dyDescent="0.25"/>
    <row r="1835" s="221" customFormat="1" x14ac:dyDescent="0.25"/>
    <row r="1836" s="221" customFormat="1" x14ac:dyDescent="0.25"/>
    <row r="1837" s="221" customFormat="1" x14ac:dyDescent="0.25"/>
    <row r="1838" s="221" customFormat="1" x14ac:dyDescent="0.25"/>
    <row r="1839" s="221" customFormat="1" x14ac:dyDescent="0.25"/>
    <row r="1840" s="221" customFormat="1" x14ac:dyDescent="0.25"/>
    <row r="1841" s="221" customFormat="1" x14ac:dyDescent="0.25"/>
    <row r="1842" s="221" customFormat="1" x14ac:dyDescent="0.25"/>
    <row r="1843" s="221" customFormat="1" x14ac:dyDescent="0.25"/>
    <row r="1844" s="221" customFormat="1" x14ac:dyDescent="0.25"/>
    <row r="1845" s="221" customFormat="1" x14ac:dyDescent="0.25"/>
    <row r="1846" s="221" customFormat="1" x14ac:dyDescent="0.25"/>
    <row r="1847" s="221" customFormat="1" x14ac:dyDescent="0.25"/>
    <row r="1848" s="221" customFormat="1" x14ac:dyDescent="0.25"/>
    <row r="1849" s="221" customFormat="1" x14ac:dyDescent="0.25"/>
    <row r="1850" s="221" customFormat="1" x14ac:dyDescent="0.25"/>
    <row r="1851" s="221" customFormat="1" x14ac:dyDescent="0.25"/>
    <row r="1852" s="221" customFormat="1" x14ac:dyDescent="0.25"/>
    <row r="1853" s="221" customFormat="1" x14ac:dyDescent="0.25"/>
    <row r="1854" s="221" customFormat="1" x14ac:dyDescent="0.25"/>
    <row r="1855" s="221" customFormat="1" x14ac:dyDescent="0.25"/>
    <row r="1856" s="221" customFormat="1" x14ac:dyDescent="0.25"/>
    <row r="1857" s="221" customFormat="1" x14ac:dyDescent="0.25"/>
    <row r="1858" s="221" customFormat="1" x14ac:dyDescent="0.25"/>
    <row r="1859" s="221" customFormat="1" x14ac:dyDescent="0.25"/>
    <row r="1860" s="221" customFormat="1" x14ac:dyDescent="0.25"/>
    <row r="1861" s="221" customFormat="1" x14ac:dyDescent="0.25"/>
    <row r="1862" s="221" customFormat="1" x14ac:dyDescent="0.25"/>
    <row r="1863" s="221" customFormat="1" x14ac:dyDescent="0.25"/>
    <row r="1864" s="221" customFormat="1" x14ac:dyDescent="0.25"/>
    <row r="1865" s="221" customFormat="1" x14ac:dyDescent="0.25"/>
    <row r="1866" s="221" customFormat="1" x14ac:dyDescent="0.25"/>
    <row r="1867" s="221" customFormat="1" x14ac:dyDescent="0.25"/>
    <row r="1868" s="221" customFormat="1" x14ac:dyDescent="0.25"/>
    <row r="1869" s="221" customFormat="1" x14ac:dyDescent="0.25"/>
    <row r="1870" s="221" customFormat="1" x14ac:dyDescent="0.25"/>
    <row r="1871" s="221" customFormat="1" x14ac:dyDescent="0.25"/>
    <row r="1872" s="221" customFormat="1" x14ac:dyDescent="0.25"/>
    <row r="1873" s="221" customFormat="1" x14ac:dyDescent="0.25"/>
    <row r="1874" s="221" customFormat="1" x14ac:dyDescent="0.25"/>
    <row r="1875" s="221" customFormat="1" x14ac:dyDescent="0.25"/>
    <row r="1876" s="221" customFormat="1" x14ac:dyDescent="0.25"/>
    <row r="1877" s="221" customFormat="1" x14ac:dyDescent="0.25"/>
    <row r="1878" s="221" customFormat="1" x14ac:dyDescent="0.25"/>
    <row r="1879" s="221" customFormat="1" x14ac:dyDescent="0.25"/>
    <row r="1880" s="221" customFormat="1" x14ac:dyDescent="0.25"/>
    <row r="1881" s="221" customFormat="1" x14ac:dyDescent="0.25"/>
    <row r="1882" s="221" customFormat="1" x14ac:dyDescent="0.25"/>
    <row r="1883" s="221" customFormat="1" x14ac:dyDescent="0.25"/>
    <row r="1884" s="221" customFormat="1" x14ac:dyDescent="0.25"/>
    <row r="1885" s="221" customFormat="1" x14ac:dyDescent="0.25"/>
    <row r="1886" s="221" customFormat="1" x14ac:dyDescent="0.25"/>
    <row r="1887" s="221" customFormat="1" x14ac:dyDescent="0.25"/>
    <row r="1888" s="221" customFormat="1" x14ac:dyDescent="0.25"/>
    <row r="1889" s="221" customFormat="1" x14ac:dyDescent="0.25"/>
    <row r="1890" s="221" customFormat="1" x14ac:dyDescent="0.25"/>
    <row r="1891" s="221" customFormat="1" x14ac:dyDescent="0.25"/>
    <row r="1892" s="221" customFormat="1" x14ac:dyDescent="0.25"/>
    <row r="1893" s="221" customFormat="1" x14ac:dyDescent="0.25"/>
    <row r="1894" s="221" customFormat="1" x14ac:dyDescent="0.25"/>
    <row r="1895" s="221" customFormat="1" x14ac:dyDescent="0.25"/>
    <row r="1896" s="221" customFormat="1" x14ac:dyDescent="0.25"/>
    <row r="1897" s="221" customFormat="1" x14ac:dyDescent="0.25"/>
    <row r="1898" s="221" customFormat="1" x14ac:dyDescent="0.25"/>
    <row r="1899" s="221" customFormat="1" x14ac:dyDescent="0.25"/>
    <row r="1900" s="221" customFormat="1" x14ac:dyDescent="0.25"/>
    <row r="1901" s="221" customFormat="1" x14ac:dyDescent="0.25"/>
    <row r="1902" s="221" customFormat="1" x14ac:dyDescent="0.25"/>
    <row r="1903" s="221" customFormat="1" x14ac:dyDescent="0.25"/>
    <row r="1904" s="221" customFormat="1" x14ac:dyDescent="0.25"/>
    <row r="1905" s="221" customFormat="1" x14ac:dyDescent="0.25"/>
    <row r="1906" s="221" customFormat="1" x14ac:dyDescent="0.25"/>
    <row r="1907" s="221" customFormat="1" x14ac:dyDescent="0.25"/>
    <row r="1908" s="221" customFormat="1" x14ac:dyDescent="0.25"/>
    <row r="1909" s="221" customFormat="1" x14ac:dyDescent="0.25"/>
    <row r="1910" s="221" customFormat="1" x14ac:dyDescent="0.25"/>
    <row r="1911" s="221" customFormat="1" x14ac:dyDescent="0.25"/>
    <row r="1912" s="221" customFormat="1" x14ac:dyDescent="0.25"/>
    <row r="1913" s="221" customFormat="1" x14ac:dyDescent="0.25"/>
    <row r="1914" s="221" customFormat="1" x14ac:dyDescent="0.25"/>
    <row r="1915" s="221" customFormat="1" x14ac:dyDescent="0.25"/>
    <row r="1916" s="221" customFormat="1" x14ac:dyDescent="0.25"/>
    <row r="1917" s="221" customFormat="1" x14ac:dyDescent="0.25"/>
    <row r="1918" s="221" customFormat="1" x14ac:dyDescent="0.25"/>
    <row r="1919" s="221" customFormat="1" x14ac:dyDescent="0.25"/>
    <row r="1920" s="221" customFormat="1" x14ac:dyDescent="0.25"/>
    <row r="1921" s="221" customFormat="1" x14ac:dyDescent="0.25"/>
    <row r="1922" s="221" customFormat="1" x14ac:dyDescent="0.25"/>
    <row r="1923" s="221" customFormat="1" x14ac:dyDescent="0.25"/>
    <row r="1924" s="221" customFormat="1" x14ac:dyDescent="0.25"/>
    <row r="1925" s="221" customFormat="1" x14ac:dyDescent="0.25"/>
    <row r="1926" s="221" customFormat="1" x14ac:dyDescent="0.25"/>
    <row r="1927" s="221" customFormat="1" x14ac:dyDescent="0.25"/>
    <row r="1928" s="221" customFormat="1" x14ac:dyDescent="0.25"/>
    <row r="1929" s="221" customFormat="1" x14ac:dyDescent="0.25"/>
    <row r="1930" s="221" customFormat="1" x14ac:dyDescent="0.25"/>
    <row r="1931" s="221" customFormat="1" x14ac:dyDescent="0.25"/>
    <row r="1932" s="221" customFormat="1" x14ac:dyDescent="0.25"/>
    <row r="1933" s="221" customFormat="1" x14ac:dyDescent="0.25"/>
    <row r="1934" s="221" customFormat="1" x14ac:dyDescent="0.25"/>
    <row r="1935" s="221" customFormat="1" x14ac:dyDescent="0.25"/>
    <row r="1936" s="221" customFormat="1" x14ac:dyDescent="0.25"/>
    <row r="1937" s="221" customFormat="1" x14ac:dyDescent="0.25"/>
    <row r="1938" s="221" customFormat="1" x14ac:dyDescent="0.25"/>
    <row r="1939" s="221" customFormat="1" x14ac:dyDescent="0.25"/>
    <row r="1940" s="221" customFormat="1" x14ac:dyDescent="0.25"/>
    <row r="1941" s="221" customFormat="1" x14ac:dyDescent="0.25"/>
    <row r="1942" s="221" customFormat="1" x14ac:dyDescent="0.25"/>
    <row r="1943" s="221" customFormat="1" x14ac:dyDescent="0.25"/>
    <row r="1944" s="221" customFormat="1" x14ac:dyDescent="0.25"/>
    <row r="1945" s="221" customFormat="1" x14ac:dyDescent="0.25"/>
    <row r="1946" s="221" customFormat="1" x14ac:dyDescent="0.25"/>
    <row r="1947" s="221" customFormat="1" x14ac:dyDescent="0.25"/>
    <row r="1948" s="221" customFormat="1" x14ac:dyDescent="0.25"/>
    <row r="1949" s="221" customFormat="1" x14ac:dyDescent="0.25"/>
    <row r="1950" s="221" customFormat="1" x14ac:dyDescent="0.25"/>
    <row r="1951" s="221" customFormat="1" x14ac:dyDescent="0.25"/>
    <row r="1952" s="221" customFormat="1" x14ac:dyDescent="0.25"/>
    <row r="1953" s="221" customFormat="1" x14ac:dyDescent="0.25"/>
    <row r="1954" s="221" customFormat="1" x14ac:dyDescent="0.25"/>
    <row r="1955" s="221" customFormat="1" x14ac:dyDescent="0.25"/>
    <row r="1956" s="221" customFormat="1" x14ac:dyDescent="0.25"/>
    <row r="1957" s="221" customFormat="1" x14ac:dyDescent="0.25"/>
    <row r="1958" s="221" customFormat="1" x14ac:dyDescent="0.25"/>
    <row r="1959" s="221" customFormat="1" x14ac:dyDescent="0.25"/>
    <row r="1960" s="221" customFormat="1" x14ac:dyDescent="0.25"/>
    <row r="1961" s="221" customFormat="1" x14ac:dyDescent="0.25"/>
    <row r="1962" s="221" customFormat="1" x14ac:dyDescent="0.25"/>
    <row r="1963" s="221" customFormat="1" x14ac:dyDescent="0.25"/>
    <row r="1964" s="221" customFormat="1" x14ac:dyDescent="0.25"/>
    <row r="1965" s="221" customFormat="1" x14ac:dyDescent="0.25"/>
    <row r="1966" s="221" customFormat="1" x14ac:dyDescent="0.25"/>
    <row r="1967" s="221" customFormat="1" x14ac:dyDescent="0.25"/>
    <row r="1968" s="221" customFormat="1" x14ac:dyDescent="0.25"/>
    <row r="1969" s="221" customFormat="1" x14ac:dyDescent="0.25"/>
    <row r="1970" s="221" customFormat="1" x14ac:dyDescent="0.25"/>
    <row r="1971" s="221" customFormat="1" x14ac:dyDescent="0.25"/>
    <row r="1972" s="221" customFormat="1" x14ac:dyDescent="0.25"/>
    <row r="1973" s="221" customFormat="1" x14ac:dyDescent="0.25"/>
    <row r="1974" s="221" customFormat="1" x14ac:dyDescent="0.25"/>
    <row r="1975" s="221" customFormat="1" x14ac:dyDescent="0.25"/>
    <row r="1976" s="221" customFormat="1" x14ac:dyDescent="0.25"/>
    <row r="1977" s="221" customFormat="1" x14ac:dyDescent="0.25"/>
    <row r="1978" s="221" customFormat="1" x14ac:dyDescent="0.25"/>
    <row r="1979" s="221" customFormat="1" x14ac:dyDescent="0.25"/>
    <row r="1980" s="221" customFormat="1" x14ac:dyDescent="0.25"/>
    <row r="1981" s="221" customFormat="1" x14ac:dyDescent="0.25"/>
    <row r="1982" s="221" customFormat="1" x14ac:dyDescent="0.25"/>
    <row r="1983" s="221" customFormat="1" x14ac:dyDescent="0.25"/>
    <row r="1984" s="221" customFormat="1" x14ac:dyDescent="0.25"/>
    <row r="1985" s="221" customFormat="1" x14ac:dyDescent="0.25"/>
    <row r="1986" s="221" customFormat="1" x14ac:dyDescent="0.25"/>
    <row r="1987" s="221" customFormat="1" x14ac:dyDescent="0.25"/>
    <row r="1988" s="221" customFormat="1" x14ac:dyDescent="0.25"/>
    <row r="1989" s="221" customFormat="1" x14ac:dyDescent="0.25"/>
    <row r="1990" s="221" customFormat="1" x14ac:dyDescent="0.25"/>
    <row r="1991" s="221" customFormat="1" x14ac:dyDescent="0.25"/>
    <row r="1992" s="221" customFormat="1" x14ac:dyDescent="0.25"/>
    <row r="1993" s="221" customFormat="1" x14ac:dyDescent="0.25"/>
    <row r="1994" s="221" customFormat="1" x14ac:dyDescent="0.25"/>
    <row r="1995" s="221" customFormat="1" x14ac:dyDescent="0.25"/>
    <row r="1996" s="221" customFormat="1" x14ac:dyDescent="0.25"/>
    <row r="1997" s="221" customFormat="1" x14ac:dyDescent="0.25"/>
    <row r="1998" s="221" customFormat="1" x14ac:dyDescent="0.25"/>
    <row r="1999" s="221" customFormat="1" x14ac:dyDescent="0.25"/>
    <row r="2000" s="221" customFormat="1" x14ac:dyDescent="0.25"/>
    <row r="2001" s="221" customFormat="1" x14ac:dyDescent="0.25"/>
    <row r="2002" s="221" customFormat="1" x14ac:dyDescent="0.25"/>
    <row r="2003" s="221" customFormat="1" x14ac:dyDescent="0.25"/>
    <row r="2004" s="221" customFormat="1" x14ac:dyDescent="0.25"/>
    <row r="2005" s="221" customFormat="1" x14ac:dyDescent="0.25"/>
    <row r="2006" s="221" customFormat="1" x14ac:dyDescent="0.25"/>
    <row r="2007" s="221" customFormat="1" x14ac:dyDescent="0.25"/>
    <row r="2008" s="221" customFormat="1" x14ac:dyDescent="0.25"/>
    <row r="2009" s="221" customFormat="1" x14ac:dyDescent="0.25"/>
    <row r="2010" s="221" customFormat="1" x14ac:dyDescent="0.25"/>
    <row r="2011" s="221" customFormat="1" x14ac:dyDescent="0.25"/>
    <row r="2012" s="221" customFormat="1" x14ac:dyDescent="0.25"/>
    <row r="2013" s="221" customFormat="1" x14ac:dyDescent="0.25"/>
    <row r="2014" s="221" customFormat="1" x14ac:dyDescent="0.25"/>
    <row r="2015" s="221" customFormat="1" x14ac:dyDescent="0.25"/>
    <row r="2016" s="221" customFormat="1" x14ac:dyDescent="0.25"/>
    <row r="2017" s="221" customFormat="1" x14ac:dyDescent="0.25"/>
    <row r="2018" s="221" customFormat="1" x14ac:dyDescent="0.25"/>
    <row r="2019" s="221" customFormat="1" x14ac:dyDescent="0.25"/>
    <row r="2020" s="221" customFormat="1" x14ac:dyDescent="0.25"/>
    <row r="2021" s="221" customFormat="1" x14ac:dyDescent="0.25"/>
    <row r="2022" s="221" customFormat="1" x14ac:dyDescent="0.25"/>
    <row r="2023" s="221" customFormat="1" x14ac:dyDescent="0.25"/>
    <row r="2024" s="221" customFormat="1" x14ac:dyDescent="0.25"/>
    <row r="2025" s="221" customFormat="1" x14ac:dyDescent="0.25"/>
    <row r="2026" s="221" customFormat="1" x14ac:dyDescent="0.25"/>
    <row r="2027" s="221" customFormat="1" x14ac:dyDescent="0.25"/>
    <row r="2028" s="221" customFormat="1" x14ac:dyDescent="0.25"/>
    <row r="2029" s="221" customFormat="1" x14ac:dyDescent="0.25"/>
    <row r="2030" s="221" customFormat="1" x14ac:dyDescent="0.25"/>
    <row r="2031" s="221" customFormat="1" x14ac:dyDescent="0.25"/>
    <row r="2032" s="221" customFormat="1" x14ac:dyDescent="0.25"/>
    <row r="2033" s="221" customFormat="1" x14ac:dyDescent="0.25"/>
    <row r="2034" s="221" customFormat="1" x14ac:dyDescent="0.25"/>
    <row r="2035" s="221" customFormat="1" x14ac:dyDescent="0.25"/>
    <row r="2036" s="221" customFormat="1" x14ac:dyDescent="0.25"/>
    <row r="2037" s="221" customFormat="1" x14ac:dyDescent="0.25"/>
    <row r="2038" s="221" customFormat="1" x14ac:dyDescent="0.25"/>
    <row r="2039" s="221" customFormat="1" x14ac:dyDescent="0.25"/>
    <row r="2040" s="221" customFormat="1" x14ac:dyDescent="0.25"/>
    <row r="2041" s="221" customFormat="1" x14ac:dyDescent="0.25"/>
    <row r="2042" s="221" customFormat="1" x14ac:dyDescent="0.25"/>
    <row r="2043" s="221" customFormat="1" x14ac:dyDescent="0.25"/>
    <row r="2044" s="221" customFormat="1" x14ac:dyDescent="0.25"/>
    <row r="2045" s="221" customFormat="1" x14ac:dyDescent="0.25"/>
    <row r="2046" s="221" customFormat="1" x14ac:dyDescent="0.25"/>
    <row r="2047" s="221" customFormat="1" x14ac:dyDescent="0.25"/>
    <row r="2048" s="221" customFormat="1" x14ac:dyDescent="0.25"/>
    <row r="2049" s="221" customFormat="1" x14ac:dyDescent="0.25"/>
    <row r="2050" s="221" customFormat="1" x14ac:dyDescent="0.25"/>
    <row r="2051" s="221" customFormat="1" x14ac:dyDescent="0.25"/>
    <row r="2052" s="221" customFormat="1" x14ac:dyDescent="0.25"/>
    <row r="2053" s="221" customFormat="1" x14ac:dyDescent="0.25"/>
    <row r="2054" s="221" customFormat="1" x14ac:dyDescent="0.25"/>
    <row r="2055" s="221" customFormat="1" x14ac:dyDescent="0.25"/>
    <row r="2056" s="221" customFormat="1" x14ac:dyDescent="0.25"/>
    <row r="2057" s="221" customFormat="1" x14ac:dyDescent="0.25"/>
    <row r="2058" s="221" customFormat="1" x14ac:dyDescent="0.25"/>
    <row r="2059" s="221" customFormat="1" x14ac:dyDescent="0.25"/>
    <row r="2060" s="221" customFormat="1" x14ac:dyDescent="0.25"/>
    <row r="2061" s="221" customFormat="1" x14ac:dyDescent="0.25"/>
    <row r="2062" s="221" customFormat="1" x14ac:dyDescent="0.25"/>
    <row r="2063" s="221" customFormat="1" x14ac:dyDescent="0.25"/>
    <row r="2064" s="221" customFormat="1" x14ac:dyDescent="0.25"/>
    <row r="2065" s="221" customFormat="1" x14ac:dyDescent="0.25"/>
    <row r="2066" s="221" customFormat="1" x14ac:dyDescent="0.25"/>
    <row r="2067" s="221" customFormat="1" x14ac:dyDescent="0.25"/>
    <row r="2068" s="221" customFormat="1" x14ac:dyDescent="0.25"/>
    <row r="2069" s="221" customFormat="1" x14ac:dyDescent="0.25"/>
    <row r="2070" s="221" customFormat="1" x14ac:dyDescent="0.25"/>
    <row r="2071" s="221" customFormat="1" x14ac:dyDescent="0.25"/>
    <row r="2072" s="221" customFormat="1" x14ac:dyDescent="0.25"/>
    <row r="2073" s="221" customFormat="1" x14ac:dyDescent="0.25"/>
    <row r="2074" s="221" customFormat="1" x14ac:dyDescent="0.25"/>
    <row r="2075" s="221" customFormat="1" x14ac:dyDescent="0.25"/>
    <row r="2076" s="221" customFormat="1" x14ac:dyDescent="0.25"/>
    <row r="2077" s="221" customFormat="1" x14ac:dyDescent="0.25"/>
    <row r="2078" s="221" customFormat="1" x14ac:dyDescent="0.25"/>
    <row r="2079" s="221" customFormat="1" x14ac:dyDescent="0.25"/>
    <row r="2080" s="221" customFormat="1" x14ac:dyDescent="0.25"/>
    <row r="2081" s="221" customFormat="1" x14ac:dyDescent="0.25"/>
    <row r="2082" s="221" customFormat="1" x14ac:dyDescent="0.25"/>
    <row r="2083" s="221" customFormat="1" x14ac:dyDescent="0.25"/>
    <row r="2084" s="221" customFormat="1" x14ac:dyDescent="0.25"/>
    <row r="2085" s="221" customFormat="1" x14ac:dyDescent="0.25"/>
    <row r="2086" s="221" customFormat="1" x14ac:dyDescent="0.25"/>
    <row r="2087" s="221" customFormat="1" x14ac:dyDescent="0.25"/>
    <row r="2088" s="221" customFormat="1" x14ac:dyDescent="0.25"/>
    <row r="2089" s="221" customFormat="1" x14ac:dyDescent="0.25"/>
    <row r="2090" s="221" customFormat="1" x14ac:dyDescent="0.25"/>
    <row r="2091" s="221" customFormat="1" x14ac:dyDescent="0.25"/>
    <row r="2092" s="221" customFormat="1" x14ac:dyDescent="0.25"/>
    <row r="2093" s="221" customFormat="1" x14ac:dyDescent="0.25"/>
    <row r="2094" s="221" customFormat="1" x14ac:dyDescent="0.25"/>
    <row r="2095" s="221" customFormat="1" x14ac:dyDescent="0.25"/>
    <row r="2096" s="221" customFormat="1" x14ac:dyDescent="0.25"/>
    <row r="2097" s="221" customFormat="1" x14ac:dyDescent="0.25"/>
    <row r="2098" s="221" customFormat="1" x14ac:dyDescent="0.25"/>
    <row r="2099" s="221" customFormat="1" x14ac:dyDescent="0.25"/>
    <row r="2100" s="221" customFormat="1" x14ac:dyDescent="0.25"/>
    <row r="2101" s="221" customFormat="1" x14ac:dyDescent="0.25"/>
    <row r="2102" s="221" customFormat="1" x14ac:dyDescent="0.25"/>
    <row r="2103" s="221" customFormat="1" x14ac:dyDescent="0.25"/>
    <row r="2104" s="221" customFormat="1" x14ac:dyDescent="0.25"/>
    <row r="2105" s="221" customFormat="1" x14ac:dyDescent="0.25"/>
    <row r="2106" s="221" customFormat="1" x14ac:dyDescent="0.25"/>
    <row r="2107" s="221" customFormat="1" x14ac:dyDescent="0.25"/>
    <row r="2108" s="221" customFormat="1" x14ac:dyDescent="0.25"/>
    <row r="2109" s="221" customFormat="1" x14ac:dyDescent="0.25"/>
    <row r="2110" s="221" customFormat="1" x14ac:dyDescent="0.25"/>
    <row r="2111" s="221" customFormat="1" x14ac:dyDescent="0.25"/>
    <row r="2112" s="221" customFormat="1" x14ac:dyDescent="0.25"/>
    <row r="2113" s="221" customFormat="1" x14ac:dyDescent="0.25"/>
    <row r="2114" s="221" customFormat="1" x14ac:dyDescent="0.25"/>
    <row r="2115" s="221" customFormat="1" x14ac:dyDescent="0.25"/>
    <row r="2116" s="221" customFormat="1" x14ac:dyDescent="0.25"/>
    <row r="2117" s="221" customFormat="1" x14ac:dyDescent="0.25"/>
    <row r="2118" s="221" customFormat="1" x14ac:dyDescent="0.25"/>
    <row r="2119" s="221" customFormat="1" x14ac:dyDescent="0.25"/>
    <row r="2120" s="221" customFormat="1" x14ac:dyDescent="0.25"/>
    <row r="2121" s="221" customFormat="1" x14ac:dyDescent="0.25"/>
    <row r="2122" s="221" customFormat="1" x14ac:dyDescent="0.25"/>
    <row r="2123" s="221" customFormat="1" x14ac:dyDescent="0.25"/>
    <row r="2124" s="221" customFormat="1" x14ac:dyDescent="0.25"/>
    <row r="2125" s="221" customFormat="1" x14ac:dyDescent="0.25"/>
    <row r="2126" s="221" customFormat="1" x14ac:dyDescent="0.25"/>
    <row r="2127" s="221" customFormat="1" x14ac:dyDescent="0.25"/>
    <row r="2128" s="221" customFormat="1" x14ac:dyDescent="0.25"/>
    <row r="2129" s="221" customFormat="1" x14ac:dyDescent="0.25"/>
    <row r="2130" s="221" customFormat="1" x14ac:dyDescent="0.25"/>
    <row r="2131" s="221" customFormat="1" x14ac:dyDescent="0.25"/>
    <row r="2132" s="221" customFormat="1" x14ac:dyDescent="0.25"/>
    <row r="2133" s="221" customFormat="1" x14ac:dyDescent="0.25"/>
    <row r="2134" s="221" customFormat="1" x14ac:dyDescent="0.25"/>
    <row r="2135" s="221" customFormat="1" x14ac:dyDescent="0.25"/>
    <row r="2136" s="221" customFormat="1" x14ac:dyDescent="0.25"/>
    <row r="2137" s="221" customFormat="1" x14ac:dyDescent="0.25"/>
    <row r="2138" s="221" customFormat="1" x14ac:dyDescent="0.25"/>
    <row r="2139" s="221" customFormat="1" x14ac:dyDescent="0.25"/>
    <row r="2140" s="221" customFormat="1" x14ac:dyDescent="0.25"/>
    <row r="2141" s="221" customFormat="1" x14ac:dyDescent="0.25"/>
    <row r="2142" s="221" customFormat="1" x14ac:dyDescent="0.25"/>
    <row r="2143" s="221" customFormat="1" x14ac:dyDescent="0.25"/>
    <row r="2144" s="221" customFormat="1" x14ac:dyDescent="0.25"/>
    <row r="2145" s="221" customFormat="1" x14ac:dyDescent="0.25"/>
    <row r="2146" s="221" customFormat="1" x14ac:dyDescent="0.25"/>
    <row r="2147" s="221" customFormat="1" x14ac:dyDescent="0.25"/>
    <row r="2148" s="221" customFormat="1" x14ac:dyDescent="0.25"/>
    <row r="2149" s="221" customFormat="1" x14ac:dyDescent="0.25"/>
  </sheetData>
  <printOptions horizontalCentered="1"/>
  <pageMargins left="0.19685039370078741" right="0.19685039370078741" top="0.27559055118110237" bottom="0.27559055118110237" header="0.11811023622047245" footer="0.11811023622047245"/>
  <pageSetup paperSize="9" scale="80" orientation="portrait" r:id="rId1"/>
  <headerFooter alignWithMargins="0"/>
  <rowBreaks count="1" manualBreakCount="1">
    <brk id="1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11</vt:i4>
      </vt:variant>
      <vt:variant>
        <vt:lpstr>Imenovani rasponi</vt:lpstr>
      </vt:variant>
      <vt:variant>
        <vt:i4>9</vt:i4>
      </vt:variant>
    </vt:vector>
  </HeadingPairs>
  <TitlesOfParts>
    <vt:vector size="20" baseType="lpstr">
      <vt:lpstr>Tablica I.-prihodi OŠ</vt:lpstr>
      <vt:lpstr>POSEBNI DIO-rashodi</vt:lpstr>
      <vt:lpstr>OŠ</vt:lpstr>
      <vt:lpstr>SŠ</vt:lpstr>
      <vt:lpstr>3</vt:lpstr>
      <vt:lpstr>4</vt:lpstr>
      <vt:lpstr>5</vt:lpstr>
      <vt:lpstr>6</vt:lpstr>
      <vt:lpstr>7</vt:lpstr>
      <vt:lpstr>8</vt:lpstr>
      <vt:lpstr>9</vt:lpstr>
      <vt:lpstr>'POSEBNI DIO-rashodi'!Ispis_naslova</vt:lpstr>
      <vt:lpstr>'Tablica I.-prihodi OŠ'!Ispis_naslova</vt:lpstr>
      <vt:lpstr>'3'!Podrucje_ispisa</vt:lpstr>
      <vt:lpstr>'4'!Podrucje_ispisa</vt:lpstr>
      <vt:lpstr>'5'!Podrucje_ispisa</vt:lpstr>
      <vt:lpstr>'7'!Podrucje_ispisa</vt:lpstr>
      <vt:lpstr>'8'!Podrucje_ispisa</vt:lpstr>
      <vt:lpstr>'9'!Podrucje_ispisa</vt:lpstr>
      <vt:lpstr>Tuđa_imovina_dobivena_na_korištenje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korisnik</cp:lastModifiedBy>
  <cp:lastPrinted>2020-11-03T10:09:33Z</cp:lastPrinted>
  <dcterms:created xsi:type="dcterms:W3CDTF">2020-04-15T07:52:39Z</dcterms:created>
  <dcterms:modified xsi:type="dcterms:W3CDTF">2020-12-21T10:25:32Z</dcterms:modified>
</cp:coreProperties>
</file>